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v\OneDrive\Documentos\3-Papers\Intangible_skill_Vicente\QP_SCIE\input\"/>
    </mc:Choice>
  </mc:AlternateContent>
  <xr:revisionPtr revIDLastSave="0" documentId="13_ncr:1_{E915C8ED-69A1-408A-B6CC-E2379188EF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gend" sheetId="1" r:id="rId1"/>
    <sheet name="I_Soft_DB" sheetId="4354" r:id="rId2"/>
    <sheet name="I_OIPP" sheetId="4355" r:id="rId3"/>
    <sheet name="I_RD" sheetId="4356" r:id="rId4"/>
    <sheet name="I_Design" sheetId="4357" r:id="rId5"/>
    <sheet name="I_NFP" sheetId="4358" r:id="rId6"/>
    <sheet name="I_Innovprop" sheetId="4359" r:id="rId7"/>
    <sheet name="I_Brand" sheetId="4360" r:id="rId8"/>
    <sheet name="I_OrgCap" sheetId="4361" r:id="rId9"/>
    <sheet name="I_Train" sheetId="4362" r:id="rId10"/>
    <sheet name="I_EconComp" sheetId="4363" r:id="rId11"/>
    <sheet name="I_NonNatAcc" sheetId="4364" r:id="rId12"/>
    <sheet name="I_NatAcc" sheetId="4365" r:id="rId13"/>
    <sheet name="I_Intang" sheetId="4366" r:id="rId14"/>
    <sheet name="I_TangNRes" sheetId="4367" r:id="rId15"/>
    <sheet name="I_Tang" sheetId="4368" r:id="rId16"/>
    <sheet name="VAadj" sheetId="4369" r:id="rId17"/>
    <sheet name="VA_CP" sheetId="4370" r:id="rId18"/>
    <sheet name="Ipyp_Soft_DB" sheetId="4371" r:id="rId19"/>
    <sheet name="Ipyp_OIPP" sheetId="4372" r:id="rId20"/>
    <sheet name="Ipyp_RD" sheetId="4373" r:id="rId21"/>
    <sheet name="Ipyp_Design" sheetId="4374" r:id="rId22"/>
    <sheet name="Ipyp_NFP" sheetId="4375" r:id="rId23"/>
    <sheet name="Ipyp_Innovprop" sheetId="4376" r:id="rId24"/>
    <sheet name="Ipyp_Brand" sheetId="4377" r:id="rId25"/>
    <sheet name="Ipyp_OrgCap" sheetId="4378" r:id="rId26"/>
    <sheet name="Ipyp_Train" sheetId="4379" r:id="rId27"/>
    <sheet name="Ipyp_EconComp" sheetId="4380" r:id="rId28"/>
    <sheet name="Ipyp_NonNatAcc" sheetId="4381" r:id="rId29"/>
    <sheet name="Ipyp_NatAcc" sheetId="4382" r:id="rId30"/>
    <sheet name="Ipyp_Intang" sheetId="4383" r:id="rId31"/>
    <sheet name="Ipyp_TangNRes" sheetId="4384" r:id="rId32"/>
    <sheet name="Ipyp_Tang" sheetId="4385" r:id="rId33"/>
    <sheet name="VAadj_pyp" sheetId="4386" r:id="rId34"/>
    <sheet name="VA_PYP" sheetId="4387" r:id="rId35"/>
    <sheet name="Iq_Soft_DB" sheetId="4388" r:id="rId36"/>
    <sheet name="Iq_OIPP" sheetId="4389" r:id="rId37"/>
    <sheet name="Iq_RD" sheetId="4390" r:id="rId38"/>
    <sheet name="Iq_Design" sheetId="4391" r:id="rId39"/>
    <sheet name="Iq_NFP" sheetId="4392" r:id="rId40"/>
    <sheet name="Iq_Innovprop" sheetId="4393" r:id="rId41"/>
    <sheet name="Iq_Brand" sheetId="4394" r:id="rId42"/>
    <sheet name="Iq_OrgCap" sheetId="4395" r:id="rId43"/>
    <sheet name="Iq_Train" sheetId="4396" r:id="rId44"/>
    <sheet name="Iq_EconComp" sheetId="4397" r:id="rId45"/>
    <sheet name="Iq_NonNatAcc" sheetId="4398" r:id="rId46"/>
    <sheet name="Iq_NatAcc" sheetId="4399" r:id="rId47"/>
    <sheet name="Iq_Intang" sheetId="4400" r:id="rId48"/>
    <sheet name="Iq_TangNRes" sheetId="4401" r:id="rId49"/>
    <sheet name="Iq_Tang" sheetId="4402" r:id="rId50"/>
    <sheet name="VAadj_q" sheetId="4403" r:id="rId51"/>
    <sheet name="VA_PI" sheetId="4404" r:id="rId52"/>
    <sheet name="Ip_Soft_DB" sheetId="4405" r:id="rId53"/>
    <sheet name="Ip_OIPP" sheetId="4406" r:id="rId54"/>
    <sheet name="Ip_RD" sheetId="4407" r:id="rId55"/>
    <sheet name="Ip_Design" sheetId="4408" r:id="rId56"/>
    <sheet name="Ip_NFP" sheetId="4409" r:id="rId57"/>
    <sheet name="Ip_Innovprop" sheetId="4410" r:id="rId58"/>
    <sheet name="Ip_Brand" sheetId="4411" r:id="rId59"/>
    <sheet name="Ip_OrgCap" sheetId="4412" r:id="rId60"/>
    <sheet name="Ip_Train" sheetId="4413" r:id="rId61"/>
    <sheet name="Ip_EconComp" sheetId="4414" r:id="rId62"/>
    <sheet name="Ip_NonNatAcc" sheetId="4415" r:id="rId63"/>
    <sheet name="Ip_NatAcc" sheetId="4416" r:id="rId64"/>
    <sheet name="Ip_Intang" sheetId="4417" r:id="rId65"/>
    <sheet name="Ip_TangNRes" sheetId="4418" r:id="rId66"/>
    <sheet name="Ip_Tang" sheetId="4419" r:id="rId67"/>
    <sheet name="VAadj_pi" sheetId="4420" r:id="rId68"/>
    <sheet name="VA_Q" sheetId="4421" r:id="rId69"/>
    <sheet name="K_Soft_DB" sheetId="4422" r:id="rId70"/>
    <sheet name="K_OIPP" sheetId="4423" r:id="rId71"/>
    <sheet name="K_RD" sheetId="4424" r:id="rId72"/>
    <sheet name="K_Design" sheetId="4425" r:id="rId73"/>
    <sheet name="K_NFP" sheetId="4426" r:id="rId74"/>
    <sheet name="K_Innovprop" sheetId="4427" r:id="rId75"/>
    <sheet name="K_Brand" sheetId="4428" r:id="rId76"/>
    <sheet name="K_OrgCap" sheetId="4429" r:id="rId77"/>
    <sheet name="K_Train" sheetId="4430" r:id="rId78"/>
    <sheet name="K_EconComp" sheetId="4431" r:id="rId79"/>
    <sheet name="K_NonNatAcc" sheetId="4432" r:id="rId80"/>
    <sheet name="K_NatAcc" sheetId="4433" r:id="rId81"/>
    <sheet name="K_Intang" sheetId="4434" r:id="rId82"/>
    <sheet name="K_TangNRes" sheetId="4435" r:id="rId83"/>
    <sheet name="K_Tang" sheetId="4436" r:id="rId84"/>
    <sheet name="Kpyp_Soft_DB" sheetId="4437" r:id="rId85"/>
    <sheet name="Kpyp_OIPP" sheetId="4438" r:id="rId86"/>
    <sheet name="Kpyp_RD" sheetId="4439" r:id="rId87"/>
    <sheet name="Kpyp_Design" sheetId="4440" r:id="rId88"/>
    <sheet name="Kpyp_NFP" sheetId="4441" r:id="rId89"/>
    <sheet name="Kpyp_Innovprop" sheetId="4442" r:id="rId90"/>
    <sheet name="Kpyp_Brand" sheetId="4443" r:id="rId91"/>
    <sheet name="Kpyp_OrgCap" sheetId="4444" r:id="rId92"/>
    <sheet name="Kpyp_Train" sheetId="4445" r:id="rId93"/>
    <sheet name="Kpyp_EconComp" sheetId="4446" r:id="rId94"/>
    <sheet name="Kpyp_NonNatAcc" sheetId="4447" r:id="rId95"/>
    <sheet name="Kpyp_NatAcc" sheetId="4448" r:id="rId96"/>
    <sheet name="Kpyp_Intang" sheetId="4449" r:id="rId97"/>
    <sheet name="Kpyp_TangNRes" sheetId="4450" r:id="rId98"/>
    <sheet name="Kpyp_Tang" sheetId="4451" r:id="rId99"/>
    <sheet name="Kq_Soft_DB" sheetId="4452" r:id="rId100"/>
    <sheet name="Kq_OIPP" sheetId="4453" r:id="rId101"/>
    <sheet name="Kq_RD" sheetId="4454" r:id="rId102"/>
    <sheet name="Kq_Design" sheetId="4455" r:id="rId103"/>
    <sheet name="Kq_NFP" sheetId="4456" r:id="rId104"/>
    <sheet name="Kq_Innovprop" sheetId="4457" r:id="rId105"/>
    <sheet name="Kq_Brand" sheetId="4458" r:id="rId106"/>
    <sheet name="Kq_OrgCap" sheetId="4459" r:id="rId107"/>
    <sheet name="Kq_Train" sheetId="4460" r:id="rId108"/>
    <sheet name="Kq_EconComp" sheetId="4461" r:id="rId109"/>
    <sheet name="Kq_NonNatAcc" sheetId="4462" r:id="rId110"/>
    <sheet name="Kq_NatAcc" sheetId="4463" r:id="rId111"/>
    <sheet name="Kq_Intang" sheetId="4464" r:id="rId112"/>
    <sheet name="Kq_TangNRes" sheetId="4465" r:id="rId113"/>
    <sheet name="Kq_Tang" sheetId="4466" r:id="rId114"/>
    <sheet name="HK_TangNRes" sheetId="4467" r:id="rId115"/>
    <sheet name="HK_NatAcc" sheetId="4468" r:id="rId116"/>
    <sheet name="HK_Tang" sheetId="4469" r:id="rId117"/>
    <sheet name="HK_Innovprop" sheetId="4470" r:id="rId118"/>
    <sheet name="HK_Intang" sheetId="4471" r:id="rId119"/>
    <sheet name="HKpyp_TangNRes" sheetId="4472" r:id="rId120"/>
    <sheet name="HKpyp_NatAcc" sheetId="4473" r:id="rId121"/>
    <sheet name="HKpyp_Tang" sheetId="4474" r:id="rId122"/>
    <sheet name="HKpyp_Innovprop" sheetId="4475" r:id="rId123"/>
    <sheet name="HKpyp_Intang" sheetId="4476" r:id="rId124"/>
    <sheet name="HKq_TangNRes" sheetId="4477" r:id="rId125"/>
    <sheet name="HKq_NatAcc" sheetId="4478" r:id="rId126"/>
    <sheet name="HKq_Tang" sheetId="4479" r:id="rId127"/>
    <sheet name="HKq_Innovprop" sheetId="4480" r:id="rId128"/>
    <sheet name="HKq_Intang" sheetId="4481" r:id="rId1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1" i="1" l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</calcChain>
</file>

<file path=xl/sharedStrings.xml><?xml version="1.0" encoding="utf-8"?>
<sst xmlns="http://schemas.openxmlformats.org/spreadsheetml/2006/main" count="41371" uniqueCount="413">
  <si>
    <t>Variable</t>
  </si>
  <si>
    <t>Description</t>
  </si>
  <si>
    <t>GFCF, current prices, millions of national currency</t>
  </si>
  <si>
    <t>I_Soft_DB</t>
  </si>
  <si>
    <t>Computer software and databases</t>
  </si>
  <si>
    <t>I_OIPP</t>
  </si>
  <si>
    <t>Entertainment, artistic and literary originals + mineral explorations</t>
  </si>
  <si>
    <t>I_RD</t>
  </si>
  <si>
    <t>Research and development</t>
  </si>
  <si>
    <t>I_Design</t>
  </si>
  <si>
    <t>Industrial design</t>
  </si>
  <si>
    <t>I_NFP</t>
  </si>
  <si>
    <t>New product development costs in the financial industry</t>
  </si>
  <si>
    <t>I_Innovprop</t>
  </si>
  <si>
    <t>Innovative property</t>
  </si>
  <si>
    <t>I_Brand</t>
  </si>
  <si>
    <t>Brand</t>
  </si>
  <si>
    <t>I_OrgCap</t>
  </si>
  <si>
    <t>Organisational capital</t>
  </si>
  <si>
    <t>I_Train</t>
  </si>
  <si>
    <t>Training</t>
  </si>
  <si>
    <t>I_EconComp</t>
  </si>
  <si>
    <t>Economic competencies</t>
  </si>
  <si>
    <t>I_NonNatAcc</t>
  </si>
  <si>
    <t>Total intangibles not included in national accounts</t>
  </si>
  <si>
    <t>I_NatAcc</t>
  </si>
  <si>
    <t>Total Intangibles from national accounts</t>
  </si>
  <si>
    <t>I_Intang</t>
  </si>
  <si>
    <t>Total intangibles</t>
  </si>
  <si>
    <t>I_TangNRes</t>
  </si>
  <si>
    <t>Total tangible assets, excluding non residential buildings</t>
  </si>
  <si>
    <t>I_Tang</t>
  </si>
  <si>
    <t>Total tangible assets</t>
  </si>
  <si>
    <t>VAadj</t>
  </si>
  <si>
    <t>Gross value added consistent with new intangible GFCF</t>
  </si>
  <si>
    <t>VA_CP</t>
  </si>
  <si>
    <t>Gross value added from national accounts</t>
  </si>
  <si>
    <t>GFCF, previous year prices, millions of national currency</t>
  </si>
  <si>
    <t>Ipyp_Soft_DB</t>
  </si>
  <si>
    <t>Computer software and databases, previous year prices</t>
  </si>
  <si>
    <t>Ipyp_OIPP</t>
  </si>
  <si>
    <t>Entertainment, artistic and literary originals + mineral explorations, previous year prices</t>
  </si>
  <si>
    <t>Ipyp_RD</t>
  </si>
  <si>
    <t>Research and development, previous year prices</t>
  </si>
  <si>
    <t>Ipyp_Design</t>
  </si>
  <si>
    <t>Industrial design, previous year prices</t>
  </si>
  <si>
    <t>Ipyp_NFP</t>
  </si>
  <si>
    <t>New product development costs in the financial industry, previous year prices</t>
  </si>
  <si>
    <t>Ipyp_Innovprop</t>
  </si>
  <si>
    <t>Innovative property, previous year prices</t>
  </si>
  <si>
    <t>Ipyp_Brand</t>
  </si>
  <si>
    <t>Brand, previous year prices</t>
  </si>
  <si>
    <t>Ipyp_OrgCap</t>
  </si>
  <si>
    <t>Organisational capital, previous year prices</t>
  </si>
  <si>
    <t>Ipyp_Train</t>
  </si>
  <si>
    <t>Training, previous year prices</t>
  </si>
  <si>
    <t>Ipyp_EconComp</t>
  </si>
  <si>
    <t>Economic competencies, previous year prices</t>
  </si>
  <si>
    <t>Ipyp_NonNatAcc</t>
  </si>
  <si>
    <t>Total intangibles not included in national accounts, previous year prices</t>
  </si>
  <si>
    <t>Ipyp_NatAcc</t>
  </si>
  <si>
    <t>Total Intangibles from national accounts, previous year prices</t>
  </si>
  <si>
    <t>Ipyp_Intang</t>
  </si>
  <si>
    <t>Total intangibles, previous year prices</t>
  </si>
  <si>
    <t>Ipyp_TangNRes</t>
  </si>
  <si>
    <t>Total tangible assets, excluding non residential buildings, previous year prices</t>
  </si>
  <si>
    <t>Ipyp_Tang</t>
  </si>
  <si>
    <t>Total tangible assets, previous year prices</t>
  </si>
  <si>
    <t>VAadj_pyp</t>
  </si>
  <si>
    <t>Gross value added consistent with new intangible GFCF, previous year prices</t>
  </si>
  <si>
    <t>VA_PYP</t>
  </si>
  <si>
    <t>Gross value added from national accounts, previous year prices</t>
  </si>
  <si>
    <t>GFCF, chained linked volumes (2020), millions of national currency</t>
  </si>
  <si>
    <t>Iq_Soft_DB</t>
  </si>
  <si>
    <t>Computer software and databases, volume 2020 ref. prices</t>
  </si>
  <si>
    <t>Iq_OIPP</t>
  </si>
  <si>
    <t>Entertainment, artistic and literary originals + mineral explorations, volume 2020 ref. prices</t>
  </si>
  <si>
    <t>Iq_RD</t>
  </si>
  <si>
    <t>Research and development, volume 2020 ref. prices</t>
  </si>
  <si>
    <t>Iq_Design</t>
  </si>
  <si>
    <t>Industrial design, volume 2020 ref. prices</t>
  </si>
  <si>
    <t>Iq_NFP</t>
  </si>
  <si>
    <t>New product development costs in the financial industry, volume 2020 ref. prices</t>
  </si>
  <si>
    <t>Iq_Innovprop</t>
  </si>
  <si>
    <t>Innovative property, volume 2020 ref. prices</t>
  </si>
  <si>
    <t>Iq_Brand</t>
  </si>
  <si>
    <t>Brand, volume 2020 ref. prices</t>
  </si>
  <si>
    <t>Iq_OrgCap</t>
  </si>
  <si>
    <t>Organisational capital, volume 2020 ref. prices</t>
  </si>
  <si>
    <t>Iq_Train</t>
  </si>
  <si>
    <t>Training, volume 2020 ref. prices</t>
  </si>
  <si>
    <t>Iq_EconComp</t>
  </si>
  <si>
    <t>Economic competencies, volume 2020 ref. prices</t>
  </si>
  <si>
    <t>Iq_NonNatAcc</t>
  </si>
  <si>
    <t>Total intangibles not included in national accounts, volume 2020 ref. prices</t>
  </si>
  <si>
    <t>Iq_NatAcc</t>
  </si>
  <si>
    <t>Total Intangibles from national accounts, volume 2020 ref. prices</t>
  </si>
  <si>
    <t>Iq_Intang</t>
  </si>
  <si>
    <t>Total intangibles, volume 2020 ref. prices</t>
  </si>
  <si>
    <t>Iq_TangNRes</t>
  </si>
  <si>
    <t>Total tangible assets, excluding non residential buildings, volume 2020 ref. prices</t>
  </si>
  <si>
    <t>Iq_Tang</t>
  </si>
  <si>
    <t>Total tangible assets, volume 2020 ref. prices</t>
  </si>
  <si>
    <t>VAadj_q</t>
  </si>
  <si>
    <t>Gross value added consistent with new intangible GFCF, volume 2020 ref. prices</t>
  </si>
  <si>
    <t>VA_Q</t>
  </si>
  <si>
    <t>Gross value added from national accounts, price index 2020 = 100</t>
  </si>
  <si>
    <t>GFCF, price indexes (2020)</t>
  </si>
  <si>
    <t>Ip_Soft_DB</t>
  </si>
  <si>
    <t>Computer software and databases, price index 2020 = 100</t>
  </si>
  <si>
    <t>Ip_OIPP</t>
  </si>
  <si>
    <t>Entertainment, artistic and literary originals + mineral explorations, price index 2020 = 100</t>
  </si>
  <si>
    <t>Ip_RD</t>
  </si>
  <si>
    <t>Research and development, price index 2020 = 100</t>
  </si>
  <si>
    <t>Ip_Design</t>
  </si>
  <si>
    <t>Industrial design, price index 2020 = 100</t>
  </si>
  <si>
    <t>Ip_NFP</t>
  </si>
  <si>
    <t>New product development costs in the financial industry, price index 2020 = 100</t>
  </si>
  <si>
    <t>Ip_Innovprop</t>
  </si>
  <si>
    <t>Innovative property, price index 2020 = 100</t>
  </si>
  <si>
    <t>Ip_Brand</t>
  </si>
  <si>
    <t>Brand, price index 2020 = 100</t>
  </si>
  <si>
    <t>Ip_OrgCap</t>
  </si>
  <si>
    <t>Organisational capital, price index 2020 = 100</t>
  </si>
  <si>
    <t>Ip_Train</t>
  </si>
  <si>
    <t>Training, price index 2020 = 100</t>
  </si>
  <si>
    <t>Ip_EconComp</t>
  </si>
  <si>
    <t>Economic competencies, price index 2020 = 100</t>
  </si>
  <si>
    <t>Ip_NonNatAcc</t>
  </si>
  <si>
    <t>Total intangibles not included in national accounts, price index 2020 = 100</t>
  </si>
  <si>
    <t>Ip_NatAcc</t>
  </si>
  <si>
    <t>Total Intangibles from national accounts, price index 2020 = 100</t>
  </si>
  <si>
    <t>Ip_Intang</t>
  </si>
  <si>
    <t>Total intangibles, price index 2020 = 100</t>
  </si>
  <si>
    <t>Ip_TangNRes</t>
  </si>
  <si>
    <t>Total tangible assets, excluding non residential buildings, price index 2020 = 100</t>
  </si>
  <si>
    <t>Ip_Tang</t>
  </si>
  <si>
    <t>Total tangible assets, price index 2020 = 100</t>
  </si>
  <si>
    <t>VA_PI</t>
  </si>
  <si>
    <t>Gross value added from national accounts, volume 2020 ref. prices</t>
  </si>
  <si>
    <t>VAadj_pi</t>
  </si>
  <si>
    <t>Gross value added consistent with new intangible GFCF, price index 2020 = 100</t>
  </si>
  <si>
    <t>Capital stock net, current prices, millions of national currency</t>
  </si>
  <si>
    <t>K_Soft_DB</t>
  </si>
  <si>
    <t>K_OIPP</t>
  </si>
  <si>
    <t>K_RD</t>
  </si>
  <si>
    <t>K_Design</t>
  </si>
  <si>
    <t>K_NFP</t>
  </si>
  <si>
    <t>K_Innovprop</t>
  </si>
  <si>
    <t>K_Brand</t>
  </si>
  <si>
    <t>K_OrgCap</t>
  </si>
  <si>
    <t>K_Train</t>
  </si>
  <si>
    <t>K_EconComp</t>
  </si>
  <si>
    <t>K_NonNatAcc</t>
  </si>
  <si>
    <t>K_NatAcc</t>
  </si>
  <si>
    <t>K_Intang</t>
  </si>
  <si>
    <t>K_TangNRes</t>
  </si>
  <si>
    <t>K_Tang</t>
  </si>
  <si>
    <t>HK_TangNRes</t>
  </si>
  <si>
    <t>Total tangible assets, non residential - Capital stock; harmonised NA stocks</t>
  </si>
  <si>
    <t>HK_NatAcc</t>
  </si>
  <si>
    <t>Total intangibles from national accounts - Capital stock; harmonised NA stocks</t>
  </si>
  <si>
    <t>HK_Tang</t>
  </si>
  <si>
    <t>Total tangible assets - Capital stock; harmonised NA stocks</t>
  </si>
  <si>
    <t>HK_Innovprop</t>
  </si>
  <si>
    <t>Innovation related assets - Capital stock; harmonised NA stocks</t>
  </si>
  <si>
    <t>HK_Intang</t>
  </si>
  <si>
    <t>Total intangibles - Capital stock; harmonised NA stocks</t>
  </si>
  <si>
    <t>Capital stock net, previous year prices, millions of national currency</t>
  </si>
  <si>
    <t>Kpyp_Soft_DB</t>
  </si>
  <si>
    <t>Computer software and databases,stocks at previous year prices</t>
  </si>
  <si>
    <t>Kpyp_OIPP</t>
  </si>
  <si>
    <t>Entertainment, artistic and literary originals + mineral explorations,stocks at previous year prices</t>
  </si>
  <si>
    <t>Kpyp_RD</t>
  </si>
  <si>
    <t>Research and development,stocks at previous year prices</t>
  </si>
  <si>
    <t>Kpyp_Design</t>
  </si>
  <si>
    <t>Industrial design,stocks at previous year prices</t>
  </si>
  <si>
    <t>Kpyp_NFP</t>
  </si>
  <si>
    <t>New product development costs in the financial industry,stocks at previous year prices</t>
  </si>
  <si>
    <t>Kpyp_Innovprop</t>
  </si>
  <si>
    <t>Innovative property,stocks at previous year prices</t>
  </si>
  <si>
    <t>Kpyp_Brand</t>
  </si>
  <si>
    <t>Brand,stocks at previous year prices</t>
  </si>
  <si>
    <t>Kpyp_OrgCap</t>
  </si>
  <si>
    <t>Organisational capital,stocks at previous year prices</t>
  </si>
  <si>
    <t>Kpyp_Train</t>
  </si>
  <si>
    <t>Training,stocks at previous year prices</t>
  </si>
  <si>
    <t>Kpyp_EconComp</t>
  </si>
  <si>
    <t>Economic competencies,stocks at previous year prices</t>
  </si>
  <si>
    <t>Kpyp_NonNatAcc</t>
  </si>
  <si>
    <t>Total intangibles not included in national accounts,stocks at previous year prices</t>
  </si>
  <si>
    <t>Kpyp_NatAcc</t>
  </si>
  <si>
    <t>Total Intangibles from national accounts,stocks at previous year prices</t>
  </si>
  <si>
    <t>Kpyp_Intang</t>
  </si>
  <si>
    <t>Total intangibles,stocks at previous year prices</t>
  </si>
  <si>
    <t>Kpyp_TangNRes</t>
  </si>
  <si>
    <t>Total tangible assets, excluding non residential buildings,stocks at previous year prices</t>
  </si>
  <si>
    <t>Kpyp_Tang</t>
  </si>
  <si>
    <t>Total tangible assets,stocks at previous year prices</t>
  </si>
  <si>
    <t>HKpyp_TangNRes</t>
  </si>
  <si>
    <t>Total tangible assets, non residential ,previous year prices - Capital stock; harmonised NA stocks</t>
  </si>
  <si>
    <t>HKpyp_NatAcc</t>
  </si>
  <si>
    <t>Total intangibles from national accounts ,previous year prices - Capital stock; harmonised NA stocks</t>
  </si>
  <si>
    <t>HKpyp_Tang</t>
  </si>
  <si>
    <t>Total tangible assets ,previous year prices - Capital stock; harmonised NA stocks</t>
  </si>
  <si>
    <t>HKpyp_Innovprop</t>
  </si>
  <si>
    <t>Innovation related assets ,previous year prices - Capital stock; harmonised NA stocks</t>
  </si>
  <si>
    <t>HKpyp_Intang</t>
  </si>
  <si>
    <t>Total intangibles ,previous year prices - Capital stock; harmonised NA stocks</t>
  </si>
  <si>
    <t>Capital stock net, chained linked volumes (2020), millions of national currency</t>
  </si>
  <si>
    <t>Kq_Soft_DB</t>
  </si>
  <si>
    <t>Computer software and databases, chained linked volumes (2020), millions of national currency</t>
  </si>
  <si>
    <t>Kq_OIPP</t>
  </si>
  <si>
    <t>Entertainment, artistic and literary originals + mineral explorations, chained linked volumes (2020), millions of national currency</t>
  </si>
  <si>
    <t>Kq_RD</t>
  </si>
  <si>
    <t>Research and development, chained linked volumes (2020), millions of national currency</t>
  </si>
  <si>
    <t>Kq_Design</t>
  </si>
  <si>
    <t>Industrial design, chained linked volumes (2020), millions of national currency</t>
  </si>
  <si>
    <t>Kq_NFP</t>
  </si>
  <si>
    <t>New product development costs in the financial industry, chained linked volumes (2020), millions of national currency</t>
  </si>
  <si>
    <t>Kq_Innovprop</t>
  </si>
  <si>
    <t>Innovative property, chained linked volumes (2020), millions of national currency</t>
  </si>
  <si>
    <t>Kq_Brand</t>
  </si>
  <si>
    <t>Brand, chained linked volumes (2020), millions of national currency</t>
  </si>
  <si>
    <t>Kq_OrgCap</t>
  </si>
  <si>
    <t>Organisational capital, chained linked volumes (2020), millions of national currency</t>
  </si>
  <si>
    <t>Kq_Train</t>
  </si>
  <si>
    <t>Training, chained linked volumes (2020), millions of national currency</t>
  </si>
  <si>
    <t>Kq_EconComp</t>
  </si>
  <si>
    <t>Economic competencies, chained linked volumes (2020), millions of national currency</t>
  </si>
  <si>
    <t>Kq_NonNatAcc</t>
  </si>
  <si>
    <t>Total intangibles not included in national accounts, chained linked volumes (2020), millions of national currency</t>
  </si>
  <si>
    <t>Kq_NatAcc</t>
  </si>
  <si>
    <t>Total Intangibles from national accounts, chained linked volumes (2020), millions of national currency</t>
  </si>
  <si>
    <t>Kq_Intang</t>
  </si>
  <si>
    <t>Total intangibles, chained linked volumes (2020), millions of national currency</t>
  </si>
  <si>
    <t>Kq_TangNRes</t>
  </si>
  <si>
    <t>Total tangible assets, excluding non residential buildings, chained linked volumes (2020), millions of national currency</t>
  </si>
  <si>
    <t>Kq_Tang</t>
  </si>
  <si>
    <t>Total tangible assets, chained linked volumes (2020), millions of national currency</t>
  </si>
  <si>
    <t>HKq_TangNRes</t>
  </si>
  <si>
    <t>Total tangible assets, non residential , chained linked volumes (2020) - Capital stock; harmonised NA stocks</t>
  </si>
  <si>
    <t>HKq_NatAcc</t>
  </si>
  <si>
    <t>Total intangibles from national accounts , chained linked volumes (2020) - Capital stock; harmonised NA stocks</t>
  </si>
  <si>
    <t>HKq_Tang</t>
  </si>
  <si>
    <t>Total tangible assets , chained linked volumes (2020) - Capital stock; harmonised NA stocks</t>
  </si>
  <si>
    <t>HKq_Innovprop</t>
  </si>
  <si>
    <t>Innovation related assets , chained linked volumes (2020) - Capital stock; harmonised NA stocks</t>
  </si>
  <si>
    <t>HKq_Intang</t>
  </si>
  <si>
    <t>Total intangibles , chained linked volumes (2020) - Capital stock; harmonised NA stocks</t>
  </si>
  <si>
    <t>Intangibles - Analytical</t>
  </si>
  <si>
    <t>Source: Euklems &amp; INTANProd database, 2024 release</t>
  </si>
  <si>
    <t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</si>
  <si>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/>
  </si>
  <si>
    <t>Notes</t>
  </si>
  <si>
    <t>Numbers displayed are in accordance with the industry classification (NACE Rev. 2/ISIC Rev. 4) and the European System of Capital Accounts (ESA 2010).</t>
  </si>
  <si>
    <t>Extracted from Eurostat:		08/04/2024</t>
  </si>
  <si>
    <t>For more information and updates, see: https://euklems-intanprod-llee.luiss.it/</t>
  </si>
  <si>
    <t>Acknowledgements and disclaimer</t>
  </si>
  <si>
    <t>This update of the EUKLEMS &amp; INTANProd database 2024 has been funded by the WIPO:</t>
  </si>
  <si>
    <t>Procurement procedure ECFIN/2020/OP/0001 – Provision of Industry level growth and productivity data with special focus on intangible assets – 2020/S 114-275561</t>
  </si>
  <si>
    <t>Any errors or omissions are entirely the responsibility of the Luiss Lab of European Economics - LLEE</t>
  </si>
  <si>
    <t>For comments and suggestions please send an email to euklems-intanprod@luiss.it</t>
  </si>
  <si>
    <t>var</t>
  </si>
  <si>
    <t>nace_r2_code</t>
  </si>
  <si>
    <t>geo_code</t>
  </si>
  <si>
    <t>nace_r2_name</t>
  </si>
  <si>
    <t>geo_name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</si>
  <si>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</si>
  <si>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</si>
  <si>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</si>
  <si>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</si>
  <si>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</si>
  <si>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</si>
  <si>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</si>
  <si>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</si>
  <si>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</si>
  <si>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</si>
  <si>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</si>
  <si>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</si>
  <si>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</si>
  <si>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</si>
  <si>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</si>
  <si>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</si>
  <si>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</si>
  <si>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</si>
  <si>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</si>
  <si>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</si>
  <si>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</si>
  <si>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</si>
  <si>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</si>
  <si>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</si>
  <si>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</si>
  <si>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</si>
  <si>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</si>
  <si>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</t>
  </si>
  <si>
    <t>Agriculture, forestry and fishing</t>
  </si>
  <si>
    <t>PT</t>
  </si>
  <si>
    <t>Portugal</t>
  </si>
  <si>
    <t>B</t>
  </si>
  <si>
    <t>Mining and quarrying</t>
  </si>
  <si>
    <t>C</t>
  </si>
  <si>
    <t>Manufacturing</t>
  </si>
  <si>
    <t>C10-C12</t>
  </si>
  <si>
    <t>Manufacture of food products; beverages and tobacco products</t>
  </si>
  <si>
    <t>C13-C15</t>
  </si>
  <si>
    <t>Manufacture of textiles, wearing apparel, leather and related products</t>
  </si>
  <si>
    <t>C16-C18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</si>
  <si>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</si>
  <si>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</si>
  <si>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</si>
  <si>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</si>
  <si>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</si>
  <si>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C20-C21</t>
  </si>
  <si>
    <t>Chemicals; basic pharmaceutical products</t>
  </si>
  <si>
    <t>C21</t>
  </si>
  <si>
    <t>Manufacture of basic pharmaceutical products and pharmaceutical preparations</t>
  </si>
  <si>
    <t>C22-C23</t>
  </si>
  <si>
    <t>Manufacture of rubber and plastic products and other non-metallic mineral products</t>
  </si>
  <si>
    <t>C24-C25</t>
  </si>
  <si>
    <t>Manufacture of basic metals and fabricated metal products, except machinery and equipment</t>
  </si>
  <si>
    <t>C26</t>
  </si>
  <si>
    <t>Manufacture of computer, electronic and optical products</t>
  </si>
  <si>
    <t>C26-C27</t>
  </si>
  <si>
    <t>Computer, electronic, optical products; electrical equipment</t>
  </si>
  <si>
    <t>C27</t>
  </si>
  <si>
    <t>Manufacture of electrical equipment</t>
  </si>
  <si>
    <t>C28</t>
  </si>
  <si>
    <t>Manufacture of machinery and equipment n.e.c.</t>
  </si>
  <si>
    <t>C29-C30</t>
  </si>
  <si>
    <t>Manufacture of motor vehicles, trailers, semi-trailers and of other transport equipment</t>
  </si>
  <si>
    <t>C31-C33</t>
  </si>
  <si>
    <t>Manufacture of furniture; jewellery, musical instruments, toys; repair and installation of machinery and equipment</t>
  </si>
  <si>
    <t>D</t>
  </si>
  <si>
    <t>Electricity, gas, steam and air conditioning supply</t>
  </si>
  <si>
    <t>D-E</t>
  </si>
  <si>
    <t>Electricity, gas, steam; water supply, sewerage, waste management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</si>
  <si>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</si>
  <si>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</si>
  <si>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</si>
  <si>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</si>
  <si>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</si>
  <si>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 and motorcycles</t>
  </si>
  <si>
    <t>G45</t>
  </si>
  <si>
    <t>Wholesale and retail trade and repair of motor vehicles and motorcycles</t>
  </si>
  <si>
    <t>G46</t>
  </si>
  <si>
    <t>Wholesale trade, except of motor vehicles and motorcycles</t>
  </si>
  <si>
    <t>G47</t>
  </si>
  <si>
    <t>Retail trade, except of motor vehicles and motorcycles</t>
  </si>
  <si>
    <t>H</t>
  </si>
  <si>
    <t>Transportation and storage</t>
  </si>
  <si>
    <t>H49</t>
  </si>
  <si>
    <t>Land transport and transport via pipelines</t>
  </si>
  <si>
    <t>H50</t>
  </si>
  <si>
    <t>Water transport</t>
  </si>
  <si>
    <t>H51</t>
  </si>
  <si>
    <t>Air transport</t>
  </si>
  <si>
    <t>H52</t>
  </si>
  <si>
    <t>Warehousing and support activities for transportation</t>
  </si>
  <si>
    <t>H53</t>
  </si>
  <si>
    <t>Postal and courier activities</t>
  </si>
  <si>
    <t>I</t>
  </si>
  <si>
    <t>Accommodation and food service activities</t>
  </si>
  <si>
    <t>J</t>
  </si>
  <si>
    <t>Information and communication</t>
  </si>
  <si>
    <t>J58-J60</t>
  </si>
  <si>
    <t>Publishing, motion picture, video, television programme production; sound recording, programming and broadcasting activities</t>
  </si>
  <si>
    <t>J61</t>
  </si>
  <si>
    <t>Telecommunications</t>
  </si>
  <si>
    <t>J62-J63</t>
  </si>
  <si>
    <t>Computer programming, consultancy, and information service activities</t>
  </si>
  <si>
    <t>K</t>
  </si>
  <si>
    <t>Financial and insurance activities</t>
  </si>
  <si>
    <t>L</t>
  </si>
  <si>
    <t>Real estate activities</t>
  </si>
  <si>
    <t>L68A</t>
  </si>
  <si>
    <t>Imputed rents of owner-occupied dwellings</t>
  </si>
  <si>
    <t>M</t>
  </si>
  <si>
    <t>Professional, scientific and technical activities</t>
  </si>
  <si>
    <t>M-N</t>
  </si>
  <si>
    <t>Professional, scientific and technical activities; administrative and support service activities</t>
  </si>
  <si>
    <t>MARKT</t>
  </si>
  <si>
    <t>Market economy (all industries excluding L, O, P, Q, T and U)</t>
  </si>
  <si>
    <t>MARKTxAG</t>
  </si>
  <si>
    <t>Non-agricultural market economy (Market economy less industry A)</t>
  </si>
  <si>
    <t>N</t>
  </si>
  <si>
    <t>Administrative and support service activities</t>
  </si>
  <si>
    <t>O</t>
  </si>
  <si>
    <t>Public administration and defence; compulsory social security</t>
  </si>
  <si>
    <t>O-Q</t>
  </si>
  <si>
    <t>Public administration, defence, education, human health and social work activities</t>
  </si>
  <si>
    <t>P</t>
  </si>
  <si>
    <t>Education</t>
  </si>
  <si>
    <t>Q</t>
  </si>
  <si>
    <t>Human health and social work activities</t>
  </si>
  <si>
    <t>Q86</t>
  </si>
  <si>
    <t>Human health activities</t>
  </si>
  <si>
    <t>Q87-Q88</t>
  </si>
  <si>
    <t>Residential care activities and social work activities without accommodation</t>
  </si>
  <si>
    <t>R</t>
  </si>
  <si>
    <t>Arts, entertainment and recreation</t>
  </si>
  <si>
    <t>R-S</t>
  </si>
  <si>
    <t>Arts, entertainment, recreation; other services and service activities, etc.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</si>
  <si>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</si>
  <si>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</si>
  <si>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</si>
  <si>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</si>
  <si>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TOT</t>
  </si>
  <si>
    <t>Total - all NACE activities</t>
  </si>
  <si>
    <t>TOT_IND</t>
  </si>
  <si>
    <t>Total industries (A-S)</t>
  </si>
  <si>
    <t>U</t>
  </si>
  <si>
    <t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</si>
</sst>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sz val="8"/>
      <color rgb="FF000000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4"/>
  <sheetViews>
    <sheetView tabSelected="1" workbookViewId="0"/>
  </sheetViews>
  <sheetFormatPr baseColWidth="10" defaultRowHeight="14.4" x14ac:dyDescent="0.3"/>
  <sheetData>
    <row r="1" spans="1:25" ht="18" x14ac:dyDescent="0.35">
      <c r="A1" s="1" t="s">
        <v>297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x14ac:dyDescent="0.35">
      <c r="A2" s="1" t="s">
        <v>250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">
      <c r="A3" t="s">
        <v>251</v>
      </c>
    </row>
    <row r="4" spans="1:25" x14ac:dyDescent="0.3">
      <c r="A4" t="s">
        <v>252</v>
      </c>
    </row>
    <row r="5" spans="1:25" x14ac:dyDescent="0.3">
      <c r="A5" t="s">
        <v>253</v>
      </c>
    </row>
    <row r="6" spans="1:25" ht="18" x14ac:dyDescent="0.35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x14ac:dyDescent="0.35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4" t="str">
        <f>HYPERLINK("#'I_Soft_DB'!A1", "I_Soft_DB")</f>
        <v>I_Soft_DB</v>
      </c>
      <c r="B8" t="s">
        <v>4</v>
      </c>
    </row>
    <row r="9" spans="1:25" x14ac:dyDescent="0.3">
      <c r="A9" s="4" t="str">
        <f>HYPERLINK("#'I_OIPP'!A1", "I_OIPP")</f>
        <v>I_OIPP</v>
      </c>
      <c r="B9" t="s">
        <v>6</v>
      </c>
    </row>
    <row r="10" spans="1:25" x14ac:dyDescent="0.3">
      <c r="A10" s="4" t="str">
        <f>HYPERLINK("#'I_RD'!A1", "I_RD")</f>
        <v>I_RD</v>
      </c>
      <c r="B10" t="s">
        <v>8</v>
      </c>
    </row>
    <row r="11" spans="1:25" x14ac:dyDescent="0.3">
      <c r="A11" s="4" t="str">
        <f>HYPERLINK("#'I_Design'!A1", "I_Design")</f>
        <v>I_Design</v>
      </c>
      <c r="B11" t="s">
        <v>10</v>
      </c>
    </row>
    <row r="12" spans="1:25" x14ac:dyDescent="0.3">
      <c r="A12" s="4" t="str">
        <f>HYPERLINK("#'I_NFP'!A1", "I_NFP")</f>
        <v>I_NFP</v>
      </c>
      <c r="B12" t="s">
        <v>12</v>
      </c>
    </row>
    <row r="13" spans="1:25" x14ac:dyDescent="0.3">
      <c r="A13" s="4" t="str">
        <f>HYPERLINK("#'I_Innovprop'!A1", "I_Innovprop")</f>
        <v>I_Innovprop</v>
      </c>
      <c r="B13" t="s">
        <v>14</v>
      </c>
    </row>
    <row r="14" spans="1:25" x14ac:dyDescent="0.3">
      <c r="A14" s="4" t="str">
        <f>HYPERLINK("#'I_Brand'!A1", "I_Brand")</f>
        <v>I_Brand</v>
      </c>
      <c r="B14" t="s">
        <v>16</v>
      </c>
    </row>
    <row r="15" spans="1:25" x14ac:dyDescent="0.3">
      <c r="A15" s="4" t="str">
        <f>HYPERLINK("#'I_OrgCap'!A1", "I_OrgCap")</f>
        <v>I_OrgCap</v>
      </c>
      <c r="B15" t="s">
        <v>18</v>
      </c>
    </row>
    <row r="16" spans="1:25" x14ac:dyDescent="0.3">
      <c r="A16" s="4" t="str">
        <f>HYPERLINK("#'I_Train'!A1", "I_Train")</f>
        <v>I_Train</v>
      </c>
      <c r="B16" t="s">
        <v>20</v>
      </c>
    </row>
    <row r="17" spans="1:25" x14ac:dyDescent="0.3">
      <c r="A17" s="4" t="str">
        <f>HYPERLINK("#'I_EconComp'!A1", "I_EconComp")</f>
        <v>I_EconComp</v>
      </c>
      <c r="B17" t="s">
        <v>22</v>
      </c>
    </row>
    <row r="18" spans="1:25" x14ac:dyDescent="0.3">
      <c r="A18" s="4" t="str">
        <f>HYPERLINK("#'I_NonNatAcc'!A1", "I_NonNatAcc")</f>
        <v>I_NonNatAcc</v>
      </c>
      <c r="B18" t="s">
        <v>24</v>
      </c>
    </row>
    <row r="19" spans="1:25" x14ac:dyDescent="0.3">
      <c r="A19" s="4" t="str">
        <f>HYPERLINK("#'I_NatAcc'!A1", "I_NatAcc")</f>
        <v>I_NatAcc</v>
      </c>
      <c r="B19" t="s">
        <v>26</v>
      </c>
    </row>
    <row r="20" spans="1:25" x14ac:dyDescent="0.3">
      <c r="A20" s="4" t="str">
        <f>HYPERLINK("#'I_Intang'!A1", "I_Intang")</f>
        <v>I_Intang</v>
      </c>
      <c r="B20" t="s">
        <v>28</v>
      </c>
    </row>
    <row r="21" spans="1:25" x14ac:dyDescent="0.3">
      <c r="A21" s="4" t="str">
        <f>HYPERLINK("#'I_TangNRes'!A1", "I_TangNRes")</f>
        <v>I_TangNRes</v>
      </c>
      <c r="B21" t="s">
        <v>30</v>
      </c>
    </row>
    <row r="22" spans="1:25" x14ac:dyDescent="0.3">
      <c r="A22" s="4" t="str">
        <f>HYPERLINK("#'I_Tang'!A1", "I_Tang")</f>
        <v>I_Tang</v>
      </c>
      <c r="B22" t="s">
        <v>32</v>
      </c>
    </row>
    <row r="23" spans="1:25" x14ac:dyDescent="0.3">
      <c r="A23" s="4" t="str">
        <f>HYPERLINK("#'VAadj'!A1", "VAadj")</f>
        <v>VAadj</v>
      </c>
      <c r="B23" t="s">
        <v>34</v>
      </c>
    </row>
    <row r="24" spans="1:25" x14ac:dyDescent="0.3">
      <c r="A24" s="4" t="str">
        <f>HYPERLINK("#'VA_CP'!A1", "VA_CP")</f>
        <v>VA_CP</v>
      </c>
      <c r="B24" t="s">
        <v>36</v>
      </c>
    </row>
    <row r="25" spans="1:25" ht="18" x14ac:dyDescent="0.35">
      <c r="A25" s="2" t="s">
        <v>37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3">
      <c r="A26" s="4" t="str">
        <f>HYPERLINK("#'Ipyp_Soft_DB'!A1", "Ipyp_Soft_DB")</f>
        <v>Ipyp_Soft_DB</v>
      </c>
      <c r="B26" t="s">
        <v>39</v>
      </c>
    </row>
    <row r="27" spans="1:25" x14ac:dyDescent="0.3">
      <c r="A27" s="4" t="str">
        <f>HYPERLINK("#'Ipyp_OIPP'!A1", "Ipyp_OIPP")</f>
        <v>Ipyp_OIPP</v>
      </c>
      <c r="B27" t="s">
        <v>41</v>
      </c>
    </row>
    <row r="28" spans="1:25" x14ac:dyDescent="0.3">
      <c r="A28" s="4" t="str">
        <f>HYPERLINK("#'Ipyp_RD'!A1", "Ipyp_RD")</f>
        <v>Ipyp_RD</v>
      </c>
      <c r="B28" t="s">
        <v>43</v>
      </c>
    </row>
    <row r="29" spans="1:25" x14ac:dyDescent="0.3">
      <c r="A29" s="4" t="str">
        <f>HYPERLINK("#'Ipyp_Design'!A1", "Ipyp_Design")</f>
        <v>Ipyp_Design</v>
      </c>
      <c r="B29" t="s">
        <v>45</v>
      </c>
    </row>
    <row r="30" spans="1:25" x14ac:dyDescent="0.3">
      <c r="A30" s="4" t="str">
        <f>HYPERLINK("#'Ipyp_NFP'!A1", "Ipyp_NFP")</f>
        <v>Ipyp_NFP</v>
      </c>
      <c r="B30" t="s">
        <v>47</v>
      </c>
    </row>
    <row r="31" spans="1:25" x14ac:dyDescent="0.3">
      <c r="A31" s="4" t="str">
        <f>HYPERLINK("#'Ipyp_Innovprop'!A1", "Ipyp_Innovprop")</f>
        <v>Ipyp_Innovprop</v>
      </c>
      <c r="B31" t="s">
        <v>49</v>
      </c>
    </row>
    <row r="32" spans="1:25" x14ac:dyDescent="0.3">
      <c r="A32" s="4" t="str">
        <f>HYPERLINK("#'Ipyp_Brand'!A1", "Ipyp_Brand")</f>
        <v>Ipyp_Brand</v>
      </c>
      <c r="B32" t="s">
        <v>51</v>
      </c>
    </row>
    <row r="33" spans="1:25" x14ac:dyDescent="0.3">
      <c r="A33" s="4" t="str">
        <f>HYPERLINK("#'Ipyp_OrgCap'!A1", "Ipyp_OrgCap")</f>
        <v>Ipyp_OrgCap</v>
      </c>
      <c r="B33" t="s">
        <v>53</v>
      </c>
    </row>
    <row r="34" spans="1:25" x14ac:dyDescent="0.3">
      <c r="A34" s="4" t="str">
        <f>HYPERLINK("#'Ipyp_Train'!A1", "Ipyp_Train")</f>
        <v>Ipyp_Train</v>
      </c>
      <c r="B34" t="s">
        <v>55</v>
      </c>
    </row>
    <row r="35" spans="1:25" x14ac:dyDescent="0.3">
      <c r="A35" s="4" t="str">
        <f>HYPERLINK("#'Ipyp_EconComp'!A1", "Ipyp_EconComp")</f>
        <v>Ipyp_EconComp</v>
      </c>
      <c r="B35" t="s">
        <v>57</v>
      </c>
    </row>
    <row r="36" spans="1:25" x14ac:dyDescent="0.3">
      <c r="A36" s="4" t="str">
        <f>HYPERLINK("#'Ipyp_NonNatAcc'!A1", "Ipyp_NonNatAcc")</f>
        <v>Ipyp_NonNatAcc</v>
      </c>
      <c r="B36" t="s">
        <v>59</v>
      </c>
    </row>
    <row r="37" spans="1:25" x14ac:dyDescent="0.3">
      <c r="A37" s="4" t="str">
        <f>HYPERLINK("#'Ipyp_NatAcc'!A1", "Ipyp_NatAcc")</f>
        <v>Ipyp_NatAcc</v>
      </c>
      <c r="B37" t="s">
        <v>61</v>
      </c>
    </row>
    <row r="38" spans="1:25" x14ac:dyDescent="0.3">
      <c r="A38" s="4" t="str">
        <f>HYPERLINK("#'Ipyp_Intang'!A1", "Ipyp_Intang")</f>
        <v>Ipyp_Intang</v>
      </c>
      <c r="B38" t="s">
        <v>63</v>
      </c>
    </row>
    <row r="39" spans="1:25" x14ac:dyDescent="0.3">
      <c r="A39" s="4" t="str">
        <f>HYPERLINK("#'Ipyp_TangNRes'!A1", "Ipyp_TangNRes")</f>
        <v>Ipyp_TangNRes</v>
      </c>
      <c r="B39" t="s">
        <v>65</v>
      </c>
    </row>
    <row r="40" spans="1:25" x14ac:dyDescent="0.3">
      <c r="A40" s="4" t="str">
        <f>HYPERLINK("#'Ipyp_Tang'!A1", "Ipyp_Tang")</f>
        <v>Ipyp_Tang</v>
      </c>
      <c r="B40" t="s">
        <v>67</v>
      </c>
    </row>
    <row r="41" spans="1:25" x14ac:dyDescent="0.3">
      <c r="A41" s="4" t="str">
        <f>HYPERLINK("#'VAadj_pyp'!A1", "VAadj_pyp")</f>
        <v>VAadj_pyp</v>
      </c>
      <c r="B41" t="s">
        <v>69</v>
      </c>
    </row>
    <row r="42" spans="1:25" x14ac:dyDescent="0.3">
      <c r="A42" s="4" t="str">
        <f>HYPERLINK("#'VA_PYP'!A1", "VA_PYP")</f>
        <v>VA_PYP</v>
      </c>
      <c r="B42" t="s">
        <v>71</v>
      </c>
    </row>
    <row r="43" spans="1:25" ht="18" x14ac:dyDescent="0.35">
      <c r="A43" s="2" t="s">
        <v>72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">
      <c r="A44" s="4" t="str">
        <f>HYPERLINK("#'Iq_Soft_DB'!A1", "Iq_Soft_DB")</f>
        <v>Iq_Soft_DB</v>
      </c>
      <c r="B44" t="s">
        <v>74</v>
      </c>
    </row>
    <row r="45" spans="1:25" x14ac:dyDescent="0.3">
      <c r="A45" s="4" t="str">
        <f>HYPERLINK("#'Iq_OIPP'!A1", "Iq_OIPP")</f>
        <v>Iq_OIPP</v>
      </c>
      <c r="B45" t="s">
        <v>76</v>
      </c>
    </row>
    <row r="46" spans="1:25" x14ac:dyDescent="0.3">
      <c r="A46" s="4" t="str">
        <f>HYPERLINK("#'Iq_RD'!A1", "Iq_RD")</f>
        <v>Iq_RD</v>
      </c>
      <c r="B46" t="s">
        <v>78</v>
      </c>
    </row>
    <row r="47" spans="1:25" x14ac:dyDescent="0.3">
      <c r="A47" s="4" t="str">
        <f>HYPERLINK("#'Iq_Design'!A1", "Iq_Design")</f>
        <v>Iq_Design</v>
      </c>
      <c r="B47" t="s">
        <v>80</v>
      </c>
    </row>
    <row r="48" spans="1:25" x14ac:dyDescent="0.3">
      <c r="A48" s="4" t="str">
        <f>HYPERLINK("#'Iq_NFP'!A1", "Iq_NFP")</f>
        <v>Iq_NFP</v>
      </c>
      <c r="B48" t="s">
        <v>82</v>
      </c>
    </row>
    <row r="49" spans="1:25" x14ac:dyDescent="0.3">
      <c r="A49" s="4" t="str">
        <f>HYPERLINK("#'Iq_Innovprop'!A1", "Iq_Innovprop")</f>
        <v>Iq_Innovprop</v>
      </c>
      <c r="B49" t="s">
        <v>84</v>
      </c>
    </row>
    <row r="50" spans="1:25" x14ac:dyDescent="0.3">
      <c r="A50" s="4" t="str">
        <f>HYPERLINK("#'Iq_Brand'!A1", "Iq_Brand")</f>
        <v>Iq_Brand</v>
      </c>
      <c r="B50" t="s">
        <v>86</v>
      </c>
    </row>
    <row r="51" spans="1:25" x14ac:dyDescent="0.3">
      <c r="A51" s="4" t="str">
        <f>HYPERLINK("#'Iq_OrgCap'!A1", "Iq_OrgCap")</f>
        <v>Iq_OrgCap</v>
      </c>
      <c r="B51" t="s">
        <v>88</v>
      </c>
    </row>
    <row r="52" spans="1:25" x14ac:dyDescent="0.3">
      <c r="A52" s="4" t="str">
        <f>HYPERLINK("#'Iq_Train'!A1", "Iq_Train")</f>
        <v>Iq_Train</v>
      </c>
      <c r="B52" t="s">
        <v>90</v>
      </c>
    </row>
    <row r="53" spans="1:25" x14ac:dyDescent="0.3">
      <c r="A53" s="4" t="str">
        <f>HYPERLINK("#'Iq_EconComp'!A1", "Iq_EconComp")</f>
        <v>Iq_EconComp</v>
      </c>
      <c r="B53" t="s">
        <v>92</v>
      </c>
    </row>
    <row r="54" spans="1:25" x14ac:dyDescent="0.3">
      <c r="A54" s="4" t="str">
        <f>HYPERLINK("#'Iq_NonNatAcc'!A1", "Iq_NonNatAcc")</f>
        <v>Iq_NonNatAcc</v>
      </c>
      <c r="B54" t="s">
        <v>94</v>
      </c>
    </row>
    <row r="55" spans="1:25" x14ac:dyDescent="0.3">
      <c r="A55" s="4" t="str">
        <f>HYPERLINK("#'Iq_NatAcc'!A1", "Iq_NatAcc")</f>
        <v>Iq_NatAcc</v>
      </c>
      <c r="B55" t="s">
        <v>96</v>
      </c>
    </row>
    <row r="56" spans="1:25" x14ac:dyDescent="0.3">
      <c r="A56" s="4" t="str">
        <f>HYPERLINK("#'Iq_Intang'!A1", "Iq_Intang")</f>
        <v>Iq_Intang</v>
      </c>
      <c r="B56" t="s">
        <v>98</v>
      </c>
    </row>
    <row r="57" spans="1:25" x14ac:dyDescent="0.3">
      <c r="A57" s="4" t="str">
        <f>HYPERLINK("#'Iq_TangNRes'!A1", "Iq_TangNRes")</f>
        <v>Iq_TangNRes</v>
      </c>
      <c r="B57" t="s">
        <v>100</v>
      </c>
    </row>
    <row r="58" spans="1:25" x14ac:dyDescent="0.3">
      <c r="A58" s="4" t="str">
        <f>HYPERLINK("#'Iq_Tang'!A1", "Iq_Tang")</f>
        <v>Iq_Tang</v>
      </c>
      <c r="B58" t="s">
        <v>102</v>
      </c>
    </row>
    <row r="59" spans="1:25" x14ac:dyDescent="0.3">
      <c r="A59" s="4" t="str">
        <f>HYPERLINK("#'VAadj_q'!A1", "VAadj_q")</f>
        <v>VAadj_q</v>
      </c>
      <c r="B59" t="s">
        <v>104</v>
      </c>
    </row>
    <row r="60" spans="1:25" x14ac:dyDescent="0.3">
      <c r="A60" s="4" t="str">
        <f>HYPERLINK("#'VA_Q'!A1", "VA_Q")</f>
        <v>VA_Q</v>
      </c>
      <c r="B60" t="s">
        <v>106</v>
      </c>
    </row>
    <row r="61" spans="1:25" ht="18" x14ac:dyDescent="0.35">
      <c r="A61" s="2" t="s">
        <v>107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3">
      <c r="A62" s="4" t="str">
        <f>HYPERLINK("#'Ip_Soft_DB'!A1", "Ip_Soft_DB")</f>
        <v>Ip_Soft_DB</v>
      </c>
      <c r="B62" t="s">
        <v>109</v>
      </c>
    </row>
    <row r="63" spans="1:25" x14ac:dyDescent="0.3">
      <c r="A63" s="4" t="str">
        <f>HYPERLINK("#'Ip_OIPP'!A1", "Ip_OIPP")</f>
        <v>Ip_OIPP</v>
      </c>
      <c r="B63" t="s">
        <v>111</v>
      </c>
    </row>
    <row r="64" spans="1:25" x14ac:dyDescent="0.3">
      <c r="A64" s="4" t="str">
        <f>HYPERLINK("#'Ip_RD'!A1", "Ip_RD")</f>
        <v>Ip_RD</v>
      </c>
      <c r="B64" t="s">
        <v>113</v>
      </c>
    </row>
    <row r="65" spans="1:25" x14ac:dyDescent="0.3">
      <c r="A65" s="4" t="str">
        <f>HYPERLINK("#'Ip_Design'!A1", "Ip_Design")</f>
        <v>Ip_Design</v>
      </c>
      <c r="B65" t="s">
        <v>115</v>
      </c>
    </row>
    <row r="66" spans="1:25" x14ac:dyDescent="0.3">
      <c r="A66" s="4" t="str">
        <f>HYPERLINK("#'Ip_NFP'!A1", "Ip_NFP")</f>
        <v>Ip_NFP</v>
      </c>
      <c r="B66" t="s">
        <v>117</v>
      </c>
    </row>
    <row r="67" spans="1:25" x14ac:dyDescent="0.3">
      <c r="A67" s="4" t="str">
        <f>HYPERLINK("#'Ip_Innovprop'!A1", "Ip_Innovprop")</f>
        <v>Ip_Innovprop</v>
      </c>
      <c r="B67" t="s">
        <v>119</v>
      </c>
    </row>
    <row r="68" spans="1:25" x14ac:dyDescent="0.3">
      <c r="A68" s="4" t="str">
        <f>HYPERLINK("#'Ip_Brand'!A1", "Ip_Brand")</f>
        <v>Ip_Brand</v>
      </c>
      <c r="B68" t="s">
        <v>121</v>
      </c>
    </row>
    <row r="69" spans="1:25" x14ac:dyDescent="0.3">
      <c r="A69" s="4" t="str">
        <f>HYPERLINK("#'Ip_OrgCap'!A1", "Ip_OrgCap")</f>
        <v>Ip_OrgCap</v>
      </c>
      <c r="B69" t="s">
        <v>123</v>
      </c>
    </row>
    <row r="70" spans="1:25" x14ac:dyDescent="0.3">
      <c r="A70" s="4" t="str">
        <f>HYPERLINK("#'Ip_Train'!A1", "Ip_Train")</f>
        <v>Ip_Train</v>
      </c>
      <c r="B70" t="s">
        <v>125</v>
      </c>
    </row>
    <row r="71" spans="1:25" x14ac:dyDescent="0.3">
      <c r="A71" s="4" t="str">
        <f>HYPERLINK("#'Ip_EconComp'!A1", "Ip_EconComp")</f>
        <v>Ip_EconComp</v>
      </c>
      <c r="B71" t="s">
        <v>127</v>
      </c>
    </row>
    <row r="72" spans="1:25" x14ac:dyDescent="0.3">
      <c r="A72" s="4" t="str">
        <f>HYPERLINK("#'Ip_NonNatAcc'!A1", "Ip_NonNatAcc")</f>
        <v>Ip_NonNatAcc</v>
      </c>
      <c r="B72" t="s">
        <v>129</v>
      </c>
    </row>
    <row r="73" spans="1:25" x14ac:dyDescent="0.3">
      <c r="A73" s="4" t="str">
        <f>HYPERLINK("#'Ip_NatAcc'!A1", "Ip_NatAcc")</f>
        <v>Ip_NatAcc</v>
      </c>
      <c r="B73" t="s">
        <v>131</v>
      </c>
    </row>
    <row r="74" spans="1:25" x14ac:dyDescent="0.3">
      <c r="A74" s="4" t="str">
        <f>HYPERLINK("#'Ip_Intang'!A1", "Ip_Intang")</f>
        <v>Ip_Intang</v>
      </c>
      <c r="B74" t="s">
        <v>133</v>
      </c>
    </row>
    <row r="75" spans="1:25" x14ac:dyDescent="0.3">
      <c r="A75" s="4" t="str">
        <f>HYPERLINK("#'Ip_TangNRes'!A1", "Ip_TangNRes")</f>
        <v>Ip_TangNRes</v>
      </c>
      <c r="B75" t="s">
        <v>135</v>
      </c>
    </row>
    <row r="76" spans="1:25" x14ac:dyDescent="0.3">
      <c r="A76" s="4" t="str">
        <f>HYPERLINK("#'Ip_Tang'!A1", "Ip_Tang")</f>
        <v>Ip_Tang</v>
      </c>
      <c r="B76" t="s">
        <v>137</v>
      </c>
    </row>
    <row r="77" spans="1:25" x14ac:dyDescent="0.3">
      <c r="A77" s="4" t="str">
        <f>HYPERLINK("#'VA_PI'!A1", "VA_PI")</f>
        <v>VA_PI</v>
      </c>
      <c r="B77" t="s">
        <v>139</v>
      </c>
    </row>
    <row r="78" spans="1:25" x14ac:dyDescent="0.3">
      <c r="A78" s="4" t="str">
        <f>HYPERLINK("#'VAadj_pi'!A1", "VAadj_pi")</f>
        <v>VAadj_pi</v>
      </c>
      <c r="B78" t="s">
        <v>141</v>
      </c>
    </row>
    <row r="79" spans="1:25" ht="18" x14ac:dyDescent="0.35">
      <c r="A79" s="2" t="s">
        <v>142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3">
      <c r="A80" s="4" t="str">
        <f>HYPERLINK("#'K_Soft_DB'!A1", "K_Soft_DB")</f>
        <v>K_Soft_DB</v>
      </c>
      <c r="B80" t="s">
        <v>4</v>
      </c>
    </row>
    <row r="81" spans="1:2" x14ac:dyDescent="0.3">
      <c r="A81" s="4" t="str">
        <f>HYPERLINK("#'K_OIPP'!A1", "K_OIPP")</f>
        <v>K_OIPP</v>
      </c>
      <c r="B81" t="s">
        <v>6</v>
      </c>
    </row>
    <row r="82" spans="1:2" x14ac:dyDescent="0.3">
      <c r="A82" s="4" t="str">
        <f>HYPERLINK("#'K_RD'!A1", "K_RD")</f>
        <v>K_RD</v>
      </c>
      <c r="B82" t="s">
        <v>8</v>
      </c>
    </row>
    <row r="83" spans="1:2" x14ac:dyDescent="0.3">
      <c r="A83" s="4" t="str">
        <f>HYPERLINK("#'K_Design'!A1", "K_Design")</f>
        <v>K_Design</v>
      </c>
      <c r="B83" t="s">
        <v>10</v>
      </c>
    </row>
    <row r="84" spans="1:2" x14ac:dyDescent="0.3">
      <c r="A84" s="4" t="str">
        <f>HYPERLINK("#'K_NFP'!A1", "K_NFP")</f>
        <v>K_NFP</v>
      </c>
      <c r="B84" t="s">
        <v>12</v>
      </c>
    </row>
    <row r="85" spans="1:2" x14ac:dyDescent="0.3">
      <c r="A85" s="4" t="str">
        <f>HYPERLINK("#'K_Innovprop'!A1", "K_Innovprop")</f>
        <v>K_Innovprop</v>
      </c>
      <c r="B85" t="s">
        <v>14</v>
      </c>
    </row>
    <row r="86" spans="1:2" x14ac:dyDescent="0.3">
      <c r="A86" s="4" t="str">
        <f>HYPERLINK("#'K_Brand'!A1", "K_Brand")</f>
        <v>K_Brand</v>
      </c>
      <c r="B86" t="s">
        <v>16</v>
      </c>
    </row>
    <row r="87" spans="1:2" x14ac:dyDescent="0.3">
      <c r="A87" s="4" t="str">
        <f>HYPERLINK("#'K_OrgCap'!A1", "K_OrgCap")</f>
        <v>K_OrgCap</v>
      </c>
      <c r="B87" t="s">
        <v>18</v>
      </c>
    </row>
    <row r="88" spans="1:2" x14ac:dyDescent="0.3">
      <c r="A88" s="4" t="str">
        <f>HYPERLINK("#'K_Train'!A1", "K_Train")</f>
        <v>K_Train</v>
      </c>
      <c r="B88" t="s">
        <v>20</v>
      </c>
    </row>
    <row r="89" spans="1:2" x14ac:dyDescent="0.3">
      <c r="A89" s="4" t="str">
        <f>HYPERLINK("#'K_EconComp'!A1", "K_EconComp")</f>
        <v>K_EconComp</v>
      </c>
      <c r="B89" t="s">
        <v>22</v>
      </c>
    </row>
    <row r="90" spans="1:2" x14ac:dyDescent="0.3">
      <c r="A90" s="4" t="str">
        <f>HYPERLINK("#'K_NonNatAcc'!A1", "K_NonNatAcc")</f>
        <v>K_NonNatAcc</v>
      </c>
      <c r="B90" t="s">
        <v>24</v>
      </c>
    </row>
    <row r="91" spans="1:2" x14ac:dyDescent="0.3">
      <c r="A91" s="4" t="str">
        <f>HYPERLINK("#'K_NatAcc'!A1", "K_NatAcc")</f>
        <v>K_NatAcc</v>
      </c>
      <c r="B91" t="s">
        <v>26</v>
      </c>
    </row>
    <row r="92" spans="1:2" x14ac:dyDescent="0.3">
      <c r="A92" s="4" t="str">
        <f>HYPERLINK("#'K_Intang'!A1", "K_Intang")</f>
        <v>K_Intang</v>
      </c>
      <c r="B92" t="s">
        <v>28</v>
      </c>
    </row>
    <row r="93" spans="1:2" x14ac:dyDescent="0.3">
      <c r="A93" s="4" t="str">
        <f>HYPERLINK("#'K_TangNRes'!A1", "K_TangNRes")</f>
        <v>K_TangNRes</v>
      </c>
      <c r="B93" t="s">
        <v>30</v>
      </c>
    </row>
    <row r="94" spans="1:2" x14ac:dyDescent="0.3">
      <c r="A94" s="4" t="str">
        <f>HYPERLINK("#'K_Tang'!A1", "K_Tang")</f>
        <v>K_Tang</v>
      </c>
      <c r="B94" t="s">
        <v>32</v>
      </c>
    </row>
    <row r="95" spans="1:2" x14ac:dyDescent="0.3">
      <c r="A95" s="4" t="str">
        <f>HYPERLINK("#'HK_TangNRes'!A1", "HK_TangNRes")</f>
        <v>HK_TangNRes</v>
      </c>
      <c r="B95" t="s">
        <v>159</v>
      </c>
    </row>
    <row r="96" spans="1:2" x14ac:dyDescent="0.3">
      <c r="A96" s="4" t="str">
        <f>HYPERLINK("#'HK_NatAcc'!A1", "HK_NatAcc")</f>
        <v>HK_NatAcc</v>
      </c>
      <c r="B96" t="s">
        <v>161</v>
      </c>
    </row>
    <row r="97" spans="1:25" x14ac:dyDescent="0.3">
      <c r="A97" s="4" t="str">
        <f>HYPERLINK("#'HK_Tang'!A1", "HK_Tang")</f>
        <v>HK_Tang</v>
      </c>
      <c r="B97" t="s">
        <v>163</v>
      </c>
    </row>
    <row r="98" spans="1:25" x14ac:dyDescent="0.3">
      <c r="A98" s="4" t="str">
        <f>HYPERLINK("#'HK_Innovprop'!A1", "HK_Innovprop")</f>
        <v>HK_Innovprop</v>
      </c>
      <c r="B98" t="s">
        <v>165</v>
      </c>
    </row>
    <row r="99" spans="1:25" x14ac:dyDescent="0.3">
      <c r="A99" s="4" t="str">
        <f>HYPERLINK("#'HK_Intang'!A1", "HK_Intang")</f>
        <v>HK_Intang</v>
      </c>
      <c r="B99" t="s">
        <v>167</v>
      </c>
    </row>
    <row r="100" spans="1:25" ht="18" x14ac:dyDescent="0.35">
      <c r="A100" s="2" t="s">
        <v>168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3">
      <c r="A101" s="4" t="str">
        <f>HYPERLINK("#'Kpyp_Soft_DB'!A1", "Kpyp_Soft_DB")</f>
        <v>Kpyp_Soft_DB</v>
      </c>
      <c r="B101" t="s">
        <v>170</v>
      </c>
    </row>
    <row r="102" spans="1:25" x14ac:dyDescent="0.3">
      <c r="A102" s="4" t="str">
        <f>HYPERLINK("#'Kpyp_OIPP'!A1", "Kpyp_OIPP")</f>
        <v>Kpyp_OIPP</v>
      </c>
      <c r="B102" t="s">
        <v>172</v>
      </c>
    </row>
    <row r="103" spans="1:25" x14ac:dyDescent="0.3">
      <c r="A103" s="4" t="str">
        <f>HYPERLINK("#'Kpyp_RD'!A1", "Kpyp_RD")</f>
        <v>Kpyp_RD</v>
      </c>
      <c r="B103" t="s">
        <v>174</v>
      </c>
    </row>
    <row r="104" spans="1:25" x14ac:dyDescent="0.3">
      <c r="A104" s="4" t="str">
        <f>HYPERLINK("#'Kpyp_Design'!A1", "Kpyp_Design")</f>
        <v>Kpyp_Design</v>
      </c>
      <c r="B104" t="s">
        <v>176</v>
      </c>
    </row>
    <row r="105" spans="1:25" x14ac:dyDescent="0.3">
      <c r="A105" s="4" t="str">
        <f>HYPERLINK("#'Kpyp_NFP'!A1", "Kpyp_NFP")</f>
        <v>Kpyp_NFP</v>
      </c>
      <c r="B105" t="s">
        <v>178</v>
      </c>
    </row>
    <row r="106" spans="1:25" x14ac:dyDescent="0.3">
      <c r="A106" s="4" t="str">
        <f>HYPERLINK("#'Kpyp_Innovprop'!A1", "Kpyp_Innovprop")</f>
        <v>Kpyp_Innovprop</v>
      </c>
      <c r="B106" t="s">
        <v>180</v>
      </c>
    </row>
    <row r="107" spans="1:25" x14ac:dyDescent="0.3">
      <c r="A107" s="4" t="str">
        <f>HYPERLINK("#'Kpyp_Brand'!A1", "Kpyp_Brand")</f>
        <v>Kpyp_Brand</v>
      </c>
      <c r="B107" t="s">
        <v>182</v>
      </c>
    </row>
    <row r="108" spans="1:25" x14ac:dyDescent="0.3">
      <c r="A108" s="4" t="str">
        <f>HYPERLINK("#'Kpyp_OrgCap'!A1", "Kpyp_OrgCap")</f>
        <v>Kpyp_OrgCap</v>
      </c>
      <c r="B108" t="s">
        <v>184</v>
      </c>
    </row>
    <row r="109" spans="1:25" x14ac:dyDescent="0.3">
      <c r="A109" s="4" t="str">
        <f>HYPERLINK("#'Kpyp_Train'!A1", "Kpyp_Train")</f>
        <v>Kpyp_Train</v>
      </c>
      <c r="B109" t="s">
        <v>186</v>
      </c>
    </row>
    <row r="110" spans="1:25" x14ac:dyDescent="0.3">
      <c r="A110" s="4" t="str">
        <f>HYPERLINK("#'Kpyp_EconComp'!A1", "Kpyp_EconComp")</f>
        <v>Kpyp_EconComp</v>
      </c>
      <c r="B110" t="s">
        <v>188</v>
      </c>
    </row>
    <row r="111" spans="1:25" x14ac:dyDescent="0.3">
      <c r="A111" s="4" t="str">
        <f>HYPERLINK("#'Kpyp_NonNatAcc'!A1", "Kpyp_NonNatAcc")</f>
        <v>Kpyp_NonNatAcc</v>
      </c>
      <c r="B111" t="s">
        <v>190</v>
      </c>
    </row>
    <row r="112" spans="1:25" x14ac:dyDescent="0.3">
      <c r="A112" s="4" t="str">
        <f>HYPERLINK("#'Kpyp_NatAcc'!A1", "Kpyp_NatAcc")</f>
        <v>Kpyp_NatAcc</v>
      </c>
      <c r="B112" t="s">
        <v>192</v>
      </c>
    </row>
    <row r="113" spans="1:25" x14ac:dyDescent="0.3">
      <c r="A113" s="4" t="str">
        <f>HYPERLINK("#'Kpyp_Intang'!A1", "Kpyp_Intang")</f>
        <v>Kpyp_Intang</v>
      </c>
      <c r="B113" t="s">
        <v>194</v>
      </c>
    </row>
    <row r="114" spans="1:25" x14ac:dyDescent="0.3">
      <c r="A114" s="4" t="str">
        <f>HYPERLINK("#'Kpyp_TangNRes'!A1", "Kpyp_TangNRes")</f>
        <v>Kpyp_TangNRes</v>
      </c>
      <c r="B114" t="s">
        <v>196</v>
      </c>
    </row>
    <row r="115" spans="1:25" x14ac:dyDescent="0.3">
      <c r="A115" s="4" t="str">
        <f>HYPERLINK("#'Kpyp_Tang'!A1", "Kpyp_Tang")</f>
        <v>Kpyp_Tang</v>
      </c>
      <c r="B115" t="s">
        <v>198</v>
      </c>
    </row>
    <row r="116" spans="1:25" x14ac:dyDescent="0.3">
      <c r="A116" s="4" t="str">
        <f>HYPERLINK("#'HKpyp_TangNRes'!A1", "HKpyp_TangNRes")</f>
        <v>HKpyp_TangNRes</v>
      </c>
      <c r="B116" t="s">
        <v>200</v>
      </c>
    </row>
    <row r="117" spans="1:25" x14ac:dyDescent="0.3">
      <c r="A117" s="4" t="str">
        <f>HYPERLINK("#'HKpyp_NatAcc'!A1", "HKpyp_NatAcc")</f>
        <v>HKpyp_NatAcc</v>
      </c>
      <c r="B117" t="s">
        <v>202</v>
      </c>
    </row>
    <row r="118" spans="1:25" x14ac:dyDescent="0.3">
      <c r="A118" s="4" t="str">
        <f>HYPERLINK("#'HKpyp_Tang'!A1", "HKpyp_Tang")</f>
        <v>HKpyp_Tang</v>
      </c>
      <c r="B118" t="s">
        <v>204</v>
      </c>
    </row>
    <row r="119" spans="1:25" x14ac:dyDescent="0.3">
      <c r="A119" s="4" t="str">
        <f>HYPERLINK("#'HKpyp_Innovprop'!A1", "HKpyp_Innovprop")</f>
        <v>HKpyp_Innovprop</v>
      </c>
      <c r="B119" t="s">
        <v>206</v>
      </c>
    </row>
    <row r="120" spans="1:25" x14ac:dyDescent="0.3">
      <c r="A120" s="4" t="str">
        <f>HYPERLINK("#'HKpyp_Intang'!A1", "HKpyp_Intang")</f>
        <v>HKpyp_Intang</v>
      </c>
      <c r="B120" t="s">
        <v>208</v>
      </c>
    </row>
    <row r="121" spans="1:25" ht="18" x14ac:dyDescent="0.35">
      <c r="A121" s="2" t="s">
        <v>209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3">
      <c r="A122" s="4" t="str">
        <f>HYPERLINK("#'Kq_Soft_DB'!A1", "Kq_Soft_DB")</f>
        <v>Kq_Soft_DB</v>
      </c>
      <c r="B122" t="s">
        <v>211</v>
      </c>
    </row>
    <row r="123" spans="1:25" x14ac:dyDescent="0.3">
      <c r="A123" s="4" t="str">
        <f>HYPERLINK("#'Kq_OIPP'!A1", "Kq_OIPP")</f>
        <v>Kq_OIPP</v>
      </c>
      <c r="B123" t="s">
        <v>213</v>
      </c>
    </row>
    <row r="124" spans="1:25" x14ac:dyDescent="0.3">
      <c r="A124" s="4" t="str">
        <f>HYPERLINK("#'Kq_RD'!A1", "Kq_RD")</f>
        <v>Kq_RD</v>
      </c>
      <c r="B124" t="s">
        <v>215</v>
      </c>
    </row>
    <row r="125" spans="1:25" x14ac:dyDescent="0.3">
      <c r="A125" s="4" t="str">
        <f>HYPERLINK("#'Kq_Design'!A1", "Kq_Design")</f>
        <v>Kq_Design</v>
      </c>
      <c r="B125" t="s">
        <v>217</v>
      </c>
    </row>
    <row r="126" spans="1:25" x14ac:dyDescent="0.3">
      <c r="A126" s="4" t="str">
        <f>HYPERLINK("#'Kq_NFP'!A1", "Kq_NFP")</f>
        <v>Kq_NFP</v>
      </c>
      <c r="B126" t="s">
        <v>219</v>
      </c>
    </row>
    <row r="127" spans="1:25" x14ac:dyDescent="0.3">
      <c r="A127" s="4" t="str">
        <f>HYPERLINK("#'Kq_Innovprop'!A1", "Kq_Innovprop")</f>
        <v>Kq_Innovprop</v>
      </c>
      <c r="B127" t="s">
        <v>221</v>
      </c>
    </row>
    <row r="128" spans="1:25" x14ac:dyDescent="0.3">
      <c r="A128" s="4" t="str">
        <f>HYPERLINK("#'Kq_Brand'!A1", "Kq_Brand")</f>
        <v>Kq_Brand</v>
      </c>
      <c r="B128" t="s">
        <v>223</v>
      </c>
    </row>
    <row r="129" spans="1:25" x14ac:dyDescent="0.3">
      <c r="A129" s="4" t="str">
        <f>HYPERLINK("#'Kq_OrgCap'!A1", "Kq_OrgCap")</f>
        <v>Kq_OrgCap</v>
      </c>
      <c r="B129" t="s">
        <v>225</v>
      </c>
    </row>
    <row r="130" spans="1:25" x14ac:dyDescent="0.3">
      <c r="A130" s="4" t="str">
        <f>HYPERLINK("#'Kq_Train'!A1", "Kq_Train")</f>
        <v>Kq_Train</v>
      </c>
      <c r="B130" t="s">
        <v>227</v>
      </c>
    </row>
    <row r="131" spans="1:25" x14ac:dyDescent="0.3">
      <c r="A131" s="4" t="str">
        <f>HYPERLINK("#'Kq_EconComp'!A1", "Kq_EconComp")</f>
        <v>Kq_EconComp</v>
      </c>
      <c r="B131" t="s">
        <v>229</v>
      </c>
    </row>
    <row r="132" spans="1:25" x14ac:dyDescent="0.3">
      <c r="A132" s="4" t="str">
        <f>HYPERLINK("#'Kq_NonNatAcc'!A1", "Kq_NonNatAcc")</f>
        <v>Kq_NonNatAcc</v>
      </c>
      <c r="B132" t="s">
        <v>231</v>
      </c>
    </row>
    <row r="133" spans="1:25" x14ac:dyDescent="0.3">
      <c r="A133" s="4" t="str">
        <f>HYPERLINK("#'Kq_NatAcc'!A1", "Kq_NatAcc")</f>
        <v>Kq_NatAcc</v>
      </c>
      <c r="B133" t="s">
        <v>233</v>
      </c>
    </row>
    <row r="134" spans="1:25" x14ac:dyDescent="0.3">
      <c r="A134" s="4" t="str">
        <f>HYPERLINK("#'Kq_Intang'!A1", "Kq_Intang")</f>
        <v>Kq_Intang</v>
      </c>
      <c r="B134" t="s">
        <v>235</v>
      </c>
    </row>
    <row r="135" spans="1:25" x14ac:dyDescent="0.3">
      <c r="A135" s="4" t="str">
        <f>HYPERLINK("#'Kq_TangNRes'!A1", "Kq_TangNRes")</f>
        <v>Kq_TangNRes</v>
      </c>
      <c r="B135" t="s">
        <v>237</v>
      </c>
    </row>
    <row r="136" spans="1:25" x14ac:dyDescent="0.3">
      <c r="A136" s="4" t="str">
        <f>HYPERLINK("#'Kq_Tang'!A1", "Kq_Tang")</f>
        <v>Kq_Tang</v>
      </c>
      <c r="B136" t="s">
        <v>239</v>
      </c>
    </row>
    <row r="137" spans="1:25" x14ac:dyDescent="0.3">
      <c r="A137" s="4" t="str">
        <f>HYPERLINK("#'HKq_TangNRes'!A1", "HKq_TangNRes")</f>
        <v>HKq_TangNRes</v>
      </c>
      <c r="B137" t="s">
        <v>241</v>
      </c>
    </row>
    <row r="138" spans="1:25" x14ac:dyDescent="0.3">
      <c r="A138" s="4" t="str">
        <f>HYPERLINK("#'HKq_NatAcc'!A1", "HKq_NatAcc")</f>
        <v>HKq_NatAcc</v>
      </c>
      <c r="B138" t="s">
        <v>243</v>
      </c>
    </row>
    <row r="139" spans="1:25" x14ac:dyDescent="0.3">
      <c r="A139" s="4" t="str">
        <f>HYPERLINK("#'HKq_Tang'!A1", "HKq_Tang")</f>
        <v>HKq_Tang</v>
      </c>
      <c r="B139" t="s">
        <v>245</v>
      </c>
    </row>
    <row r="140" spans="1:25" x14ac:dyDescent="0.3">
      <c r="A140" s="4" t="str">
        <f>HYPERLINK("#'HKq_Innovprop'!A1", "HKq_Innovprop")</f>
        <v>HKq_Innovprop</v>
      </c>
      <c r="B140" t="s">
        <v>247</v>
      </c>
    </row>
    <row r="141" spans="1:25" x14ac:dyDescent="0.3">
      <c r="A141" s="4" t="str">
        <f>HYPERLINK("#'HKq_Intang'!A1", "HKq_Intang")</f>
        <v>HKq_Intang</v>
      </c>
      <c r="B141" t="s">
        <v>249</v>
      </c>
    </row>
    <row r="142" spans="1:25" x14ac:dyDescent="0.3">
      <c r="A142" t="s">
        <v>253</v>
      </c>
    </row>
    <row r="143" spans="1:25" x14ac:dyDescent="0.3">
      <c r="A143" t="s">
        <v>253</v>
      </c>
    </row>
    <row r="144" spans="1:25" ht="18" x14ac:dyDescent="0.35">
      <c r="A144" s="1" t="s">
        <v>254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3" t="s">
        <v>255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x14ac:dyDescent="0.3">
      <c r="A146" s="3" t="s">
        <v>256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x14ac:dyDescent="0.3">
      <c r="A147" s="3" t="s">
        <v>253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8" x14ac:dyDescent="0.35">
      <c r="A148" s="1" t="s">
        <v>257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t="s">
        <v>253</v>
      </c>
    </row>
    <row r="150" spans="1:25" ht="18" x14ac:dyDescent="0.35">
      <c r="A150" s="1" t="s">
        <v>258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3" t="s">
        <v>259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x14ac:dyDescent="0.3">
      <c r="A152" s="3" t="s">
        <v>260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x14ac:dyDescent="0.3">
      <c r="A153" s="3" t="s">
        <v>261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x14ac:dyDescent="0.3">
      <c r="A154" s="3" t="s">
        <v>262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</v>
      </c>
      <c r="B2" t="s">
        <v>295</v>
      </c>
      <c r="C2" t="s">
        <v>297</v>
      </c>
      <c r="D2" t="s">
        <v>296</v>
      </c>
      <c r="E2" t="s">
        <v>298</v>
      </c>
      <c r="U2">
        <v>2.7</v>
      </c>
      <c r="V2">
        <v>2.8</v>
      </c>
      <c r="W2">
        <v>3.2</v>
      </c>
      <c r="X2">
        <v>3.4</v>
      </c>
      <c r="Y2">
        <v>3.5</v>
      </c>
      <c r="Z2">
        <v>3.4</v>
      </c>
      <c r="AA2">
        <v>3.2</v>
      </c>
      <c r="AB2">
        <v>3.8</v>
      </c>
      <c r="AC2">
        <v>5.0999999999999996</v>
      </c>
      <c r="AD2">
        <v>4.8</v>
      </c>
      <c r="AE2">
        <v>4.9000000000000004</v>
      </c>
      <c r="AF2">
        <v>5.8</v>
      </c>
    </row>
    <row r="3" spans="1:32" x14ac:dyDescent="0.3">
      <c r="A3" t="s">
        <v>3</v>
      </c>
      <c r="B3" t="s">
        <v>299</v>
      </c>
      <c r="C3" t="s">
        <v>297</v>
      </c>
      <c r="D3" t="s">
        <v>300</v>
      </c>
      <c r="E3" t="s">
        <v>298</v>
      </c>
      <c r="U3">
        <v>1.8</v>
      </c>
      <c r="V3">
        <v>2</v>
      </c>
      <c r="W3">
        <v>2.1</v>
      </c>
      <c r="X3">
        <v>2.2000000000000002</v>
      </c>
      <c r="Y3">
        <v>2</v>
      </c>
      <c r="Z3">
        <v>2.1</v>
      </c>
      <c r="AA3">
        <v>2.2999999999999998</v>
      </c>
      <c r="AB3">
        <v>2.4</v>
      </c>
      <c r="AC3">
        <v>3.1</v>
      </c>
      <c r="AD3">
        <v>3</v>
      </c>
      <c r="AE3">
        <v>3.1</v>
      </c>
      <c r="AF3">
        <v>3.3</v>
      </c>
    </row>
    <row r="4" spans="1:32" x14ac:dyDescent="0.3">
      <c r="A4" t="s">
        <v>3</v>
      </c>
      <c r="B4" t="s">
        <v>301</v>
      </c>
      <c r="C4" t="s">
        <v>297</v>
      </c>
      <c r="D4" t="s">
        <v>302</v>
      </c>
      <c r="E4" t="s">
        <v>298</v>
      </c>
      <c r="U4">
        <v>126</v>
      </c>
      <c r="V4">
        <v>133.4</v>
      </c>
      <c r="W4">
        <v>131.6</v>
      </c>
      <c r="X4">
        <v>148.30000000000001</v>
      </c>
      <c r="Y4">
        <v>152.9</v>
      </c>
      <c r="Z4">
        <v>141.19999999999999</v>
      </c>
      <c r="AA4">
        <v>196.1</v>
      </c>
      <c r="AB4">
        <v>192.8</v>
      </c>
      <c r="AC4">
        <v>244.2</v>
      </c>
      <c r="AD4">
        <v>220.9</v>
      </c>
      <c r="AE4">
        <v>238.5</v>
      </c>
      <c r="AF4">
        <v>258.8</v>
      </c>
    </row>
    <row r="5" spans="1:32" x14ac:dyDescent="0.3">
      <c r="A5" t="s">
        <v>3</v>
      </c>
      <c r="B5" t="s">
        <v>303</v>
      </c>
      <c r="C5" t="s">
        <v>297</v>
      </c>
      <c r="D5" t="s">
        <v>304</v>
      </c>
      <c r="E5" t="s">
        <v>298</v>
      </c>
      <c r="U5">
        <v>20.9</v>
      </c>
      <c r="V5">
        <v>20.5</v>
      </c>
      <c r="W5">
        <v>20</v>
      </c>
      <c r="X5">
        <v>22.6</v>
      </c>
      <c r="Y5">
        <v>25.3</v>
      </c>
      <c r="Z5">
        <v>22.2</v>
      </c>
      <c r="AA5">
        <v>25.7</v>
      </c>
      <c r="AB5">
        <v>28.8</v>
      </c>
      <c r="AC5">
        <v>37.799999999999997</v>
      </c>
      <c r="AD5">
        <v>32.6</v>
      </c>
      <c r="AE5">
        <v>34.299999999999997</v>
      </c>
      <c r="AF5">
        <v>38.1</v>
      </c>
    </row>
    <row r="6" spans="1:32" x14ac:dyDescent="0.3">
      <c r="A6" t="s">
        <v>3</v>
      </c>
      <c r="B6" t="s">
        <v>305</v>
      </c>
      <c r="C6" t="s">
        <v>297</v>
      </c>
      <c r="D6" t="s">
        <v>306</v>
      </c>
      <c r="E6" t="s">
        <v>298</v>
      </c>
      <c r="U6">
        <v>10.199999999999999</v>
      </c>
      <c r="V6">
        <v>11</v>
      </c>
      <c r="W6">
        <v>10.8</v>
      </c>
      <c r="X6">
        <v>11.8</v>
      </c>
      <c r="Y6">
        <v>13.9</v>
      </c>
      <c r="Z6">
        <v>12.2</v>
      </c>
      <c r="AA6">
        <v>18.899999999999999</v>
      </c>
      <c r="AB6">
        <v>16.899999999999999</v>
      </c>
      <c r="AC6">
        <v>21.4</v>
      </c>
      <c r="AD6">
        <v>19.8</v>
      </c>
      <c r="AE6">
        <v>20.7</v>
      </c>
      <c r="AF6">
        <v>22.6</v>
      </c>
    </row>
    <row r="7" spans="1:32" x14ac:dyDescent="0.3">
      <c r="A7" t="s">
        <v>3</v>
      </c>
      <c r="B7" t="s">
        <v>307</v>
      </c>
      <c r="C7" t="s">
        <v>297</v>
      </c>
      <c r="D7" t="s">
        <v>308</v>
      </c>
      <c r="E7" t="s">
        <v>298</v>
      </c>
      <c r="U7">
        <v>15.1</v>
      </c>
      <c r="V7">
        <v>16.5</v>
      </c>
      <c r="W7">
        <v>15</v>
      </c>
      <c r="X7">
        <v>17.3</v>
      </c>
      <c r="Y7">
        <v>17.600000000000001</v>
      </c>
      <c r="Z7">
        <v>15.5</v>
      </c>
      <c r="AA7">
        <v>19</v>
      </c>
      <c r="AB7">
        <v>20.5</v>
      </c>
      <c r="AC7">
        <v>29.9</v>
      </c>
      <c r="AD7">
        <v>24.7</v>
      </c>
      <c r="AE7">
        <v>26.8</v>
      </c>
      <c r="AF7">
        <v>28.4</v>
      </c>
    </row>
    <row r="8" spans="1:32" x14ac:dyDescent="0.3">
      <c r="A8" t="s">
        <v>3</v>
      </c>
      <c r="B8" t="s">
        <v>309</v>
      </c>
      <c r="C8" t="s">
        <v>297</v>
      </c>
      <c r="D8" t="s">
        <v>310</v>
      </c>
      <c r="E8" t="s">
        <v>298</v>
      </c>
      <c r="U8">
        <v>0.9</v>
      </c>
      <c r="V8">
        <v>1.5</v>
      </c>
      <c r="W8">
        <v>3.5</v>
      </c>
      <c r="X8">
        <v>7.2</v>
      </c>
      <c r="Y8">
        <v>4.8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3</v>
      </c>
      <c r="B9" t="s">
        <v>311</v>
      </c>
      <c r="C9" t="s">
        <v>297</v>
      </c>
      <c r="D9" t="s">
        <v>312</v>
      </c>
      <c r="E9" t="s">
        <v>298</v>
      </c>
      <c r="U9">
        <v>9.3000000000000007</v>
      </c>
      <c r="V9">
        <v>8.8000000000000007</v>
      </c>
      <c r="W9">
        <v>9.1999999999999993</v>
      </c>
      <c r="X9">
        <v>10.5</v>
      </c>
      <c r="Y9">
        <v>9.4</v>
      </c>
      <c r="Z9">
        <v>9.1999999999999993</v>
      </c>
      <c r="AA9">
        <v>10.9</v>
      </c>
      <c r="AB9">
        <v>11</v>
      </c>
      <c r="AC9">
        <v>14.2</v>
      </c>
      <c r="AD9">
        <v>13.3</v>
      </c>
      <c r="AE9">
        <v>13.7</v>
      </c>
      <c r="AF9">
        <v>14.9</v>
      </c>
    </row>
    <row r="10" spans="1:32" x14ac:dyDescent="0.3">
      <c r="A10" t="s">
        <v>3</v>
      </c>
      <c r="B10" t="s">
        <v>313</v>
      </c>
      <c r="C10" t="s">
        <v>297</v>
      </c>
      <c r="D10" t="s">
        <v>314</v>
      </c>
      <c r="E10" t="s">
        <v>298</v>
      </c>
      <c r="U10">
        <v>14.9</v>
      </c>
      <c r="V10">
        <v>14.5</v>
      </c>
      <c r="W10">
        <v>14.6</v>
      </c>
      <c r="X10">
        <v>17.100000000000001</v>
      </c>
      <c r="Y10">
        <v>16.3</v>
      </c>
      <c r="Z10">
        <v>15.3</v>
      </c>
      <c r="AA10">
        <v>18.899999999999999</v>
      </c>
      <c r="AB10">
        <v>19.3</v>
      </c>
      <c r="AC10">
        <v>24</v>
      </c>
      <c r="AD10">
        <v>23.5</v>
      </c>
      <c r="AE10">
        <v>24.4</v>
      </c>
      <c r="AF10">
        <v>30.5</v>
      </c>
    </row>
    <row r="11" spans="1:32" x14ac:dyDescent="0.3">
      <c r="A11" t="s">
        <v>3</v>
      </c>
      <c r="B11" t="s">
        <v>315</v>
      </c>
      <c r="C11" t="s">
        <v>297</v>
      </c>
      <c r="D11" t="s">
        <v>316</v>
      </c>
      <c r="E11" t="s">
        <v>298</v>
      </c>
      <c r="U11">
        <v>5.6</v>
      </c>
      <c r="V11">
        <v>5.7</v>
      </c>
      <c r="W11">
        <v>5.4</v>
      </c>
      <c r="X11">
        <v>6.6</v>
      </c>
      <c r="Y11">
        <v>6.9</v>
      </c>
      <c r="Z11">
        <v>6.1</v>
      </c>
      <c r="AA11">
        <v>8</v>
      </c>
      <c r="AB11">
        <v>8.3000000000000007</v>
      </c>
      <c r="AC11">
        <v>9.8000000000000007</v>
      </c>
      <c r="AD11">
        <v>10.199999999999999</v>
      </c>
      <c r="AE11">
        <v>10.7</v>
      </c>
      <c r="AF11">
        <v>15.6</v>
      </c>
    </row>
    <row r="12" spans="1:32" x14ac:dyDescent="0.3">
      <c r="A12" t="s">
        <v>3</v>
      </c>
      <c r="B12" t="s">
        <v>317</v>
      </c>
      <c r="C12" t="s">
        <v>297</v>
      </c>
      <c r="D12" t="s">
        <v>318</v>
      </c>
      <c r="E12" t="s">
        <v>298</v>
      </c>
      <c r="U12">
        <v>15.5</v>
      </c>
      <c r="V12">
        <v>16.3</v>
      </c>
      <c r="W12">
        <v>16.899999999999999</v>
      </c>
      <c r="X12">
        <v>17.899999999999999</v>
      </c>
      <c r="Y12">
        <v>17.899999999999999</v>
      </c>
      <c r="Z12">
        <v>16.8</v>
      </c>
      <c r="AA12">
        <v>20.7</v>
      </c>
      <c r="AB12">
        <v>25.5</v>
      </c>
      <c r="AC12">
        <v>27.1</v>
      </c>
      <c r="AD12">
        <v>24.7</v>
      </c>
      <c r="AE12">
        <v>29.1</v>
      </c>
      <c r="AF12">
        <v>31.3</v>
      </c>
    </row>
    <row r="13" spans="1:32" x14ac:dyDescent="0.3">
      <c r="A13" t="s">
        <v>3</v>
      </c>
      <c r="B13" t="s">
        <v>319</v>
      </c>
      <c r="C13" t="s">
        <v>297</v>
      </c>
      <c r="D13" t="s">
        <v>320</v>
      </c>
      <c r="E13" t="s">
        <v>298</v>
      </c>
      <c r="U13">
        <v>10.4</v>
      </c>
      <c r="V13">
        <v>12.2</v>
      </c>
      <c r="W13">
        <v>11.8</v>
      </c>
      <c r="X13">
        <v>12.1</v>
      </c>
      <c r="Y13">
        <v>13.9</v>
      </c>
      <c r="Z13">
        <v>13.5</v>
      </c>
      <c r="AA13">
        <v>23.6</v>
      </c>
      <c r="AB13">
        <v>20.5</v>
      </c>
      <c r="AC13">
        <v>26.5</v>
      </c>
      <c r="AD13">
        <v>22.4</v>
      </c>
      <c r="AE13">
        <v>27.6</v>
      </c>
      <c r="AF13">
        <v>23.6</v>
      </c>
    </row>
    <row r="14" spans="1:32" x14ac:dyDescent="0.3">
      <c r="A14" t="s">
        <v>3</v>
      </c>
      <c r="B14" t="s">
        <v>321</v>
      </c>
      <c r="C14" t="s">
        <v>297</v>
      </c>
      <c r="D14" t="s">
        <v>322</v>
      </c>
      <c r="E14" t="s">
        <v>298</v>
      </c>
      <c r="U14">
        <v>7.1</v>
      </c>
      <c r="V14">
        <v>6.5</v>
      </c>
      <c r="W14">
        <v>6.8</v>
      </c>
      <c r="X14">
        <v>5.7</v>
      </c>
      <c r="Y14">
        <v>8.8000000000000007</v>
      </c>
      <c r="Z14">
        <v>11.1</v>
      </c>
      <c r="AA14">
        <v>14.1</v>
      </c>
      <c r="AB14">
        <v>12</v>
      </c>
      <c r="AC14">
        <v>14.4</v>
      </c>
      <c r="AD14">
        <v>11</v>
      </c>
      <c r="AE14">
        <v>11.1</v>
      </c>
      <c r="AF14">
        <v>10.8</v>
      </c>
    </row>
    <row r="15" spans="1:32" x14ac:dyDescent="0.3">
      <c r="A15" t="s">
        <v>3</v>
      </c>
      <c r="B15" t="s">
        <v>323</v>
      </c>
      <c r="C15" t="s">
        <v>297</v>
      </c>
      <c r="D15" t="s">
        <v>324</v>
      </c>
      <c r="E15" t="s">
        <v>298</v>
      </c>
      <c r="U15">
        <v>10.4</v>
      </c>
      <c r="V15">
        <v>9.9</v>
      </c>
      <c r="W15">
        <v>10.199999999999999</v>
      </c>
      <c r="X15">
        <v>11.8</v>
      </c>
      <c r="Y15">
        <v>12.3</v>
      </c>
      <c r="Z15">
        <v>14.3</v>
      </c>
      <c r="AA15">
        <v>18.899999999999999</v>
      </c>
      <c r="AB15">
        <v>17.100000000000001</v>
      </c>
      <c r="AC15">
        <v>20.100000000000001</v>
      </c>
      <c r="AD15">
        <v>17.3</v>
      </c>
      <c r="AE15">
        <v>17.8</v>
      </c>
      <c r="AF15">
        <v>17.3</v>
      </c>
    </row>
    <row r="16" spans="1:32" x14ac:dyDescent="0.3">
      <c r="A16" t="s">
        <v>3</v>
      </c>
      <c r="B16" t="s">
        <v>325</v>
      </c>
      <c r="C16" t="s">
        <v>297</v>
      </c>
      <c r="D16" t="s">
        <v>326</v>
      </c>
      <c r="E16" t="s">
        <v>298</v>
      </c>
      <c r="U16">
        <v>3.3</v>
      </c>
      <c r="V16">
        <v>3.4</v>
      </c>
      <c r="W16">
        <v>3.4</v>
      </c>
      <c r="X16">
        <v>6.1</v>
      </c>
      <c r="Y16">
        <v>3.5</v>
      </c>
      <c r="Z16">
        <v>3.2</v>
      </c>
      <c r="AA16">
        <v>4.8</v>
      </c>
      <c r="AB16">
        <v>5.0999999999999996</v>
      </c>
      <c r="AC16">
        <v>5.7</v>
      </c>
      <c r="AD16">
        <v>6.3</v>
      </c>
      <c r="AE16">
        <v>6.7</v>
      </c>
      <c r="AF16">
        <v>6.5</v>
      </c>
    </row>
    <row r="17" spans="1:32" x14ac:dyDescent="0.3">
      <c r="A17" t="s">
        <v>3</v>
      </c>
      <c r="B17" t="s">
        <v>327</v>
      </c>
      <c r="C17" t="s">
        <v>297</v>
      </c>
      <c r="D17" t="s">
        <v>328</v>
      </c>
      <c r="E17" t="s">
        <v>298</v>
      </c>
      <c r="U17">
        <v>3.2</v>
      </c>
      <c r="V17">
        <v>3.8</v>
      </c>
      <c r="W17">
        <v>3.4</v>
      </c>
      <c r="X17">
        <v>3.6</v>
      </c>
      <c r="Y17">
        <v>3.9</v>
      </c>
      <c r="Z17">
        <v>4</v>
      </c>
      <c r="AA17">
        <v>14.4</v>
      </c>
      <c r="AB17">
        <v>6.4</v>
      </c>
      <c r="AC17">
        <v>8</v>
      </c>
      <c r="AD17">
        <v>6.3</v>
      </c>
      <c r="AE17">
        <v>6.8</v>
      </c>
      <c r="AF17">
        <v>8</v>
      </c>
    </row>
    <row r="18" spans="1:32" x14ac:dyDescent="0.3">
      <c r="A18" t="s">
        <v>3</v>
      </c>
      <c r="B18" t="s">
        <v>329</v>
      </c>
      <c r="C18" t="s">
        <v>297</v>
      </c>
      <c r="D18" t="s">
        <v>330</v>
      </c>
      <c r="E18" t="s">
        <v>298</v>
      </c>
      <c r="U18">
        <v>14.3</v>
      </c>
      <c r="V18">
        <v>14.9</v>
      </c>
      <c r="W18">
        <v>14.6</v>
      </c>
      <c r="X18">
        <v>15.2</v>
      </c>
      <c r="Y18">
        <v>15.4</v>
      </c>
      <c r="Z18">
        <v>15.3</v>
      </c>
      <c r="AA18">
        <v>18.600000000000001</v>
      </c>
      <c r="AB18">
        <v>22.1</v>
      </c>
      <c r="AC18">
        <v>26</v>
      </c>
      <c r="AD18">
        <v>30</v>
      </c>
      <c r="AE18">
        <v>30.3</v>
      </c>
      <c r="AF18">
        <v>37.200000000000003</v>
      </c>
    </row>
    <row r="19" spans="1:32" x14ac:dyDescent="0.3">
      <c r="A19" t="s">
        <v>3</v>
      </c>
      <c r="B19" t="s">
        <v>331</v>
      </c>
      <c r="C19" t="s">
        <v>297</v>
      </c>
      <c r="D19" t="s">
        <v>332</v>
      </c>
      <c r="E19" t="s">
        <v>298</v>
      </c>
      <c r="U19">
        <v>10.199999999999999</v>
      </c>
      <c r="V19">
        <v>12.3</v>
      </c>
      <c r="W19">
        <v>10.8</v>
      </c>
      <c r="X19">
        <v>11.7</v>
      </c>
      <c r="Y19">
        <v>11.6</v>
      </c>
      <c r="Z19">
        <v>12.1</v>
      </c>
      <c r="AA19">
        <v>17.399999999999999</v>
      </c>
      <c r="AB19">
        <v>15.7</v>
      </c>
      <c r="AC19">
        <v>23.4</v>
      </c>
      <c r="AD19">
        <v>19.600000000000001</v>
      </c>
      <c r="AE19">
        <v>20.7</v>
      </c>
      <c r="AF19">
        <v>21.8</v>
      </c>
    </row>
    <row r="20" spans="1:32" x14ac:dyDescent="0.3">
      <c r="A20" t="s">
        <v>3</v>
      </c>
      <c r="B20" t="s">
        <v>333</v>
      </c>
      <c r="C20" t="s">
        <v>297</v>
      </c>
      <c r="D20" t="s">
        <v>334</v>
      </c>
      <c r="E20" t="s">
        <v>298</v>
      </c>
      <c r="U20">
        <v>22.3</v>
      </c>
      <c r="V20">
        <v>33</v>
      </c>
      <c r="W20">
        <v>34</v>
      </c>
      <c r="X20">
        <v>38.700000000000003</v>
      </c>
      <c r="Y20">
        <v>37.4</v>
      </c>
      <c r="Z20">
        <v>37</v>
      </c>
      <c r="AA20">
        <v>41.4</v>
      </c>
      <c r="AB20">
        <v>47.1</v>
      </c>
      <c r="AC20">
        <v>56.7</v>
      </c>
      <c r="AD20">
        <v>54.4</v>
      </c>
      <c r="AE20">
        <v>56</v>
      </c>
      <c r="AF20">
        <v>63.3</v>
      </c>
    </row>
    <row r="21" spans="1:32" x14ac:dyDescent="0.3">
      <c r="A21" t="s">
        <v>3</v>
      </c>
      <c r="B21" t="s">
        <v>335</v>
      </c>
      <c r="C21" t="s">
        <v>297</v>
      </c>
      <c r="D21" t="s">
        <v>336</v>
      </c>
      <c r="E21" t="s">
        <v>298</v>
      </c>
      <c r="U21">
        <v>34.9</v>
      </c>
      <c r="V21">
        <v>45.8</v>
      </c>
      <c r="W21">
        <v>47.5</v>
      </c>
      <c r="X21">
        <v>53.2</v>
      </c>
      <c r="Y21">
        <v>52.3</v>
      </c>
      <c r="Z21">
        <v>51.7</v>
      </c>
      <c r="AA21">
        <v>57.7</v>
      </c>
      <c r="AB21">
        <v>65.599999999999994</v>
      </c>
      <c r="AC21">
        <v>78.599999999999994</v>
      </c>
      <c r="AD21">
        <v>77.3</v>
      </c>
      <c r="AE21">
        <v>78.599999999999994</v>
      </c>
      <c r="AF21">
        <v>89.7</v>
      </c>
    </row>
    <row r="22" spans="1:32" x14ac:dyDescent="0.3">
      <c r="A22" t="s">
        <v>3</v>
      </c>
      <c r="B22" t="s">
        <v>337</v>
      </c>
      <c r="C22" t="s">
        <v>297</v>
      </c>
      <c r="D22" t="s">
        <v>338</v>
      </c>
      <c r="E22" t="s">
        <v>298</v>
      </c>
      <c r="U22">
        <v>12.6</v>
      </c>
      <c r="V22">
        <v>12.8</v>
      </c>
      <c r="W22">
        <v>13.5</v>
      </c>
      <c r="X22">
        <v>14.5</v>
      </c>
      <c r="Y22">
        <v>14.9</v>
      </c>
      <c r="Z22">
        <v>14.7</v>
      </c>
      <c r="AA22">
        <v>16.3</v>
      </c>
      <c r="AB22">
        <v>18.5</v>
      </c>
      <c r="AC22">
        <v>21.9</v>
      </c>
      <c r="AD22">
        <v>22.9</v>
      </c>
      <c r="AE22">
        <v>22.6</v>
      </c>
      <c r="AF22">
        <v>26.4</v>
      </c>
    </row>
    <row r="23" spans="1:32" x14ac:dyDescent="0.3">
      <c r="A23" t="s">
        <v>3</v>
      </c>
      <c r="B23" t="s">
        <v>339</v>
      </c>
      <c r="C23" t="s">
        <v>297</v>
      </c>
      <c r="D23" t="s">
        <v>340</v>
      </c>
      <c r="E23" t="s">
        <v>298</v>
      </c>
      <c r="U23">
        <v>21.4</v>
      </c>
      <c r="V23">
        <v>25</v>
      </c>
      <c r="W23">
        <v>23.3</v>
      </c>
      <c r="X23">
        <v>25.4</v>
      </c>
      <c r="Y23">
        <v>25.9</v>
      </c>
      <c r="Z23">
        <v>25.3</v>
      </c>
      <c r="AA23">
        <v>30.8</v>
      </c>
      <c r="AB23">
        <v>32.700000000000003</v>
      </c>
      <c r="AC23">
        <v>37.700000000000003</v>
      </c>
      <c r="AD23">
        <v>38.4</v>
      </c>
      <c r="AE23">
        <v>39.700000000000003</v>
      </c>
      <c r="AF23">
        <v>42.8</v>
      </c>
    </row>
    <row r="24" spans="1:32" x14ac:dyDescent="0.3">
      <c r="A24" t="s">
        <v>3</v>
      </c>
      <c r="B24" t="s">
        <v>341</v>
      </c>
      <c r="C24" t="s">
        <v>297</v>
      </c>
      <c r="D24" t="s">
        <v>342</v>
      </c>
      <c r="E24" t="s">
        <v>298</v>
      </c>
      <c r="U24">
        <v>181.3</v>
      </c>
      <c r="V24">
        <v>166.3</v>
      </c>
      <c r="W24">
        <v>144.9</v>
      </c>
      <c r="X24">
        <v>169</v>
      </c>
      <c r="Y24">
        <v>186.2</v>
      </c>
      <c r="Z24">
        <v>182.3</v>
      </c>
      <c r="AA24">
        <v>197.4</v>
      </c>
      <c r="AB24">
        <v>213</v>
      </c>
      <c r="AC24">
        <v>244.3</v>
      </c>
      <c r="AD24">
        <v>252.5</v>
      </c>
      <c r="AE24">
        <v>252.3</v>
      </c>
      <c r="AF24">
        <v>281.10000000000002</v>
      </c>
    </row>
    <row r="25" spans="1:32" x14ac:dyDescent="0.3">
      <c r="A25" t="s">
        <v>3</v>
      </c>
      <c r="B25" t="s">
        <v>343</v>
      </c>
      <c r="C25" t="s">
        <v>297</v>
      </c>
      <c r="D25" t="s">
        <v>344</v>
      </c>
      <c r="E25" t="s">
        <v>298</v>
      </c>
      <c r="U25">
        <v>15.5</v>
      </c>
      <c r="V25">
        <v>18</v>
      </c>
      <c r="W25">
        <v>15.8</v>
      </c>
      <c r="X25">
        <v>15.9</v>
      </c>
      <c r="Y25">
        <v>16.8</v>
      </c>
      <c r="Z25">
        <v>15.7</v>
      </c>
      <c r="AA25">
        <v>18.5</v>
      </c>
      <c r="AB25">
        <v>22</v>
      </c>
      <c r="AC25">
        <v>24.2</v>
      </c>
      <c r="AD25">
        <v>23.4</v>
      </c>
      <c r="AE25">
        <v>23.7</v>
      </c>
      <c r="AF25">
        <v>27.2</v>
      </c>
    </row>
    <row r="26" spans="1:32" x14ac:dyDescent="0.3">
      <c r="A26" t="s">
        <v>3</v>
      </c>
      <c r="B26" t="s">
        <v>345</v>
      </c>
      <c r="C26" t="s">
        <v>297</v>
      </c>
      <c r="D26" t="s">
        <v>346</v>
      </c>
      <c r="E26" t="s">
        <v>298</v>
      </c>
      <c r="U26">
        <v>84.1</v>
      </c>
      <c r="V26">
        <v>84.7</v>
      </c>
      <c r="W26">
        <v>80.5</v>
      </c>
      <c r="X26">
        <v>95.3</v>
      </c>
      <c r="Y26">
        <v>99.3</v>
      </c>
      <c r="Z26">
        <v>101</v>
      </c>
      <c r="AA26">
        <v>100.5</v>
      </c>
      <c r="AB26">
        <v>110.7</v>
      </c>
      <c r="AC26">
        <v>129.80000000000001</v>
      </c>
      <c r="AD26">
        <v>134.69999999999999</v>
      </c>
      <c r="AE26">
        <v>135.6</v>
      </c>
      <c r="AF26">
        <v>138.4</v>
      </c>
    </row>
    <row r="27" spans="1:32" x14ac:dyDescent="0.3">
      <c r="A27" t="s">
        <v>3</v>
      </c>
      <c r="B27" t="s">
        <v>347</v>
      </c>
      <c r="C27" t="s">
        <v>297</v>
      </c>
      <c r="D27" t="s">
        <v>348</v>
      </c>
      <c r="E27" t="s">
        <v>298</v>
      </c>
      <c r="U27">
        <v>81.7</v>
      </c>
      <c r="V27">
        <v>63.6</v>
      </c>
      <c r="W27">
        <v>48.6</v>
      </c>
      <c r="X27">
        <v>57.8</v>
      </c>
      <c r="Y27">
        <v>70.099999999999994</v>
      </c>
      <c r="Z27">
        <v>65.599999999999994</v>
      </c>
      <c r="AA27">
        <v>78.400000000000006</v>
      </c>
      <c r="AB27">
        <v>80.3</v>
      </c>
      <c r="AC27">
        <v>90.3</v>
      </c>
      <c r="AD27">
        <v>94.4</v>
      </c>
      <c r="AE27">
        <v>93</v>
      </c>
      <c r="AF27">
        <v>115.5</v>
      </c>
    </row>
    <row r="28" spans="1:32" x14ac:dyDescent="0.3">
      <c r="A28" t="s">
        <v>3</v>
      </c>
      <c r="B28" t="s">
        <v>349</v>
      </c>
      <c r="C28" t="s">
        <v>297</v>
      </c>
      <c r="D28" t="s">
        <v>350</v>
      </c>
      <c r="E28" t="s">
        <v>298</v>
      </c>
      <c r="U28">
        <v>30.6</v>
      </c>
      <c r="V28">
        <v>34.700000000000003</v>
      </c>
      <c r="W28">
        <v>49.3</v>
      </c>
      <c r="X28">
        <v>35.4</v>
      </c>
      <c r="Y28">
        <v>39.4</v>
      </c>
      <c r="Z28">
        <v>41.9</v>
      </c>
      <c r="AA28">
        <v>43.5</v>
      </c>
      <c r="AB28">
        <v>47.3</v>
      </c>
      <c r="AC28">
        <v>70.2</v>
      </c>
      <c r="AD28">
        <v>81.3</v>
      </c>
      <c r="AE28">
        <v>82.6</v>
      </c>
      <c r="AF28">
        <v>70.5</v>
      </c>
    </row>
    <row r="29" spans="1:32" x14ac:dyDescent="0.3">
      <c r="A29" t="s">
        <v>3</v>
      </c>
      <c r="B29" t="s">
        <v>351</v>
      </c>
      <c r="C29" t="s">
        <v>297</v>
      </c>
      <c r="D29" t="s">
        <v>352</v>
      </c>
      <c r="E29" t="s">
        <v>298</v>
      </c>
      <c r="U29">
        <v>7.1</v>
      </c>
      <c r="V29">
        <v>7.6</v>
      </c>
      <c r="W29">
        <v>7.8</v>
      </c>
      <c r="X29">
        <v>8.4</v>
      </c>
      <c r="Y29">
        <v>8.1999999999999993</v>
      </c>
      <c r="Z29">
        <v>7.6</v>
      </c>
      <c r="AA29">
        <v>9.1</v>
      </c>
      <c r="AB29">
        <v>10.3</v>
      </c>
      <c r="AC29">
        <v>16</v>
      </c>
      <c r="AD29">
        <v>14</v>
      </c>
      <c r="AE29">
        <v>13.9</v>
      </c>
      <c r="AF29">
        <v>14.3</v>
      </c>
    </row>
    <row r="30" spans="1:32" x14ac:dyDescent="0.3">
      <c r="A30" t="s">
        <v>3</v>
      </c>
      <c r="B30" t="s">
        <v>353</v>
      </c>
      <c r="C30" t="s">
        <v>297</v>
      </c>
      <c r="D30" t="s">
        <v>354</v>
      </c>
      <c r="E30" t="s">
        <v>298</v>
      </c>
      <c r="U30">
        <v>1</v>
      </c>
      <c r="V30">
        <v>0.6</v>
      </c>
      <c r="W30">
        <v>1.4</v>
      </c>
      <c r="X30">
        <v>0.8</v>
      </c>
      <c r="Y30">
        <v>1</v>
      </c>
      <c r="Z30">
        <v>0.8</v>
      </c>
      <c r="AA30">
        <v>1.2</v>
      </c>
      <c r="AB30">
        <v>1</v>
      </c>
      <c r="AC30">
        <v>1.1000000000000001</v>
      </c>
      <c r="AD30">
        <v>1.3</v>
      </c>
      <c r="AE30">
        <v>1.3</v>
      </c>
      <c r="AF30">
        <v>1.2</v>
      </c>
    </row>
    <row r="31" spans="1:32" x14ac:dyDescent="0.3">
      <c r="A31" t="s">
        <v>3</v>
      </c>
      <c r="B31" t="s">
        <v>355</v>
      </c>
      <c r="C31" t="s">
        <v>297</v>
      </c>
      <c r="D31" t="s">
        <v>356</v>
      </c>
      <c r="E31" t="s">
        <v>298</v>
      </c>
      <c r="U31">
        <v>6.1</v>
      </c>
      <c r="V31">
        <v>6.3</v>
      </c>
      <c r="W31">
        <v>6.3</v>
      </c>
      <c r="X31">
        <v>7</v>
      </c>
      <c r="Y31">
        <v>7.3</v>
      </c>
      <c r="Z31">
        <v>7</v>
      </c>
      <c r="AA31">
        <v>9.9</v>
      </c>
      <c r="AB31">
        <v>9.1999999999999993</v>
      </c>
      <c r="AC31">
        <v>20.100000000000001</v>
      </c>
      <c r="AD31">
        <v>33.700000000000003</v>
      </c>
      <c r="AE31">
        <v>35</v>
      </c>
      <c r="AF31">
        <v>13.2</v>
      </c>
    </row>
    <row r="32" spans="1:32" x14ac:dyDescent="0.3">
      <c r="A32" t="s">
        <v>3</v>
      </c>
      <c r="B32" t="s">
        <v>357</v>
      </c>
      <c r="C32" t="s">
        <v>297</v>
      </c>
      <c r="D32" t="s">
        <v>358</v>
      </c>
      <c r="E32" t="s">
        <v>298</v>
      </c>
      <c r="U32">
        <v>11.8</v>
      </c>
      <c r="V32">
        <v>13.2</v>
      </c>
      <c r="W32">
        <v>25.4</v>
      </c>
      <c r="X32">
        <v>14.5</v>
      </c>
      <c r="Y32">
        <v>17.3</v>
      </c>
      <c r="Z32">
        <v>16.8</v>
      </c>
      <c r="AA32">
        <v>17.100000000000001</v>
      </c>
      <c r="AB32">
        <v>20.8</v>
      </c>
      <c r="AC32">
        <v>26.6</v>
      </c>
      <c r="AD32">
        <v>24.9</v>
      </c>
      <c r="AE32">
        <v>24.7</v>
      </c>
      <c r="AF32">
        <v>30.2</v>
      </c>
    </row>
    <row r="33" spans="1:32" x14ac:dyDescent="0.3">
      <c r="A33" t="s">
        <v>3</v>
      </c>
      <c r="B33" t="s">
        <v>359</v>
      </c>
      <c r="C33" t="s">
        <v>297</v>
      </c>
      <c r="D33" t="s">
        <v>360</v>
      </c>
      <c r="E33" t="s">
        <v>298</v>
      </c>
      <c r="U33">
        <v>4.5999999999999996</v>
      </c>
      <c r="V33">
        <v>7</v>
      </c>
      <c r="W33">
        <v>8.4</v>
      </c>
      <c r="X33">
        <v>4.7</v>
      </c>
      <c r="Y33">
        <v>5.6</v>
      </c>
      <c r="Z33">
        <v>9.6999999999999993</v>
      </c>
      <c r="AA33">
        <v>6.2</v>
      </c>
      <c r="AB33">
        <v>6</v>
      </c>
      <c r="AC33">
        <v>6.4</v>
      </c>
      <c r="AD33">
        <v>7.4</v>
      </c>
      <c r="AE33">
        <v>7.7</v>
      </c>
      <c r="AF33">
        <v>11.6</v>
      </c>
    </row>
    <row r="34" spans="1:32" x14ac:dyDescent="0.3">
      <c r="A34" t="s">
        <v>3</v>
      </c>
      <c r="B34" t="s">
        <v>361</v>
      </c>
      <c r="C34" t="s">
        <v>297</v>
      </c>
      <c r="D34" t="s">
        <v>362</v>
      </c>
      <c r="E34" t="s">
        <v>298</v>
      </c>
      <c r="U34">
        <v>26.2</v>
      </c>
      <c r="V34">
        <v>27.5</v>
      </c>
      <c r="W34">
        <v>26.9</v>
      </c>
      <c r="X34">
        <v>29</v>
      </c>
      <c r="Y34">
        <v>37.5</v>
      </c>
      <c r="Z34">
        <v>37.799999999999997</v>
      </c>
      <c r="AA34">
        <v>39.700000000000003</v>
      </c>
      <c r="AB34">
        <v>51.1</v>
      </c>
      <c r="AC34">
        <v>79.5</v>
      </c>
      <c r="AD34">
        <v>83.4</v>
      </c>
      <c r="AE34">
        <v>86.6</v>
      </c>
      <c r="AF34">
        <v>93.8</v>
      </c>
    </row>
    <row r="35" spans="1:32" x14ac:dyDescent="0.3">
      <c r="A35" t="s">
        <v>3</v>
      </c>
      <c r="B35" t="s">
        <v>363</v>
      </c>
      <c r="C35" t="s">
        <v>297</v>
      </c>
      <c r="D35" t="s">
        <v>364</v>
      </c>
      <c r="E35" t="s">
        <v>298</v>
      </c>
      <c r="U35">
        <v>491.1</v>
      </c>
      <c r="V35">
        <v>461.3</v>
      </c>
      <c r="W35">
        <v>486.3</v>
      </c>
      <c r="X35">
        <v>536.79999999999995</v>
      </c>
      <c r="Y35">
        <v>534.4</v>
      </c>
      <c r="Z35">
        <v>551.1</v>
      </c>
      <c r="AA35">
        <v>533.70000000000005</v>
      </c>
      <c r="AB35">
        <v>660.5</v>
      </c>
      <c r="AC35">
        <v>712.3</v>
      </c>
      <c r="AD35">
        <v>933.7</v>
      </c>
      <c r="AE35">
        <v>1001.7</v>
      </c>
      <c r="AF35">
        <v>1004.5</v>
      </c>
    </row>
    <row r="36" spans="1:32" x14ac:dyDescent="0.3">
      <c r="A36" t="s">
        <v>3</v>
      </c>
      <c r="B36" t="s">
        <v>365</v>
      </c>
      <c r="C36" t="s">
        <v>297</v>
      </c>
      <c r="D36" t="s">
        <v>366</v>
      </c>
      <c r="E36" t="s">
        <v>298</v>
      </c>
      <c r="U36">
        <v>49.3</v>
      </c>
      <c r="V36">
        <v>45.1</v>
      </c>
      <c r="W36">
        <v>42.3</v>
      </c>
      <c r="X36">
        <v>39.799999999999997</v>
      </c>
      <c r="Y36">
        <v>41.4</v>
      </c>
      <c r="Z36">
        <v>43</v>
      </c>
      <c r="AA36">
        <v>42</v>
      </c>
      <c r="AB36">
        <v>45.4</v>
      </c>
      <c r="AC36">
        <v>50.1</v>
      </c>
      <c r="AD36">
        <v>50.4</v>
      </c>
      <c r="AE36">
        <v>50.2</v>
      </c>
      <c r="AF36">
        <v>56.7</v>
      </c>
    </row>
    <row r="37" spans="1:32" x14ac:dyDescent="0.3">
      <c r="A37" t="s">
        <v>3</v>
      </c>
      <c r="B37" t="s">
        <v>367</v>
      </c>
      <c r="C37" t="s">
        <v>297</v>
      </c>
      <c r="D37" t="s">
        <v>368</v>
      </c>
      <c r="E37" t="s">
        <v>298</v>
      </c>
      <c r="U37">
        <v>51.3</v>
      </c>
      <c r="V37">
        <v>50.9</v>
      </c>
      <c r="W37">
        <v>42.8</v>
      </c>
      <c r="X37">
        <v>56.6</v>
      </c>
      <c r="Y37">
        <v>58.2</v>
      </c>
      <c r="Z37">
        <v>57.8</v>
      </c>
      <c r="AA37">
        <v>57.7</v>
      </c>
      <c r="AB37">
        <v>55.2</v>
      </c>
      <c r="AC37">
        <v>67.400000000000006</v>
      </c>
      <c r="AD37">
        <v>72.3</v>
      </c>
      <c r="AE37">
        <v>74.599999999999994</v>
      </c>
      <c r="AF37">
        <v>76.599999999999994</v>
      </c>
    </row>
    <row r="38" spans="1:32" x14ac:dyDescent="0.3">
      <c r="A38" t="s">
        <v>3</v>
      </c>
      <c r="B38" t="s">
        <v>369</v>
      </c>
      <c r="C38" t="s">
        <v>297</v>
      </c>
      <c r="D38" t="s">
        <v>370</v>
      </c>
      <c r="E38" t="s">
        <v>298</v>
      </c>
      <c r="U38">
        <v>390.5</v>
      </c>
      <c r="V38">
        <v>365.3</v>
      </c>
      <c r="W38">
        <v>401.2</v>
      </c>
      <c r="X38">
        <v>440.4</v>
      </c>
      <c r="Y38">
        <v>434.8</v>
      </c>
      <c r="Z38">
        <v>450.3</v>
      </c>
      <c r="AA38">
        <v>434</v>
      </c>
      <c r="AB38">
        <v>559.9</v>
      </c>
      <c r="AC38">
        <v>594.79999999999995</v>
      </c>
      <c r="AD38">
        <v>811</v>
      </c>
      <c r="AE38">
        <v>876.9</v>
      </c>
      <c r="AF38">
        <v>871.2</v>
      </c>
    </row>
    <row r="39" spans="1:32" x14ac:dyDescent="0.3">
      <c r="A39" t="s">
        <v>3</v>
      </c>
      <c r="B39" t="s">
        <v>371</v>
      </c>
      <c r="C39" t="s">
        <v>297</v>
      </c>
      <c r="D39" t="s">
        <v>372</v>
      </c>
      <c r="E39" t="s">
        <v>298</v>
      </c>
      <c r="U39">
        <v>248.8</v>
      </c>
      <c r="V39">
        <v>272.89999999999998</v>
      </c>
      <c r="W39">
        <v>187.7</v>
      </c>
      <c r="X39">
        <v>178.2</v>
      </c>
      <c r="Y39">
        <v>212.2</v>
      </c>
      <c r="Z39">
        <v>190.2</v>
      </c>
      <c r="AA39">
        <v>168.7</v>
      </c>
      <c r="AB39">
        <v>174.7</v>
      </c>
      <c r="AC39">
        <v>184.6</v>
      </c>
      <c r="AD39">
        <v>254</v>
      </c>
      <c r="AE39">
        <v>308.2</v>
      </c>
      <c r="AF39">
        <v>338.4</v>
      </c>
    </row>
    <row r="40" spans="1:32" x14ac:dyDescent="0.3">
      <c r="A40" t="s">
        <v>3</v>
      </c>
      <c r="B40" t="s">
        <v>373</v>
      </c>
      <c r="C40" t="s">
        <v>297</v>
      </c>
      <c r="D40" t="s">
        <v>374</v>
      </c>
      <c r="E40" t="s">
        <v>298</v>
      </c>
      <c r="U40">
        <v>10.7</v>
      </c>
      <c r="V40">
        <v>11</v>
      </c>
      <c r="W40">
        <v>10.8</v>
      </c>
      <c r="X40">
        <v>13</v>
      </c>
      <c r="Y40">
        <v>14.2</v>
      </c>
      <c r="Z40">
        <v>12.8</v>
      </c>
      <c r="AA40">
        <v>14.4</v>
      </c>
      <c r="AB40">
        <v>16.399999999999999</v>
      </c>
      <c r="AC40">
        <v>20.7</v>
      </c>
      <c r="AD40">
        <v>19.899999999999999</v>
      </c>
      <c r="AE40">
        <v>20.9</v>
      </c>
      <c r="AF40">
        <v>23.7</v>
      </c>
    </row>
    <row r="41" spans="1:32" x14ac:dyDescent="0.3">
      <c r="A41" t="s">
        <v>3</v>
      </c>
      <c r="B41" t="s">
        <v>375</v>
      </c>
      <c r="C41" t="s">
        <v>297</v>
      </c>
      <c r="D41" t="s">
        <v>376</v>
      </c>
      <c r="E41" t="s">
        <v>298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3</v>
      </c>
      <c r="B42" t="s">
        <v>377</v>
      </c>
      <c r="C42" t="s">
        <v>297</v>
      </c>
      <c r="D42" t="s">
        <v>378</v>
      </c>
      <c r="E42" t="s">
        <v>298</v>
      </c>
      <c r="U42">
        <v>151.69999999999999</v>
      </c>
      <c r="V42">
        <v>169.3</v>
      </c>
      <c r="W42">
        <v>163.30000000000001</v>
      </c>
      <c r="X42">
        <v>171.7</v>
      </c>
      <c r="Y42">
        <v>170</v>
      </c>
      <c r="Z42">
        <v>168.5</v>
      </c>
      <c r="AA42">
        <v>196.3</v>
      </c>
      <c r="AB42">
        <v>225.1</v>
      </c>
      <c r="AC42">
        <v>269.10000000000002</v>
      </c>
      <c r="AD42">
        <v>272.10000000000002</v>
      </c>
      <c r="AE42">
        <v>275.5</v>
      </c>
      <c r="AF42">
        <v>289</v>
      </c>
    </row>
    <row r="43" spans="1:32" x14ac:dyDescent="0.3">
      <c r="A43" t="s">
        <v>3</v>
      </c>
      <c r="B43" t="s">
        <v>379</v>
      </c>
      <c r="C43" t="s">
        <v>297</v>
      </c>
      <c r="D43" t="s">
        <v>380</v>
      </c>
      <c r="E43" t="s">
        <v>298</v>
      </c>
      <c r="U43">
        <v>190.6</v>
      </c>
      <c r="V43">
        <v>212.1</v>
      </c>
      <c r="W43">
        <v>201.4</v>
      </c>
      <c r="X43">
        <v>212.5</v>
      </c>
      <c r="Y43">
        <v>215.6</v>
      </c>
      <c r="Z43">
        <v>220.2</v>
      </c>
      <c r="AA43">
        <v>250.1</v>
      </c>
      <c r="AB43">
        <v>289.7</v>
      </c>
      <c r="AC43">
        <v>336.7</v>
      </c>
      <c r="AD43">
        <v>349.2</v>
      </c>
      <c r="AE43">
        <v>352.6</v>
      </c>
      <c r="AF43">
        <v>357.6</v>
      </c>
    </row>
    <row r="44" spans="1:32" x14ac:dyDescent="0.3">
      <c r="A44" t="s">
        <v>3</v>
      </c>
      <c r="B44" t="s">
        <v>381</v>
      </c>
      <c r="C44" t="s">
        <v>297</v>
      </c>
      <c r="D44" t="s">
        <v>382</v>
      </c>
      <c r="E44" t="s">
        <v>298</v>
      </c>
      <c r="U44">
        <v>1397.4</v>
      </c>
      <c r="V44">
        <v>1427.1</v>
      </c>
      <c r="W44">
        <v>1346.2</v>
      </c>
      <c r="X44">
        <v>1439.3</v>
      </c>
      <c r="Y44">
        <v>1516.6</v>
      </c>
      <c r="Z44">
        <v>1506</v>
      </c>
      <c r="AA44">
        <v>1571.9</v>
      </c>
      <c r="AB44">
        <v>1799.5</v>
      </c>
      <c r="AC44">
        <v>2069</v>
      </c>
      <c r="AD44">
        <v>2373.6</v>
      </c>
      <c r="AE44">
        <v>2525.6</v>
      </c>
      <c r="AF44">
        <v>2626.1</v>
      </c>
    </row>
    <row r="45" spans="1:32" x14ac:dyDescent="0.3">
      <c r="A45" t="s">
        <v>3</v>
      </c>
      <c r="B45" t="s">
        <v>383</v>
      </c>
      <c r="C45" t="s">
        <v>297</v>
      </c>
      <c r="D45" t="s">
        <v>384</v>
      </c>
      <c r="E45" t="s">
        <v>298</v>
      </c>
      <c r="U45">
        <v>1394.7</v>
      </c>
      <c r="V45">
        <v>1424.3</v>
      </c>
      <c r="W45">
        <v>1343</v>
      </c>
      <c r="X45">
        <v>1435.9</v>
      </c>
      <c r="Y45">
        <v>1513.1</v>
      </c>
      <c r="Z45">
        <v>1502.6</v>
      </c>
      <c r="AA45">
        <v>1568.7</v>
      </c>
      <c r="AB45">
        <v>1795.7</v>
      </c>
      <c r="AC45">
        <v>2063.9</v>
      </c>
      <c r="AD45">
        <v>2368.8000000000002</v>
      </c>
      <c r="AE45">
        <v>2520.6999999999998</v>
      </c>
      <c r="AF45">
        <v>2620.3000000000002</v>
      </c>
    </row>
    <row r="46" spans="1:32" x14ac:dyDescent="0.3">
      <c r="A46" t="s">
        <v>3</v>
      </c>
      <c r="B46" t="s">
        <v>385</v>
      </c>
      <c r="C46" t="s">
        <v>297</v>
      </c>
      <c r="D46" t="s">
        <v>386</v>
      </c>
      <c r="E46" t="s">
        <v>298</v>
      </c>
      <c r="U46">
        <v>38.9</v>
      </c>
      <c r="V46">
        <v>42.8</v>
      </c>
      <c r="W46">
        <v>38.1</v>
      </c>
      <c r="X46">
        <v>40.799999999999997</v>
      </c>
      <c r="Y46">
        <v>45.6</v>
      </c>
      <c r="Z46">
        <v>51.7</v>
      </c>
      <c r="AA46">
        <v>53.8</v>
      </c>
      <c r="AB46">
        <v>64.599999999999994</v>
      </c>
      <c r="AC46">
        <v>67.599999999999994</v>
      </c>
      <c r="AD46">
        <v>77.099999999999994</v>
      </c>
      <c r="AE46">
        <v>77.099999999999994</v>
      </c>
      <c r="AF46">
        <v>68.599999999999994</v>
      </c>
    </row>
    <row r="47" spans="1:32" x14ac:dyDescent="0.3">
      <c r="A47" t="s">
        <v>3</v>
      </c>
      <c r="B47" t="s">
        <v>387</v>
      </c>
      <c r="C47" t="s">
        <v>297</v>
      </c>
      <c r="D47" t="s">
        <v>388</v>
      </c>
      <c r="E47" t="s">
        <v>298</v>
      </c>
      <c r="U47">
        <v>138.80000000000001</v>
      </c>
      <c r="V47">
        <v>162.30000000000001</v>
      </c>
      <c r="W47">
        <v>130.6</v>
      </c>
      <c r="X47">
        <v>160.9</v>
      </c>
      <c r="Y47">
        <v>163.19999999999999</v>
      </c>
      <c r="Z47">
        <v>169.9</v>
      </c>
      <c r="AA47">
        <v>161.6</v>
      </c>
      <c r="AB47">
        <v>170.3</v>
      </c>
      <c r="AC47">
        <v>193.1</v>
      </c>
      <c r="AD47">
        <v>169.8</v>
      </c>
      <c r="AE47">
        <v>245.1</v>
      </c>
      <c r="AF47">
        <v>425.8</v>
      </c>
    </row>
    <row r="48" spans="1:32" x14ac:dyDescent="0.3">
      <c r="A48" t="s">
        <v>3</v>
      </c>
      <c r="B48" t="s">
        <v>389</v>
      </c>
      <c r="C48" t="s">
        <v>297</v>
      </c>
      <c r="D48" t="s">
        <v>390</v>
      </c>
      <c r="E48" t="s">
        <v>298</v>
      </c>
      <c r="U48">
        <v>346.8</v>
      </c>
      <c r="V48">
        <v>365.9</v>
      </c>
      <c r="W48">
        <v>494.1</v>
      </c>
      <c r="X48">
        <v>377.3</v>
      </c>
      <c r="Y48">
        <v>390.7</v>
      </c>
      <c r="Z48">
        <v>388.9</v>
      </c>
      <c r="AA48">
        <v>405.1</v>
      </c>
      <c r="AB48">
        <v>444.5</v>
      </c>
      <c r="AC48">
        <v>488.4</v>
      </c>
      <c r="AD48">
        <v>529.1</v>
      </c>
      <c r="AE48">
        <v>643.70000000000005</v>
      </c>
      <c r="AF48">
        <v>866.4</v>
      </c>
    </row>
    <row r="49" spans="1:32" x14ac:dyDescent="0.3">
      <c r="A49" t="s">
        <v>3</v>
      </c>
      <c r="B49" t="s">
        <v>391</v>
      </c>
      <c r="C49" t="s">
        <v>297</v>
      </c>
      <c r="D49" t="s">
        <v>392</v>
      </c>
      <c r="E49" t="s">
        <v>298</v>
      </c>
      <c r="U49">
        <v>50.5</v>
      </c>
      <c r="V49">
        <v>57.8</v>
      </c>
      <c r="W49">
        <v>83</v>
      </c>
      <c r="X49">
        <v>63.1</v>
      </c>
      <c r="Y49">
        <v>61.7</v>
      </c>
      <c r="Z49">
        <v>60.1</v>
      </c>
      <c r="AA49">
        <v>67.900000000000006</v>
      </c>
      <c r="AB49">
        <v>76.8</v>
      </c>
      <c r="AC49">
        <v>81.8</v>
      </c>
      <c r="AD49">
        <v>113.4</v>
      </c>
      <c r="AE49">
        <v>114.7</v>
      </c>
      <c r="AF49">
        <v>124.9</v>
      </c>
    </row>
    <row r="50" spans="1:32" x14ac:dyDescent="0.3">
      <c r="A50" t="s">
        <v>3</v>
      </c>
      <c r="B50" t="s">
        <v>393</v>
      </c>
      <c r="C50" t="s">
        <v>297</v>
      </c>
      <c r="D50" t="s">
        <v>394</v>
      </c>
      <c r="E50" t="s">
        <v>298</v>
      </c>
      <c r="U50">
        <v>157.5</v>
      </c>
      <c r="V50">
        <v>145.80000000000001</v>
      </c>
      <c r="W50">
        <v>280.60000000000002</v>
      </c>
      <c r="X50">
        <v>153.19999999999999</v>
      </c>
      <c r="Y50">
        <v>165.8</v>
      </c>
      <c r="Z50">
        <v>158.9</v>
      </c>
      <c r="AA50">
        <v>175.6</v>
      </c>
      <c r="AB50">
        <v>197.5</v>
      </c>
      <c r="AC50">
        <v>213.6</v>
      </c>
      <c r="AD50">
        <v>245.9</v>
      </c>
      <c r="AE50">
        <v>283.89999999999998</v>
      </c>
      <c r="AF50">
        <v>315.7</v>
      </c>
    </row>
    <row r="51" spans="1:32" x14ac:dyDescent="0.3">
      <c r="A51" t="s">
        <v>3</v>
      </c>
      <c r="B51" t="s">
        <v>395</v>
      </c>
      <c r="C51" t="s">
        <v>297</v>
      </c>
      <c r="D51" t="s">
        <v>396</v>
      </c>
      <c r="E51" t="s">
        <v>298</v>
      </c>
      <c r="U51">
        <v>143.19999999999999</v>
      </c>
      <c r="V51">
        <v>130.30000000000001</v>
      </c>
      <c r="W51">
        <v>151.19999999999999</v>
      </c>
      <c r="X51">
        <v>137.4</v>
      </c>
      <c r="Y51">
        <v>147.69999999999999</v>
      </c>
      <c r="Z51">
        <v>140.5</v>
      </c>
      <c r="AA51">
        <v>152</v>
      </c>
      <c r="AB51">
        <v>171.8</v>
      </c>
      <c r="AC51">
        <v>185.5</v>
      </c>
      <c r="AD51">
        <v>206.4</v>
      </c>
      <c r="AE51">
        <v>240.3</v>
      </c>
      <c r="AF51">
        <v>267</v>
      </c>
    </row>
    <row r="52" spans="1:32" x14ac:dyDescent="0.3">
      <c r="A52" t="s">
        <v>3</v>
      </c>
      <c r="B52" t="s">
        <v>397</v>
      </c>
      <c r="C52" t="s">
        <v>297</v>
      </c>
      <c r="D52" t="s">
        <v>398</v>
      </c>
      <c r="E52" t="s">
        <v>298</v>
      </c>
      <c r="U52">
        <v>14.3</v>
      </c>
      <c r="V52">
        <v>15.5</v>
      </c>
      <c r="W52">
        <v>129.4</v>
      </c>
      <c r="X52">
        <v>15.8</v>
      </c>
      <c r="Y52">
        <v>18.100000000000001</v>
      </c>
      <c r="Z52">
        <v>18.399999999999999</v>
      </c>
      <c r="AA52">
        <v>23.6</v>
      </c>
      <c r="AB52">
        <v>25.7</v>
      </c>
      <c r="AC52">
        <v>28.1</v>
      </c>
      <c r="AD52">
        <v>39.5</v>
      </c>
      <c r="AE52">
        <v>43.6</v>
      </c>
      <c r="AF52">
        <v>48.7</v>
      </c>
    </row>
    <row r="53" spans="1:32" x14ac:dyDescent="0.3">
      <c r="A53" t="s">
        <v>3</v>
      </c>
      <c r="B53" t="s">
        <v>399</v>
      </c>
      <c r="C53" t="s">
        <v>297</v>
      </c>
      <c r="D53" t="s">
        <v>400</v>
      </c>
      <c r="E53" t="s">
        <v>298</v>
      </c>
      <c r="U53">
        <v>20.3</v>
      </c>
      <c r="V53">
        <v>20.7</v>
      </c>
      <c r="W53">
        <v>20.5</v>
      </c>
      <c r="X53">
        <v>24.6</v>
      </c>
      <c r="Y53">
        <v>22.9</v>
      </c>
      <c r="Z53">
        <v>24</v>
      </c>
      <c r="AA53">
        <v>25</v>
      </c>
      <c r="AB53">
        <v>32.799999999999997</v>
      </c>
      <c r="AC53">
        <v>35.6</v>
      </c>
      <c r="AD53">
        <v>34.700000000000003</v>
      </c>
      <c r="AE53">
        <v>35.299999999999997</v>
      </c>
      <c r="AF53">
        <v>40.1</v>
      </c>
    </row>
    <row r="54" spans="1:32" x14ac:dyDescent="0.3">
      <c r="A54" t="s">
        <v>3</v>
      </c>
      <c r="B54" t="s">
        <v>401</v>
      </c>
      <c r="C54" t="s">
        <v>297</v>
      </c>
      <c r="D54" t="s">
        <v>402</v>
      </c>
      <c r="E54" t="s">
        <v>298</v>
      </c>
      <c r="U54">
        <v>42</v>
      </c>
      <c r="V54">
        <v>43.3</v>
      </c>
      <c r="W54">
        <v>42</v>
      </c>
      <c r="X54">
        <v>45.9</v>
      </c>
      <c r="Y54">
        <v>54.7</v>
      </c>
      <c r="Z54">
        <v>58.8</v>
      </c>
      <c r="AA54">
        <v>48.7</v>
      </c>
      <c r="AB54">
        <v>65.900000000000006</v>
      </c>
      <c r="AC54">
        <v>72.7</v>
      </c>
      <c r="AD54">
        <v>75.099999999999994</v>
      </c>
      <c r="AE54">
        <v>76.8</v>
      </c>
      <c r="AF54">
        <v>79.8</v>
      </c>
    </row>
    <row r="55" spans="1:32" x14ac:dyDescent="0.3">
      <c r="A55" t="s">
        <v>3</v>
      </c>
      <c r="B55" t="s">
        <v>403</v>
      </c>
      <c r="C55" t="s">
        <v>297</v>
      </c>
      <c r="D55" t="s">
        <v>404</v>
      </c>
      <c r="E55" t="s">
        <v>298</v>
      </c>
      <c r="U55">
        <v>21.7</v>
      </c>
      <c r="V55">
        <v>22.6</v>
      </c>
      <c r="W55">
        <v>21.5</v>
      </c>
      <c r="X55">
        <v>21.3</v>
      </c>
      <c r="Y55">
        <v>31.8</v>
      </c>
      <c r="Z55">
        <v>34.799999999999997</v>
      </c>
      <c r="AA55">
        <v>23.7</v>
      </c>
      <c r="AB55">
        <v>33.1</v>
      </c>
      <c r="AC55">
        <v>37.1</v>
      </c>
      <c r="AD55">
        <v>40.4</v>
      </c>
      <c r="AE55">
        <v>41.5</v>
      </c>
      <c r="AF55">
        <v>39.700000000000003</v>
      </c>
    </row>
    <row r="56" spans="1:32" x14ac:dyDescent="0.3">
      <c r="A56" t="s">
        <v>3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3</v>
      </c>
      <c r="B57" t="s">
        <v>407</v>
      </c>
      <c r="C57" t="s">
        <v>297</v>
      </c>
      <c r="D57" t="s">
        <v>408</v>
      </c>
      <c r="E57" t="s">
        <v>298</v>
      </c>
      <c r="F57">
        <v>457.6</v>
      </c>
      <c r="G57">
        <v>505.2</v>
      </c>
      <c r="H57">
        <v>574.5</v>
      </c>
      <c r="I57">
        <v>709.8</v>
      </c>
      <c r="J57">
        <v>812.8</v>
      </c>
      <c r="K57">
        <v>886.9</v>
      </c>
      <c r="L57">
        <v>955.7</v>
      </c>
      <c r="M57">
        <v>1163.7</v>
      </c>
      <c r="N57">
        <v>1224.4000000000001</v>
      </c>
      <c r="O57">
        <v>1241.9000000000001</v>
      </c>
      <c r="P57">
        <v>1303</v>
      </c>
      <c r="Q57">
        <v>1381.2</v>
      </c>
      <c r="R57">
        <v>1516</v>
      </c>
      <c r="S57">
        <v>1649.4</v>
      </c>
      <c r="T57">
        <v>1696.5</v>
      </c>
      <c r="U57">
        <v>1754.9</v>
      </c>
      <c r="V57">
        <v>1804</v>
      </c>
      <c r="W57">
        <v>1851.2</v>
      </c>
      <c r="X57">
        <v>1829.5</v>
      </c>
      <c r="Y57">
        <v>1921.5</v>
      </c>
      <c r="Z57">
        <v>1907.7</v>
      </c>
      <c r="AA57">
        <v>1991.4</v>
      </c>
      <c r="AB57">
        <v>2260.5</v>
      </c>
      <c r="AC57">
        <v>2578.1999999999998</v>
      </c>
      <c r="AD57">
        <v>2922.6</v>
      </c>
      <c r="AE57">
        <v>3190.2</v>
      </c>
      <c r="AF57">
        <v>3516.2</v>
      </c>
    </row>
    <row r="58" spans="1:32" x14ac:dyDescent="0.3">
      <c r="A58" t="s">
        <v>3</v>
      </c>
      <c r="B58" t="s">
        <v>409</v>
      </c>
      <c r="C58" t="s">
        <v>297</v>
      </c>
      <c r="D58" t="s">
        <v>410</v>
      </c>
      <c r="E58" t="s">
        <v>298</v>
      </c>
      <c r="U58">
        <v>1754.9</v>
      </c>
      <c r="V58">
        <v>1804</v>
      </c>
      <c r="W58">
        <v>1851.2</v>
      </c>
      <c r="X58">
        <v>1829.5</v>
      </c>
      <c r="Y58">
        <v>1921.5</v>
      </c>
      <c r="Z58">
        <v>1907.7</v>
      </c>
      <c r="AA58">
        <v>1991.4</v>
      </c>
      <c r="AB58">
        <v>2260.5</v>
      </c>
      <c r="AC58">
        <v>2578.1999999999998</v>
      </c>
      <c r="AD58">
        <v>2922.6</v>
      </c>
      <c r="AE58">
        <v>3190.2</v>
      </c>
      <c r="AF58">
        <v>3516.2</v>
      </c>
    </row>
    <row r="59" spans="1:32" x14ac:dyDescent="0.3">
      <c r="A59" t="s">
        <v>3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5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5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5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5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5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5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5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5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5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5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5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5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5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5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5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5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5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5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5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5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5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5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5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5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5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5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5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5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5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5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5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5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5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300.7</v>
      </c>
      <c r="V35">
        <v>294.8</v>
      </c>
      <c r="W35">
        <v>269.10000000000002</v>
      </c>
      <c r="X35">
        <v>265.5</v>
      </c>
      <c r="Y35">
        <v>290.10000000000002</v>
      </c>
      <c r="Z35">
        <v>285</v>
      </c>
      <c r="AA35">
        <v>297.10000000000002</v>
      </c>
      <c r="AB35">
        <v>332</v>
      </c>
      <c r="AC35">
        <v>321.8</v>
      </c>
      <c r="AD35">
        <v>330.2</v>
      </c>
      <c r="AE35">
        <v>271.39999999999998</v>
      </c>
      <c r="AF35">
        <v>315.60000000000002</v>
      </c>
    </row>
    <row r="36" spans="1:32" x14ac:dyDescent="0.3">
      <c r="A36" t="s">
        <v>5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299.10000000000002</v>
      </c>
      <c r="V36">
        <v>293.7</v>
      </c>
      <c r="W36">
        <v>268.10000000000002</v>
      </c>
      <c r="X36">
        <v>264.3</v>
      </c>
      <c r="Y36">
        <v>288.89999999999998</v>
      </c>
      <c r="Z36">
        <v>283.8</v>
      </c>
      <c r="AA36">
        <v>295.7</v>
      </c>
      <c r="AB36">
        <v>330.5</v>
      </c>
      <c r="AC36">
        <v>320.3</v>
      </c>
      <c r="AD36">
        <v>328.7</v>
      </c>
      <c r="AE36">
        <v>269.89999999999998</v>
      </c>
      <c r="AF36">
        <v>314.10000000000002</v>
      </c>
    </row>
    <row r="37" spans="1:32" x14ac:dyDescent="0.3">
      <c r="A37" t="s">
        <v>5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5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5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5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5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5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5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5</v>
      </c>
      <c r="B44" t="s">
        <v>381</v>
      </c>
      <c r="C44" t="s">
        <v>297</v>
      </c>
      <c r="D44" t="s">
        <v>382</v>
      </c>
      <c r="E44" t="s">
        <v>298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371.6</v>
      </c>
      <c r="V44">
        <v>377</v>
      </c>
      <c r="W44">
        <v>369.3</v>
      </c>
      <c r="X44">
        <v>341.4</v>
      </c>
      <c r="Y44">
        <v>362.7</v>
      </c>
      <c r="Z44">
        <v>389.3</v>
      </c>
      <c r="AA44">
        <v>371.3</v>
      </c>
      <c r="AB44">
        <v>409.1</v>
      </c>
      <c r="AC44">
        <v>394.2</v>
      </c>
      <c r="AD44">
        <v>397.3</v>
      </c>
      <c r="AE44">
        <v>324.10000000000002</v>
      </c>
      <c r="AF44">
        <v>377.4</v>
      </c>
    </row>
    <row r="45" spans="1:32" x14ac:dyDescent="0.3">
      <c r="A45" t="s">
        <v>5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371.3</v>
      </c>
      <c r="V45">
        <v>376.7</v>
      </c>
      <c r="W45">
        <v>368.9</v>
      </c>
      <c r="X45">
        <v>340.9</v>
      </c>
      <c r="Y45">
        <v>362.3</v>
      </c>
      <c r="Z45">
        <v>388.9</v>
      </c>
      <c r="AA45">
        <v>370.8</v>
      </c>
      <c r="AB45">
        <v>408.6</v>
      </c>
      <c r="AC45">
        <v>393.7</v>
      </c>
      <c r="AD45">
        <v>396.8</v>
      </c>
      <c r="AE45">
        <v>323.5</v>
      </c>
      <c r="AF45">
        <v>376.9</v>
      </c>
    </row>
    <row r="46" spans="1:32" x14ac:dyDescent="0.3">
      <c r="A46" t="s">
        <v>5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5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5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5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5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5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5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5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5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5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</v>
      </c>
      <c r="B57" t="s">
        <v>407</v>
      </c>
      <c r="C57" t="s">
        <v>297</v>
      </c>
      <c r="D57" t="s">
        <v>408</v>
      </c>
      <c r="E57" t="s">
        <v>298</v>
      </c>
      <c r="F57">
        <v>153.6</v>
      </c>
      <c r="G57">
        <v>170.9</v>
      </c>
      <c r="H57">
        <v>193</v>
      </c>
      <c r="I57">
        <v>233.7</v>
      </c>
      <c r="J57">
        <v>274.5</v>
      </c>
      <c r="K57">
        <v>345.6</v>
      </c>
      <c r="L57">
        <v>353.1</v>
      </c>
      <c r="M57">
        <v>371.1</v>
      </c>
      <c r="N57">
        <v>357.3</v>
      </c>
      <c r="O57">
        <v>368.1</v>
      </c>
      <c r="P57">
        <v>377.7</v>
      </c>
      <c r="Q57">
        <v>411.1</v>
      </c>
      <c r="R57">
        <v>465.7</v>
      </c>
      <c r="S57">
        <v>472</v>
      </c>
      <c r="T57">
        <v>375.8</v>
      </c>
      <c r="U57">
        <v>372.8</v>
      </c>
      <c r="V57">
        <v>378.1</v>
      </c>
      <c r="W57">
        <v>370.3</v>
      </c>
      <c r="X57">
        <v>342.8</v>
      </c>
      <c r="Y57">
        <v>364</v>
      </c>
      <c r="Z57">
        <v>390.6</v>
      </c>
      <c r="AA57">
        <v>372.6</v>
      </c>
      <c r="AB57">
        <v>410.5</v>
      </c>
      <c r="AC57">
        <v>395.5</v>
      </c>
      <c r="AD57">
        <v>398.8</v>
      </c>
      <c r="AE57">
        <v>325.60000000000002</v>
      </c>
      <c r="AF57">
        <v>378.9</v>
      </c>
    </row>
    <row r="58" spans="1:32" x14ac:dyDescent="0.3">
      <c r="A58" t="s">
        <v>5</v>
      </c>
      <c r="B58" t="s">
        <v>409</v>
      </c>
      <c r="C58" t="s">
        <v>297</v>
      </c>
      <c r="D58" t="s">
        <v>410</v>
      </c>
      <c r="E58" t="s">
        <v>298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372.8</v>
      </c>
      <c r="V58">
        <v>378.1</v>
      </c>
      <c r="W58">
        <v>370.3</v>
      </c>
      <c r="X58">
        <v>342.8</v>
      </c>
      <c r="Y58">
        <v>364</v>
      </c>
      <c r="Z58">
        <v>390.6</v>
      </c>
      <c r="AA58">
        <v>372.6</v>
      </c>
      <c r="AB58">
        <v>410.5</v>
      </c>
      <c r="AC58">
        <v>395.5</v>
      </c>
      <c r="AD58">
        <v>398.8</v>
      </c>
      <c r="AE58">
        <v>325.60000000000002</v>
      </c>
      <c r="AF58">
        <v>378.9</v>
      </c>
    </row>
    <row r="59" spans="1:32" x14ac:dyDescent="0.3">
      <c r="A59" t="s">
        <v>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</v>
      </c>
      <c r="B2" t="s">
        <v>295</v>
      </c>
      <c r="C2" t="s">
        <v>297</v>
      </c>
      <c r="D2" t="s">
        <v>296</v>
      </c>
      <c r="E2" t="s">
        <v>298</v>
      </c>
      <c r="U2">
        <v>1.6</v>
      </c>
      <c r="V2">
        <v>1.8</v>
      </c>
      <c r="W2">
        <v>5.4</v>
      </c>
      <c r="X2">
        <v>6.9</v>
      </c>
      <c r="Y2">
        <v>4.9000000000000004</v>
      </c>
      <c r="Z2">
        <v>5.4</v>
      </c>
      <c r="AA2">
        <v>8.8000000000000007</v>
      </c>
      <c r="AB2">
        <v>13</v>
      </c>
      <c r="AC2">
        <v>11.5</v>
      </c>
      <c r="AD2">
        <v>15.4</v>
      </c>
      <c r="AE2">
        <v>23.4</v>
      </c>
      <c r="AF2">
        <v>29.2</v>
      </c>
    </row>
    <row r="3" spans="1:32" x14ac:dyDescent="0.3">
      <c r="A3" t="s">
        <v>7</v>
      </c>
      <c r="B3" t="s">
        <v>299</v>
      </c>
      <c r="C3" t="s">
        <v>297</v>
      </c>
      <c r="D3" t="s">
        <v>300</v>
      </c>
      <c r="E3" t="s">
        <v>298</v>
      </c>
      <c r="U3">
        <v>3.4</v>
      </c>
      <c r="V3">
        <v>5</v>
      </c>
      <c r="W3">
        <v>2.9</v>
      </c>
      <c r="X3">
        <v>4.8</v>
      </c>
      <c r="Y3">
        <v>3.7</v>
      </c>
      <c r="Z3">
        <v>8.1</v>
      </c>
      <c r="AA3">
        <v>5.9</v>
      </c>
      <c r="AB3">
        <v>9</v>
      </c>
      <c r="AC3">
        <v>10.6</v>
      </c>
      <c r="AD3">
        <v>10.3</v>
      </c>
      <c r="AE3">
        <v>14.1</v>
      </c>
      <c r="AF3">
        <v>16</v>
      </c>
    </row>
    <row r="4" spans="1:32" x14ac:dyDescent="0.3">
      <c r="A4" t="s">
        <v>7</v>
      </c>
      <c r="B4" t="s">
        <v>301</v>
      </c>
      <c r="C4" t="s">
        <v>297</v>
      </c>
      <c r="D4" t="s">
        <v>302</v>
      </c>
      <c r="E4" t="s">
        <v>298</v>
      </c>
      <c r="U4">
        <v>436.8</v>
      </c>
      <c r="V4">
        <v>458.8</v>
      </c>
      <c r="W4">
        <v>510.5</v>
      </c>
      <c r="X4">
        <v>452.4</v>
      </c>
      <c r="Y4">
        <v>451.9</v>
      </c>
      <c r="Z4">
        <v>435.4</v>
      </c>
      <c r="AA4">
        <v>509.7</v>
      </c>
      <c r="AB4">
        <v>554.70000000000005</v>
      </c>
      <c r="AC4">
        <v>628.6</v>
      </c>
      <c r="AD4">
        <v>683.7</v>
      </c>
      <c r="AE4">
        <v>732.6</v>
      </c>
      <c r="AF4">
        <v>839.8</v>
      </c>
    </row>
    <row r="5" spans="1:32" x14ac:dyDescent="0.3">
      <c r="A5" t="s">
        <v>7</v>
      </c>
      <c r="B5" t="s">
        <v>303</v>
      </c>
      <c r="C5" t="s">
        <v>297</v>
      </c>
      <c r="D5" t="s">
        <v>304</v>
      </c>
      <c r="E5" t="s">
        <v>298</v>
      </c>
      <c r="U5">
        <v>51.8</v>
      </c>
      <c r="V5">
        <v>43.8</v>
      </c>
      <c r="W5">
        <v>74.7</v>
      </c>
      <c r="X5">
        <v>62.6</v>
      </c>
      <c r="Y5">
        <v>57.1</v>
      </c>
      <c r="Z5">
        <v>48.2</v>
      </c>
      <c r="AA5">
        <v>52.2</v>
      </c>
      <c r="AB5">
        <v>54.4</v>
      </c>
      <c r="AC5">
        <v>73.099999999999994</v>
      </c>
      <c r="AD5">
        <v>80.400000000000006</v>
      </c>
      <c r="AE5">
        <v>80.8</v>
      </c>
      <c r="AF5">
        <v>77.3</v>
      </c>
    </row>
    <row r="6" spans="1:32" x14ac:dyDescent="0.3">
      <c r="A6" t="s">
        <v>7</v>
      </c>
      <c r="B6" t="s">
        <v>305</v>
      </c>
      <c r="C6" t="s">
        <v>297</v>
      </c>
      <c r="D6" t="s">
        <v>306</v>
      </c>
      <c r="E6" t="s">
        <v>298</v>
      </c>
      <c r="U6">
        <v>22.9</v>
      </c>
      <c r="V6">
        <v>21.9</v>
      </c>
      <c r="W6">
        <v>25.1</v>
      </c>
      <c r="X6">
        <v>26.7</v>
      </c>
      <c r="Y6">
        <v>29.3</v>
      </c>
      <c r="Z6">
        <v>29.7</v>
      </c>
      <c r="AA6">
        <v>33.799999999999997</v>
      </c>
      <c r="AB6">
        <v>32.799999999999997</v>
      </c>
      <c r="AC6">
        <v>34.6</v>
      </c>
      <c r="AD6">
        <v>43</v>
      </c>
      <c r="AE6">
        <v>51.1</v>
      </c>
      <c r="AF6">
        <v>61.5</v>
      </c>
    </row>
    <row r="7" spans="1:32" x14ac:dyDescent="0.3">
      <c r="A7" t="s">
        <v>7</v>
      </c>
      <c r="B7" t="s">
        <v>307</v>
      </c>
      <c r="C7" t="s">
        <v>297</v>
      </c>
      <c r="D7" t="s">
        <v>308</v>
      </c>
      <c r="E7" t="s">
        <v>298</v>
      </c>
      <c r="U7">
        <v>19.3</v>
      </c>
      <c r="V7">
        <v>31.3</v>
      </c>
      <c r="W7">
        <v>34</v>
      </c>
      <c r="X7">
        <v>32.700000000000003</v>
      </c>
      <c r="Y7">
        <v>27.4</v>
      </c>
      <c r="Z7">
        <v>29.5</v>
      </c>
      <c r="AA7">
        <v>30.2</v>
      </c>
      <c r="AB7">
        <v>36.4</v>
      </c>
      <c r="AC7">
        <v>47.6</v>
      </c>
      <c r="AD7">
        <v>55.2</v>
      </c>
      <c r="AE7">
        <v>65.5</v>
      </c>
      <c r="AF7">
        <v>59.7</v>
      </c>
    </row>
    <row r="8" spans="1:32" x14ac:dyDescent="0.3">
      <c r="A8" t="s">
        <v>7</v>
      </c>
      <c r="B8" t="s">
        <v>309</v>
      </c>
      <c r="C8" t="s">
        <v>297</v>
      </c>
      <c r="D8" t="s">
        <v>310</v>
      </c>
      <c r="E8" t="s">
        <v>298</v>
      </c>
      <c r="U8">
        <v>7.7</v>
      </c>
      <c r="V8">
        <v>5.3</v>
      </c>
      <c r="W8">
        <v>3.8</v>
      </c>
      <c r="X8">
        <v>3.5</v>
      </c>
      <c r="Y8">
        <v>1.8</v>
      </c>
      <c r="Z8">
        <v>3</v>
      </c>
      <c r="AA8">
        <v>3.2</v>
      </c>
      <c r="AB8">
        <v>3.1</v>
      </c>
      <c r="AC8">
        <v>3.3</v>
      </c>
      <c r="AD8">
        <v>6.7</v>
      </c>
      <c r="AE8">
        <v>6.3</v>
      </c>
      <c r="AF8">
        <v>14.9</v>
      </c>
    </row>
    <row r="9" spans="1:32" x14ac:dyDescent="0.3">
      <c r="A9" t="s">
        <v>7</v>
      </c>
      <c r="B9" t="s">
        <v>311</v>
      </c>
      <c r="C9" t="s">
        <v>297</v>
      </c>
      <c r="D9" t="s">
        <v>312</v>
      </c>
      <c r="E9" t="s">
        <v>298</v>
      </c>
      <c r="U9">
        <v>30.9</v>
      </c>
      <c r="V9">
        <v>19.8</v>
      </c>
      <c r="W9">
        <v>25.1</v>
      </c>
      <c r="X9">
        <v>25.7</v>
      </c>
      <c r="Y9">
        <v>25.3</v>
      </c>
      <c r="Z9">
        <v>26.5</v>
      </c>
      <c r="AA9">
        <v>31.6</v>
      </c>
      <c r="AB9">
        <v>29.9</v>
      </c>
      <c r="AC9">
        <v>34.299999999999997</v>
      </c>
      <c r="AD9">
        <v>38.299999999999997</v>
      </c>
      <c r="AE9">
        <v>43.6</v>
      </c>
      <c r="AF9">
        <v>49.5</v>
      </c>
    </row>
    <row r="10" spans="1:32" x14ac:dyDescent="0.3">
      <c r="A10" t="s">
        <v>7</v>
      </c>
      <c r="B10" t="s">
        <v>313</v>
      </c>
      <c r="C10" t="s">
        <v>297</v>
      </c>
      <c r="D10" t="s">
        <v>314</v>
      </c>
      <c r="E10" t="s">
        <v>298</v>
      </c>
      <c r="U10">
        <v>113.3</v>
      </c>
      <c r="V10">
        <v>113.8</v>
      </c>
      <c r="W10">
        <v>123.6</v>
      </c>
      <c r="X10">
        <v>118.8</v>
      </c>
      <c r="Y10">
        <v>105.5</v>
      </c>
      <c r="Z10">
        <v>105.7</v>
      </c>
      <c r="AA10">
        <v>128.6</v>
      </c>
      <c r="AB10">
        <v>138.69999999999999</v>
      </c>
      <c r="AC10">
        <v>160.5</v>
      </c>
      <c r="AD10">
        <v>135.6</v>
      </c>
      <c r="AE10">
        <v>140.30000000000001</v>
      </c>
      <c r="AF10">
        <v>190.7</v>
      </c>
    </row>
    <row r="11" spans="1:32" x14ac:dyDescent="0.3">
      <c r="A11" t="s">
        <v>7</v>
      </c>
      <c r="B11" t="s">
        <v>315</v>
      </c>
      <c r="C11" t="s">
        <v>297</v>
      </c>
      <c r="D11" t="s">
        <v>316</v>
      </c>
      <c r="E11" t="s">
        <v>298</v>
      </c>
      <c r="U11">
        <v>82.4</v>
      </c>
      <c r="V11">
        <v>94</v>
      </c>
      <c r="W11">
        <v>98.5</v>
      </c>
      <c r="X11">
        <v>93.1</v>
      </c>
      <c r="Y11">
        <v>80.2</v>
      </c>
      <c r="Z11">
        <v>79.2</v>
      </c>
      <c r="AA11">
        <v>97</v>
      </c>
      <c r="AB11">
        <v>108.8</v>
      </c>
      <c r="AC11">
        <v>126.2</v>
      </c>
      <c r="AD11">
        <v>97.3</v>
      </c>
      <c r="AE11">
        <v>96.7</v>
      </c>
      <c r="AF11">
        <v>141.19999999999999</v>
      </c>
    </row>
    <row r="12" spans="1:32" x14ac:dyDescent="0.3">
      <c r="A12" t="s">
        <v>7</v>
      </c>
      <c r="B12" t="s">
        <v>317</v>
      </c>
      <c r="C12" t="s">
        <v>297</v>
      </c>
      <c r="D12" t="s">
        <v>318</v>
      </c>
      <c r="E12" t="s">
        <v>298</v>
      </c>
      <c r="U12">
        <v>41</v>
      </c>
      <c r="V12">
        <v>48.1</v>
      </c>
      <c r="W12">
        <v>64.400000000000006</v>
      </c>
      <c r="X12">
        <v>44.6</v>
      </c>
      <c r="Y12">
        <v>48.5</v>
      </c>
      <c r="Z12">
        <v>45</v>
      </c>
      <c r="AA12">
        <v>45.9</v>
      </c>
      <c r="AB12">
        <v>54.4</v>
      </c>
      <c r="AC12">
        <v>69</v>
      </c>
      <c r="AD12">
        <v>84.3</v>
      </c>
      <c r="AE12">
        <v>79.8</v>
      </c>
      <c r="AF12">
        <v>95.6</v>
      </c>
    </row>
    <row r="13" spans="1:32" x14ac:dyDescent="0.3">
      <c r="A13" t="s">
        <v>7</v>
      </c>
      <c r="B13" t="s">
        <v>319</v>
      </c>
      <c r="C13" t="s">
        <v>297</v>
      </c>
      <c r="D13" t="s">
        <v>320</v>
      </c>
      <c r="E13" t="s">
        <v>298</v>
      </c>
      <c r="U13">
        <v>40.799999999999997</v>
      </c>
      <c r="V13">
        <v>40.299999999999997</v>
      </c>
      <c r="W13">
        <v>36.799999999999997</v>
      </c>
      <c r="X13">
        <v>37.700000000000003</v>
      </c>
      <c r="Y13">
        <v>49.6</v>
      </c>
      <c r="Z13">
        <v>31.6</v>
      </c>
      <c r="AA13">
        <v>38.700000000000003</v>
      </c>
      <c r="AB13">
        <v>46.8</v>
      </c>
      <c r="AC13">
        <v>46.8</v>
      </c>
      <c r="AD13">
        <v>59.2</v>
      </c>
      <c r="AE13">
        <v>63.3</v>
      </c>
      <c r="AF13">
        <v>69.099999999999994</v>
      </c>
    </row>
    <row r="14" spans="1:32" x14ac:dyDescent="0.3">
      <c r="A14" t="s">
        <v>7</v>
      </c>
      <c r="B14" t="s">
        <v>321</v>
      </c>
      <c r="C14" t="s">
        <v>297</v>
      </c>
      <c r="D14" t="s">
        <v>322</v>
      </c>
      <c r="E14" t="s">
        <v>298</v>
      </c>
      <c r="U14">
        <v>20.7</v>
      </c>
      <c r="V14">
        <v>29.2</v>
      </c>
      <c r="W14">
        <v>28.4</v>
      </c>
      <c r="X14">
        <v>23.8</v>
      </c>
      <c r="Y14">
        <v>29.6</v>
      </c>
      <c r="Z14">
        <v>31.6</v>
      </c>
      <c r="AA14">
        <v>34.9</v>
      </c>
      <c r="AB14">
        <v>35.5</v>
      </c>
      <c r="AC14">
        <v>36.299999999999997</v>
      </c>
      <c r="AD14">
        <v>37.5</v>
      </c>
      <c r="AE14">
        <v>52.1</v>
      </c>
      <c r="AF14">
        <v>51.2</v>
      </c>
    </row>
    <row r="15" spans="1:32" x14ac:dyDescent="0.3">
      <c r="A15" t="s">
        <v>7</v>
      </c>
      <c r="B15" t="s">
        <v>323</v>
      </c>
      <c r="C15" t="s">
        <v>297</v>
      </c>
      <c r="D15" t="s">
        <v>324</v>
      </c>
      <c r="E15" t="s">
        <v>298</v>
      </c>
      <c r="U15">
        <v>48</v>
      </c>
      <c r="V15">
        <v>55.7</v>
      </c>
      <c r="W15">
        <v>53.7</v>
      </c>
      <c r="X15">
        <v>49.4</v>
      </c>
      <c r="Y15">
        <v>59.9</v>
      </c>
      <c r="Z15">
        <v>59.9</v>
      </c>
      <c r="AA15">
        <v>67.3</v>
      </c>
      <c r="AB15">
        <v>72.099999999999994</v>
      </c>
      <c r="AC15">
        <v>76.2</v>
      </c>
      <c r="AD15">
        <v>85.5</v>
      </c>
      <c r="AE15">
        <v>95.4</v>
      </c>
      <c r="AF15">
        <v>106.4</v>
      </c>
    </row>
    <row r="16" spans="1:32" x14ac:dyDescent="0.3">
      <c r="A16" t="s">
        <v>7</v>
      </c>
      <c r="B16" t="s">
        <v>325</v>
      </c>
      <c r="C16" t="s">
        <v>297</v>
      </c>
      <c r="D16" t="s">
        <v>326</v>
      </c>
      <c r="E16" t="s">
        <v>298</v>
      </c>
      <c r="U16">
        <v>27.3</v>
      </c>
      <c r="V16">
        <v>26.5</v>
      </c>
      <c r="W16">
        <v>25.3</v>
      </c>
      <c r="X16">
        <v>25.6</v>
      </c>
      <c r="Y16">
        <v>30.3</v>
      </c>
      <c r="Z16">
        <v>28.3</v>
      </c>
      <c r="AA16">
        <v>32.4</v>
      </c>
      <c r="AB16">
        <v>36.6</v>
      </c>
      <c r="AC16">
        <v>39.9</v>
      </c>
      <c r="AD16">
        <v>48</v>
      </c>
      <c r="AE16">
        <v>43.3</v>
      </c>
      <c r="AF16">
        <v>55.2</v>
      </c>
    </row>
    <row r="17" spans="1:32" x14ac:dyDescent="0.3">
      <c r="A17" t="s">
        <v>7</v>
      </c>
      <c r="B17" t="s">
        <v>327</v>
      </c>
      <c r="C17" t="s">
        <v>297</v>
      </c>
      <c r="D17" t="s">
        <v>328</v>
      </c>
      <c r="E17" t="s">
        <v>298</v>
      </c>
      <c r="U17">
        <v>12.8</v>
      </c>
      <c r="V17">
        <v>12.9</v>
      </c>
      <c r="W17">
        <v>17.399999999999999</v>
      </c>
      <c r="X17">
        <v>14.5</v>
      </c>
      <c r="Y17">
        <v>15.5</v>
      </c>
      <c r="Z17">
        <v>17.2</v>
      </c>
      <c r="AA17">
        <v>20.9</v>
      </c>
      <c r="AB17">
        <v>24.1</v>
      </c>
      <c r="AC17">
        <v>27.7</v>
      </c>
      <c r="AD17">
        <v>34.799999999999997</v>
      </c>
      <c r="AE17">
        <v>42.6</v>
      </c>
      <c r="AF17">
        <v>48.6</v>
      </c>
    </row>
    <row r="18" spans="1:32" x14ac:dyDescent="0.3">
      <c r="A18" t="s">
        <v>7</v>
      </c>
      <c r="B18" t="s">
        <v>329</v>
      </c>
      <c r="C18" t="s">
        <v>297</v>
      </c>
      <c r="D18" t="s">
        <v>330</v>
      </c>
      <c r="E18" t="s">
        <v>298</v>
      </c>
      <c r="U18">
        <v>52.3</v>
      </c>
      <c r="V18">
        <v>50.5</v>
      </c>
      <c r="W18">
        <v>46.5</v>
      </c>
      <c r="X18">
        <v>38.5</v>
      </c>
      <c r="Y18">
        <v>40.9</v>
      </c>
      <c r="Z18">
        <v>50.1</v>
      </c>
      <c r="AA18">
        <v>68.099999999999994</v>
      </c>
      <c r="AB18">
        <v>72.400000000000006</v>
      </c>
      <c r="AC18">
        <v>66</v>
      </c>
      <c r="AD18">
        <v>70.599999999999994</v>
      </c>
      <c r="AE18">
        <v>68.7</v>
      </c>
      <c r="AF18">
        <v>80.400000000000006</v>
      </c>
    </row>
    <row r="19" spans="1:32" x14ac:dyDescent="0.3">
      <c r="A19" t="s">
        <v>7</v>
      </c>
      <c r="B19" t="s">
        <v>331</v>
      </c>
      <c r="C19" t="s">
        <v>297</v>
      </c>
      <c r="D19" t="s">
        <v>332</v>
      </c>
      <c r="E19" t="s">
        <v>298</v>
      </c>
      <c r="U19">
        <v>26.9</v>
      </c>
      <c r="V19">
        <v>35.200000000000003</v>
      </c>
      <c r="W19">
        <v>30.5</v>
      </c>
      <c r="X19">
        <v>23.4</v>
      </c>
      <c r="Y19">
        <v>16.399999999999999</v>
      </c>
      <c r="Z19">
        <v>15.5</v>
      </c>
      <c r="AA19">
        <v>20.8</v>
      </c>
      <c r="AB19">
        <v>19.5</v>
      </c>
      <c r="AC19">
        <v>23.8</v>
      </c>
      <c r="AD19">
        <v>28.4</v>
      </c>
      <c r="AE19">
        <v>38.799999999999997</v>
      </c>
      <c r="AF19">
        <v>35.6</v>
      </c>
    </row>
    <row r="20" spans="1:32" x14ac:dyDescent="0.3">
      <c r="A20" t="s">
        <v>7</v>
      </c>
      <c r="B20" t="s">
        <v>333</v>
      </c>
      <c r="C20" t="s">
        <v>297</v>
      </c>
      <c r="D20" t="s">
        <v>334</v>
      </c>
      <c r="E20" t="s">
        <v>298</v>
      </c>
      <c r="U20">
        <v>38.1</v>
      </c>
      <c r="V20">
        <v>9.6999999999999993</v>
      </c>
      <c r="W20">
        <v>7.9</v>
      </c>
      <c r="X20">
        <v>3.4</v>
      </c>
      <c r="Y20">
        <v>2.6</v>
      </c>
      <c r="Z20">
        <v>4.3</v>
      </c>
      <c r="AA20">
        <v>5</v>
      </c>
      <c r="AB20">
        <v>4.5</v>
      </c>
      <c r="AC20">
        <v>8.1999999999999993</v>
      </c>
      <c r="AD20">
        <v>13.2</v>
      </c>
      <c r="AE20">
        <v>12.9</v>
      </c>
      <c r="AF20">
        <v>26.6</v>
      </c>
    </row>
    <row r="21" spans="1:32" x14ac:dyDescent="0.3">
      <c r="A21" t="s">
        <v>7</v>
      </c>
      <c r="B21" t="s">
        <v>335</v>
      </c>
      <c r="C21" t="s">
        <v>297</v>
      </c>
      <c r="D21" t="s">
        <v>336</v>
      </c>
      <c r="E21" t="s">
        <v>298</v>
      </c>
      <c r="U21">
        <v>42.9</v>
      </c>
      <c r="V21">
        <v>14.8</v>
      </c>
      <c r="W21">
        <v>17.3</v>
      </c>
      <c r="X21">
        <v>9.1999999999999993</v>
      </c>
      <c r="Y21">
        <v>6.9</v>
      </c>
      <c r="Z21">
        <v>9.8000000000000007</v>
      </c>
      <c r="AA21">
        <v>9.4</v>
      </c>
      <c r="AB21">
        <v>10</v>
      </c>
      <c r="AC21">
        <v>15.4</v>
      </c>
      <c r="AD21">
        <v>24.6</v>
      </c>
      <c r="AE21">
        <v>28.5</v>
      </c>
      <c r="AF21">
        <v>40.299999999999997</v>
      </c>
    </row>
    <row r="22" spans="1:32" x14ac:dyDescent="0.3">
      <c r="A22" t="s">
        <v>7</v>
      </c>
      <c r="B22" t="s">
        <v>337</v>
      </c>
      <c r="C22" t="s">
        <v>297</v>
      </c>
      <c r="D22" t="s">
        <v>338</v>
      </c>
      <c r="E22" t="s">
        <v>298</v>
      </c>
      <c r="U22">
        <v>4.8</v>
      </c>
      <c r="V22">
        <v>5.0999999999999996</v>
      </c>
      <c r="W22">
        <v>9.4</v>
      </c>
      <c r="X22">
        <v>5.8</v>
      </c>
      <c r="Y22">
        <v>4.3</v>
      </c>
      <c r="Z22">
        <v>5.5</v>
      </c>
      <c r="AA22">
        <v>4.4000000000000004</v>
      </c>
      <c r="AB22">
        <v>5.5</v>
      </c>
      <c r="AC22">
        <v>7.2</v>
      </c>
      <c r="AD22">
        <v>11.4</v>
      </c>
      <c r="AE22">
        <v>15.6</v>
      </c>
      <c r="AF22">
        <v>13.7</v>
      </c>
    </row>
    <row r="23" spans="1:32" x14ac:dyDescent="0.3">
      <c r="A23" t="s">
        <v>7</v>
      </c>
      <c r="B23" t="s">
        <v>339</v>
      </c>
      <c r="C23" t="s">
        <v>297</v>
      </c>
      <c r="D23" t="s">
        <v>340</v>
      </c>
      <c r="E23" t="s">
        <v>298</v>
      </c>
      <c r="U23">
        <v>16.5</v>
      </c>
      <c r="V23">
        <v>11.2</v>
      </c>
      <c r="W23">
        <v>6</v>
      </c>
      <c r="X23">
        <v>8.8000000000000007</v>
      </c>
      <c r="Y23">
        <v>9</v>
      </c>
      <c r="Z23">
        <v>11.3</v>
      </c>
      <c r="AA23">
        <v>9.9</v>
      </c>
      <c r="AB23">
        <v>11.5</v>
      </c>
      <c r="AC23">
        <v>13.8</v>
      </c>
      <c r="AD23">
        <v>16.100000000000001</v>
      </c>
      <c r="AE23">
        <v>19.399999999999999</v>
      </c>
      <c r="AF23">
        <v>38.1</v>
      </c>
    </row>
    <row r="24" spans="1:32" x14ac:dyDescent="0.3">
      <c r="A24" t="s">
        <v>7</v>
      </c>
      <c r="B24" t="s">
        <v>341</v>
      </c>
      <c r="C24" t="s">
        <v>297</v>
      </c>
      <c r="D24" t="s">
        <v>342</v>
      </c>
      <c r="E24" t="s">
        <v>298</v>
      </c>
      <c r="U24">
        <v>92.7</v>
      </c>
      <c r="V24">
        <v>93.8</v>
      </c>
      <c r="W24">
        <v>89.1</v>
      </c>
      <c r="X24">
        <v>67.3</v>
      </c>
      <c r="Y24">
        <v>65.2</v>
      </c>
      <c r="Z24">
        <v>59.6</v>
      </c>
      <c r="AA24">
        <v>64.599999999999994</v>
      </c>
      <c r="AB24">
        <v>74</v>
      </c>
      <c r="AC24">
        <v>73.099999999999994</v>
      </c>
      <c r="AD24">
        <v>92.3</v>
      </c>
      <c r="AE24">
        <v>108.5</v>
      </c>
      <c r="AF24">
        <v>147</v>
      </c>
    </row>
    <row r="25" spans="1:32" x14ac:dyDescent="0.3">
      <c r="A25" t="s">
        <v>7</v>
      </c>
      <c r="B25" t="s">
        <v>343</v>
      </c>
      <c r="C25" t="s">
        <v>297</v>
      </c>
      <c r="D25" t="s">
        <v>344</v>
      </c>
      <c r="E25" t="s">
        <v>298</v>
      </c>
      <c r="U25">
        <v>0.5</v>
      </c>
      <c r="V25">
        <v>0.7</v>
      </c>
      <c r="W25">
        <v>0.8</v>
      </c>
      <c r="X25">
        <v>0.9</v>
      </c>
      <c r="Y25">
        <v>0.8</v>
      </c>
      <c r="Z25">
        <v>0.6</v>
      </c>
      <c r="AA25">
        <v>1.2</v>
      </c>
      <c r="AB25">
        <v>0.7</v>
      </c>
      <c r="AC25">
        <v>1.1000000000000001</v>
      </c>
      <c r="AD25">
        <v>2.7</v>
      </c>
      <c r="AE25">
        <v>3.4</v>
      </c>
      <c r="AF25">
        <v>3.3</v>
      </c>
    </row>
    <row r="26" spans="1:32" x14ac:dyDescent="0.3">
      <c r="A26" t="s">
        <v>7</v>
      </c>
      <c r="B26" t="s">
        <v>345</v>
      </c>
      <c r="C26" t="s">
        <v>297</v>
      </c>
      <c r="D26" t="s">
        <v>346</v>
      </c>
      <c r="E26" t="s">
        <v>298</v>
      </c>
      <c r="U26">
        <v>88.6</v>
      </c>
      <c r="V26">
        <v>89.8</v>
      </c>
      <c r="W26">
        <v>84.2</v>
      </c>
      <c r="X26">
        <v>63.6</v>
      </c>
      <c r="Y26">
        <v>58.8</v>
      </c>
      <c r="Z26">
        <v>54.9</v>
      </c>
      <c r="AA26">
        <v>54.8</v>
      </c>
      <c r="AB26">
        <v>66.3</v>
      </c>
      <c r="AC26">
        <v>63.5</v>
      </c>
      <c r="AD26">
        <v>77.099999999999994</v>
      </c>
      <c r="AE26">
        <v>89</v>
      </c>
      <c r="AF26">
        <v>103.6</v>
      </c>
    </row>
    <row r="27" spans="1:32" x14ac:dyDescent="0.3">
      <c r="A27" t="s">
        <v>7</v>
      </c>
      <c r="B27" t="s">
        <v>347</v>
      </c>
      <c r="C27" t="s">
        <v>297</v>
      </c>
      <c r="D27" t="s">
        <v>348</v>
      </c>
      <c r="E27" t="s">
        <v>298</v>
      </c>
      <c r="U27">
        <v>3.6</v>
      </c>
      <c r="V27">
        <v>3.3</v>
      </c>
      <c r="W27">
        <v>4.0999999999999996</v>
      </c>
      <c r="X27">
        <v>2.8</v>
      </c>
      <c r="Y27">
        <v>5.6</v>
      </c>
      <c r="Z27">
        <v>4.0999999999999996</v>
      </c>
      <c r="AA27">
        <v>8.6</v>
      </c>
      <c r="AB27">
        <v>7</v>
      </c>
      <c r="AC27">
        <v>8.5</v>
      </c>
      <c r="AD27">
        <v>12.5</v>
      </c>
      <c r="AE27">
        <v>16.100000000000001</v>
      </c>
      <c r="AF27">
        <v>40.1</v>
      </c>
    </row>
    <row r="28" spans="1:32" x14ac:dyDescent="0.3">
      <c r="A28" t="s">
        <v>7</v>
      </c>
      <c r="B28" t="s">
        <v>349</v>
      </c>
      <c r="C28" t="s">
        <v>297</v>
      </c>
      <c r="D28" t="s">
        <v>350</v>
      </c>
      <c r="E28" t="s">
        <v>298</v>
      </c>
      <c r="U28">
        <v>40.799999999999997</v>
      </c>
      <c r="V28">
        <v>25.3</v>
      </c>
      <c r="W28">
        <v>12.3</v>
      </c>
      <c r="X28">
        <v>16.8</v>
      </c>
      <c r="Y28">
        <v>12.8</v>
      </c>
      <c r="Z28">
        <v>11.8</v>
      </c>
      <c r="AA28">
        <v>11</v>
      </c>
      <c r="AB28">
        <v>24.1</v>
      </c>
      <c r="AC28">
        <v>15.7</v>
      </c>
      <c r="AD28">
        <v>29.9</v>
      </c>
      <c r="AE28">
        <v>14.5</v>
      </c>
      <c r="AF28">
        <v>17.8</v>
      </c>
    </row>
    <row r="29" spans="1:32" x14ac:dyDescent="0.3">
      <c r="A29" t="s">
        <v>7</v>
      </c>
      <c r="B29" t="s">
        <v>351</v>
      </c>
      <c r="C29" t="s">
        <v>297</v>
      </c>
      <c r="D29" t="s">
        <v>352</v>
      </c>
      <c r="E29" t="s">
        <v>298</v>
      </c>
      <c r="U29">
        <v>1.7</v>
      </c>
      <c r="V29">
        <v>2.2999999999999998</v>
      </c>
      <c r="W29">
        <v>5.9</v>
      </c>
      <c r="X29">
        <v>3.2</v>
      </c>
      <c r="Y29">
        <v>3.9</v>
      </c>
      <c r="Z29">
        <v>1.6</v>
      </c>
      <c r="AA29">
        <v>1.5</v>
      </c>
      <c r="AB29">
        <v>1.9</v>
      </c>
      <c r="AC29">
        <v>2.2999999999999998</v>
      </c>
      <c r="AD29">
        <v>3.2</v>
      </c>
      <c r="AE29">
        <v>3.2</v>
      </c>
      <c r="AF29">
        <v>3.2</v>
      </c>
    </row>
    <row r="30" spans="1:32" x14ac:dyDescent="0.3">
      <c r="A30" t="s">
        <v>7</v>
      </c>
      <c r="B30" t="s">
        <v>353</v>
      </c>
      <c r="C30" t="s">
        <v>297</v>
      </c>
      <c r="D30" t="s">
        <v>354</v>
      </c>
      <c r="E30" t="s">
        <v>298</v>
      </c>
      <c r="U30">
        <v>0</v>
      </c>
      <c r="V30">
        <v>0</v>
      </c>
      <c r="W30">
        <v>0.3</v>
      </c>
      <c r="X30">
        <v>2.9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0.3</v>
      </c>
      <c r="AF30">
        <v>0.4</v>
      </c>
    </row>
    <row r="31" spans="1:32" x14ac:dyDescent="0.3">
      <c r="A31" t="s">
        <v>7</v>
      </c>
      <c r="B31" t="s">
        <v>355</v>
      </c>
      <c r="C31" t="s">
        <v>297</v>
      </c>
      <c r="D31" t="s">
        <v>356</v>
      </c>
      <c r="E31" t="s">
        <v>298</v>
      </c>
      <c r="U31">
        <v>1.3</v>
      </c>
      <c r="V31">
        <v>1.7</v>
      </c>
      <c r="W31">
        <v>1</v>
      </c>
      <c r="X31">
        <v>1.1000000000000001</v>
      </c>
      <c r="Y31">
        <v>1</v>
      </c>
      <c r="Z31">
        <v>1.1000000000000001</v>
      </c>
      <c r="AA31">
        <v>0.1</v>
      </c>
      <c r="AB31">
        <v>12.3</v>
      </c>
      <c r="AC31">
        <v>2.8</v>
      </c>
      <c r="AD31">
        <v>10.1</v>
      </c>
      <c r="AE31">
        <v>1.2</v>
      </c>
      <c r="AF31">
        <v>0.7</v>
      </c>
    </row>
    <row r="32" spans="1:32" x14ac:dyDescent="0.3">
      <c r="A32" t="s">
        <v>7</v>
      </c>
      <c r="B32" t="s">
        <v>357</v>
      </c>
      <c r="C32" t="s">
        <v>297</v>
      </c>
      <c r="D32" t="s">
        <v>358</v>
      </c>
      <c r="E32" t="s">
        <v>298</v>
      </c>
      <c r="U32">
        <v>22.9</v>
      </c>
      <c r="V32">
        <v>9.1</v>
      </c>
      <c r="W32">
        <v>3.5</v>
      </c>
      <c r="X32">
        <v>7.1</v>
      </c>
      <c r="Y32">
        <v>5.4</v>
      </c>
      <c r="Z32">
        <v>6</v>
      </c>
      <c r="AA32">
        <v>6.8</v>
      </c>
      <c r="AB32">
        <v>8.4</v>
      </c>
      <c r="AC32">
        <v>9.6</v>
      </c>
      <c r="AD32">
        <v>14.6</v>
      </c>
      <c r="AE32">
        <v>7.5</v>
      </c>
      <c r="AF32">
        <v>8.1</v>
      </c>
    </row>
    <row r="33" spans="1:32" x14ac:dyDescent="0.3">
      <c r="A33" t="s">
        <v>7</v>
      </c>
      <c r="B33" t="s">
        <v>359</v>
      </c>
      <c r="C33" t="s">
        <v>297</v>
      </c>
      <c r="D33" t="s">
        <v>360</v>
      </c>
      <c r="E33" t="s">
        <v>298</v>
      </c>
      <c r="U33">
        <v>14.9</v>
      </c>
      <c r="V33">
        <v>12.2</v>
      </c>
      <c r="W33">
        <v>1.6</v>
      </c>
      <c r="X33">
        <v>2.5</v>
      </c>
      <c r="Y33">
        <v>2.5</v>
      </c>
      <c r="Z33">
        <v>3.1</v>
      </c>
      <c r="AA33">
        <v>2.6</v>
      </c>
      <c r="AB33">
        <v>1.5</v>
      </c>
      <c r="AC33">
        <v>1</v>
      </c>
      <c r="AD33">
        <v>2</v>
      </c>
      <c r="AE33">
        <v>2.5</v>
      </c>
      <c r="AF33">
        <v>5.4</v>
      </c>
    </row>
    <row r="34" spans="1:32" x14ac:dyDescent="0.3">
      <c r="A34" t="s">
        <v>7</v>
      </c>
      <c r="B34" t="s">
        <v>361</v>
      </c>
      <c r="C34" t="s">
        <v>297</v>
      </c>
      <c r="D34" t="s">
        <v>362</v>
      </c>
      <c r="E34" t="s">
        <v>298</v>
      </c>
      <c r="U34">
        <v>0</v>
      </c>
      <c r="V34">
        <v>0.2</v>
      </c>
      <c r="W34">
        <v>0.2</v>
      </c>
      <c r="X34">
        <v>0.1</v>
      </c>
      <c r="Y34">
        <v>0.1</v>
      </c>
      <c r="Z34">
        <v>0.1</v>
      </c>
      <c r="AA34">
        <v>0.4</v>
      </c>
      <c r="AB34">
        <v>0.7</v>
      </c>
      <c r="AC34">
        <v>1.4</v>
      </c>
      <c r="AD34">
        <v>3</v>
      </c>
      <c r="AE34">
        <v>2.2000000000000002</v>
      </c>
      <c r="AF34">
        <v>4.3</v>
      </c>
    </row>
    <row r="35" spans="1:32" x14ac:dyDescent="0.3">
      <c r="A35" t="s">
        <v>7</v>
      </c>
      <c r="B35" t="s">
        <v>363</v>
      </c>
      <c r="C35" t="s">
        <v>297</v>
      </c>
      <c r="D35" t="s">
        <v>364</v>
      </c>
      <c r="E35" t="s">
        <v>298</v>
      </c>
      <c r="U35">
        <v>162.5</v>
      </c>
      <c r="V35">
        <v>217.1</v>
      </c>
      <c r="W35">
        <v>156.80000000000001</v>
      </c>
      <c r="X35">
        <v>126.8</v>
      </c>
      <c r="Y35">
        <v>72.099999999999994</v>
      </c>
      <c r="Z35">
        <v>73.400000000000006</v>
      </c>
      <c r="AA35">
        <v>96.7</v>
      </c>
      <c r="AB35">
        <v>112</v>
      </c>
      <c r="AC35">
        <v>129.1</v>
      </c>
      <c r="AD35">
        <v>159.5</v>
      </c>
      <c r="AE35">
        <v>126.5</v>
      </c>
      <c r="AF35">
        <v>87.6</v>
      </c>
    </row>
    <row r="36" spans="1:32" x14ac:dyDescent="0.3">
      <c r="A36" t="s">
        <v>7</v>
      </c>
      <c r="B36" t="s">
        <v>365</v>
      </c>
      <c r="C36" t="s">
        <v>297</v>
      </c>
      <c r="D36" t="s">
        <v>366</v>
      </c>
      <c r="E36" t="s">
        <v>298</v>
      </c>
      <c r="U36">
        <v>2.6</v>
      </c>
      <c r="V36">
        <v>4.3</v>
      </c>
      <c r="W36">
        <v>3.5</v>
      </c>
      <c r="X36">
        <v>4.7</v>
      </c>
      <c r="Y36">
        <v>2.2999999999999998</v>
      </c>
      <c r="Z36">
        <v>2.8</v>
      </c>
      <c r="AA36">
        <v>3.3</v>
      </c>
      <c r="AB36">
        <v>3.7</v>
      </c>
      <c r="AC36">
        <v>7.3</v>
      </c>
      <c r="AD36">
        <v>4.8</v>
      </c>
      <c r="AE36">
        <v>4.0999999999999996</v>
      </c>
      <c r="AF36">
        <v>6.1</v>
      </c>
    </row>
    <row r="37" spans="1:32" x14ac:dyDescent="0.3">
      <c r="A37" t="s">
        <v>7</v>
      </c>
      <c r="B37" t="s">
        <v>367</v>
      </c>
      <c r="C37" t="s">
        <v>297</v>
      </c>
      <c r="D37" t="s">
        <v>368</v>
      </c>
      <c r="E37" t="s">
        <v>298</v>
      </c>
      <c r="U37">
        <v>134.19999999999999</v>
      </c>
      <c r="V37">
        <v>179.5</v>
      </c>
      <c r="W37">
        <v>129.80000000000001</v>
      </c>
      <c r="X37">
        <v>101.4</v>
      </c>
      <c r="Y37">
        <v>47.8</v>
      </c>
      <c r="Z37">
        <v>44.1</v>
      </c>
      <c r="AA37">
        <v>62.8</v>
      </c>
      <c r="AB37">
        <v>66.5</v>
      </c>
      <c r="AC37">
        <v>69.900000000000006</v>
      </c>
      <c r="AD37">
        <v>72.8</v>
      </c>
      <c r="AE37">
        <v>16.600000000000001</v>
      </c>
      <c r="AF37">
        <v>25.4</v>
      </c>
    </row>
    <row r="38" spans="1:32" x14ac:dyDescent="0.3">
      <c r="A38" t="s">
        <v>7</v>
      </c>
      <c r="B38" t="s">
        <v>369</v>
      </c>
      <c r="C38" t="s">
        <v>297</v>
      </c>
      <c r="D38" t="s">
        <v>370</v>
      </c>
      <c r="E38" t="s">
        <v>298</v>
      </c>
      <c r="U38">
        <v>25.7</v>
      </c>
      <c r="V38">
        <v>33.299999999999997</v>
      </c>
      <c r="W38">
        <v>23.5</v>
      </c>
      <c r="X38">
        <v>20.7</v>
      </c>
      <c r="Y38">
        <v>22</v>
      </c>
      <c r="Z38">
        <v>26.5</v>
      </c>
      <c r="AA38">
        <v>30.6</v>
      </c>
      <c r="AB38">
        <v>41.8</v>
      </c>
      <c r="AC38">
        <v>51.9</v>
      </c>
      <c r="AD38">
        <v>81.900000000000006</v>
      </c>
      <c r="AE38">
        <v>105.8</v>
      </c>
      <c r="AF38">
        <v>56.1</v>
      </c>
    </row>
    <row r="39" spans="1:32" x14ac:dyDescent="0.3">
      <c r="A39" t="s">
        <v>7</v>
      </c>
      <c r="B39" t="s">
        <v>371</v>
      </c>
      <c r="C39" t="s">
        <v>297</v>
      </c>
      <c r="D39" t="s">
        <v>372</v>
      </c>
      <c r="E39" t="s">
        <v>298</v>
      </c>
      <c r="U39">
        <v>119.3</v>
      </c>
      <c r="V39">
        <v>124.2</v>
      </c>
      <c r="W39">
        <v>115</v>
      </c>
      <c r="X39">
        <v>115.6</v>
      </c>
      <c r="Y39">
        <v>99.6</v>
      </c>
      <c r="Z39">
        <v>120.7</v>
      </c>
      <c r="AA39">
        <v>162.4</v>
      </c>
      <c r="AB39">
        <v>128.9</v>
      </c>
      <c r="AC39">
        <v>121.9</v>
      </c>
      <c r="AD39">
        <v>125.4</v>
      </c>
      <c r="AE39">
        <v>126.5</v>
      </c>
      <c r="AF39">
        <v>114.7</v>
      </c>
    </row>
    <row r="40" spans="1:32" x14ac:dyDescent="0.3">
      <c r="A40" t="s">
        <v>7</v>
      </c>
      <c r="B40" t="s">
        <v>373</v>
      </c>
      <c r="C40" t="s">
        <v>297</v>
      </c>
      <c r="D40" t="s">
        <v>374</v>
      </c>
      <c r="E40" t="s">
        <v>298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0.2</v>
      </c>
      <c r="AB40">
        <v>0.1</v>
      </c>
      <c r="AC40">
        <v>4.8</v>
      </c>
      <c r="AD40">
        <v>3.3</v>
      </c>
      <c r="AE40">
        <v>1.2</v>
      </c>
      <c r="AF40">
        <v>3.7</v>
      </c>
    </row>
    <row r="41" spans="1:32" x14ac:dyDescent="0.3">
      <c r="A41" t="s">
        <v>7</v>
      </c>
      <c r="B41" t="s">
        <v>375</v>
      </c>
      <c r="C41" t="s">
        <v>297</v>
      </c>
      <c r="D41" t="s">
        <v>376</v>
      </c>
      <c r="E41" t="s">
        <v>298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7</v>
      </c>
      <c r="B42" t="s">
        <v>377</v>
      </c>
      <c r="C42" t="s">
        <v>297</v>
      </c>
      <c r="D42" t="s">
        <v>378</v>
      </c>
      <c r="E42" t="s">
        <v>298</v>
      </c>
      <c r="U42">
        <v>588.6</v>
      </c>
      <c r="V42">
        <v>506</v>
      </c>
      <c r="W42">
        <v>458.9</v>
      </c>
      <c r="X42">
        <v>535.5</v>
      </c>
      <c r="Y42">
        <v>617.9</v>
      </c>
      <c r="Z42">
        <v>585.1</v>
      </c>
      <c r="AA42">
        <v>504.4</v>
      </c>
      <c r="AB42">
        <v>534.29999999999995</v>
      </c>
      <c r="AC42">
        <v>559.29999999999995</v>
      </c>
      <c r="AD42">
        <v>606.79999999999995</v>
      </c>
      <c r="AE42">
        <v>660.9</v>
      </c>
      <c r="AF42">
        <v>848.7</v>
      </c>
    </row>
    <row r="43" spans="1:32" x14ac:dyDescent="0.3">
      <c r="A43" t="s">
        <v>7</v>
      </c>
      <c r="B43" t="s">
        <v>379</v>
      </c>
      <c r="C43" t="s">
        <v>297</v>
      </c>
      <c r="D43" t="s">
        <v>380</v>
      </c>
      <c r="E43" t="s">
        <v>298</v>
      </c>
      <c r="U43">
        <v>598.5</v>
      </c>
      <c r="V43">
        <v>515.6</v>
      </c>
      <c r="W43">
        <v>469.9</v>
      </c>
      <c r="X43">
        <v>544.9</v>
      </c>
      <c r="Y43">
        <v>627.1</v>
      </c>
      <c r="Z43">
        <v>595.4</v>
      </c>
      <c r="AA43">
        <v>516.5</v>
      </c>
      <c r="AB43">
        <v>546.1</v>
      </c>
      <c r="AC43">
        <v>572.4</v>
      </c>
      <c r="AD43">
        <v>624.70000000000005</v>
      </c>
      <c r="AE43">
        <v>681.7</v>
      </c>
      <c r="AF43">
        <v>873.6</v>
      </c>
    </row>
    <row r="44" spans="1:32" x14ac:dyDescent="0.3">
      <c r="A44" t="s">
        <v>7</v>
      </c>
      <c r="B44" t="s">
        <v>381</v>
      </c>
      <c r="C44" t="s">
        <v>297</v>
      </c>
      <c r="D44" t="s">
        <v>382</v>
      </c>
      <c r="E44" t="s">
        <v>298</v>
      </c>
      <c r="U44">
        <v>1567.3</v>
      </c>
      <c r="V44">
        <v>1528.6</v>
      </c>
      <c r="W44">
        <v>1489.3</v>
      </c>
      <c r="X44">
        <v>1460.8</v>
      </c>
      <c r="Y44">
        <v>1412.6</v>
      </c>
      <c r="Z44">
        <v>1392.5</v>
      </c>
      <c r="AA44">
        <v>1444.4</v>
      </c>
      <c r="AB44">
        <v>1559.8</v>
      </c>
      <c r="AC44">
        <v>1664.4</v>
      </c>
      <c r="AD44">
        <v>1869.9</v>
      </c>
      <c r="AE44">
        <v>2012.5</v>
      </c>
      <c r="AF44">
        <v>2326.1</v>
      </c>
    </row>
    <row r="45" spans="1:32" x14ac:dyDescent="0.3">
      <c r="A45" t="s">
        <v>7</v>
      </c>
      <c r="B45" t="s">
        <v>383</v>
      </c>
      <c r="C45" t="s">
        <v>297</v>
      </c>
      <c r="D45" t="s">
        <v>384</v>
      </c>
      <c r="E45" t="s">
        <v>298</v>
      </c>
      <c r="U45">
        <v>1565.7</v>
      </c>
      <c r="V45">
        <v>1526.8</v>
      </c>
      <c r="W45">
        <v>1483.9</v>
      </c>
      <c r="X45">
        <v>1453.9</v>
      </c>
      <c r="Y45">
        <v>1407.7</v>
      </c>
      <c r="Z45">
        <v>1387.1</v>
      </c>
      <c r="AA45">
        <v>1435.6</v>
      </c>
      <c r="AB45">
        <v>1546.8</v>
      </c>
      <c r="AC45">
        <v>1652.9</v>
      </c>
      <c r="AD45">
        <v>1854.5</v>
      </c>
      <c r="AE45">
        <v>1989.1</v>
      </c>
      <c r="AF45">
        <v>2296.9</v>
      </c>
    </row>
    <row r="46" spans="1:32" x14ac:dyDescent="0.3">
      <c r="A46" t="s">
        <v>7</v>
      </c>
      <c r="B46" t="s">
        <v>385</v>
      </c>
      <c r="C46" t="s">
        <v>297</v>
      </c>
      <c r="D46" t="s">
        <v>386</v>
      </c>
      <c r="E46" t="s">
        <v>298</v>
      </c>
      <c r="U46">
        <v>9.9</v>
      </c>
      <c r="V46">
        <v>9.6</v>
      </c>
      <c r="W46">
        <v>11</v>
      </c>
      <c r="X46">
        <v>9.4</v>
      </c>
      <c r="Y46">
        <v>9.1999999999999993</v>
      </c>
      <c r="Z46">
        <v>10.3</v>
      </c>
      <c r="AA46">
        <v>12.1</v>
      </c>
      <c r="AB46">
        <v>11.8</v>
      </c>
      <c r="AC46">
        <v>13.1</v>
      </c>
      <c r="AD46">
        <v>17.899999999999999</v>
      </c>
      <c r="AE46">
        <v>20.8</v>
      </c>
      <c r="AF46">
        <v>24.9</v>
      </c>
    </row>
    <row r="47" spans="1:32" x14ac:dyDescent="0.3">
      <c r="A47" t="s">
        <v>7</v>
      </c>
      <c r="B47" t="s">
        <v>387</v>
      </c>
      <c r="C47" t="s">
        <v>297</v>
      </c>
      <c r="D47" t="s">
        <v>388</v>
      </c>
      <c r="E47" t="s">
        <v>298</v>
      </c>
      <c r="U47">
        <v>23.1</v>
      </c>
      <c r="V47">
        <v>14.7</v>
      </c>
      <c r="W47">
        <v>17.8</v>
      </c>
      <c r="X47">
        <v>17.8</v>
      </c>
      <c r="Y47">
        <v>14.4</v>
      </c>
      <c r="Z47">
        <v>15.1</v>
      </c>
      <c r="AA47">
        <v>14.6</v>
      </c>
      <c r="AB47">
        <v>18.600000000000001</v>
      </c>
      <c r="AC47">
        <v>19.100000000000001</v>
      </c>
      <c r="AD47">
        <v>19.7</v>
      </c>
      <c r="AE47">
        <v>20.2</v>
      </c>
      <c r="AF47">
        <v>17.899999999999999</v>
      </c>
    </row>
    <row r="48" spans="1:32" x14ac:dyDescent="0.3">
      <c r="A48" t="s">
        <v>7</v>
      </c>
      <c r="B48" t="s">
        <v>389</v>
      </c>
      <c r="C48" t="s">
        <v>297</v>
      </c>
      <c r="D48" t="s">
        <v>390</v>
      </c>
      <c r="E48" t="s">
        <v>298</v>
      </c>
      <c r="U48">
        <v>1054.5</v>
      </c>
      <c r="V48">
        <v>1057.2</v>
      </c>
      <c r="W48">
        <v>840.1</v>
      </c>
      <c r="X48">
        <v>824</v>
      </c>
      <c r="Y48">
        <v>826.3</v>
      </c>
      <c r="Z48">
        <v>861.2</v>
      </c>
      <c r="AA48">
        <v>934.9</v>
      </c>
      <c r="AB48">
        <v>966.9</v>
      </c>
      <c r="AC48">
        <v>1017.8</v>
      </c>
      <c r="AD48">
        <v>960.9</v>
      </c>
      <c r="AE48">
        <v>999.7</v>
      </c>
      <c r="AF48">
        <v>1021.2</v>
      </c>
    </row>
    <row r="49" spans="1:32" x14ac:dyDescent="0.3">
      <c r="A49" t="s">
        <v>7</v>
      </c>
      <c r="B49" t="s">
        <v>391</v>
      </c>
      <c r="C49" t="s">
        <v>297</v>
      </c>
      <c r="D49" t="s">
        <v>392</v>
      </c>
      <c r="E49" t="s">
        <v>298</v>
      </c>
      <c r="U49">
        <v>980.2</v>
      </c>
      <c r="V49">
        <v>971.8</v>
      </c>
      <c r="W49">
        <v>775</v>
      </c>
      <c r="X49">
        <v>755.6</v>
      </c>
      <c r="Y49">
        <v>759</v>
      </c>
      <c r="Z49">
        <v>786.7</v>
      </c>
      <c r="AA49">
        <v>859.2</v>
      </c>
      <c r="AB49">
        <v>880.5</v>
      </c>
      <c r="AC49">
        <v>923.8</v>
      </c>
      <c r="AD49">
        <v>859.4</v>
      </c>
      <c r="AE49">
        <v>893</v>
      </c>
      <c r="AF49">
        <v>888</v>
      </c>
    </row>
    <row r="50" spans="1:32" x14ac:dyDescent="0.3">
      <c r="A50" t="s">
        <v>7</v>
      </c>
      <c r="B50" t="s">
        <v>393</v>
      </c>
      <c r="C50" t="s">
        <v>297</v>
      </c>
      <c r="D50" t="s">
        <v>394</v>
      </c>
      <c r="E50" t="s">
        <v>298</v>
      </c>
      <c r="U50">
        <v>51.2</v>
      </c>
      <c r="V50">
        <v>70.7</v>
      </c>
      <c r="W50">
        <v>47.3</v>
      </c>
      <c r="X50">
        <v>50.6</v>
      </c>
      <c r="Y50">
        <v>52.9</v>
      </c>
      <c r="Z50">
        <v>59.4</v>
      </c>
      <c r="AA50">
        <v>61</v>
      </c>
      <c r="AB50">
        <v>67.900000000000006</v>
      </c>
      <c r="AC50">
        <v>75</v>
      </c>
      <c r="AD50">
        <v>81.7</v>
      </c>
      <c r="AE50">
        <v>86.5</v>
      </c>
      <c r="AF50">
        <v>115.3</v>
      </c>
    </row>
    <row r="51" spans="1:32" x14ac:dyDescent="0.3">
      <c r="A51" t="s">
        <v>7</v>
      </c>
      <c r="B51" t="s">
        <v>395</v>
      </c>
      <c r="C51" t="s">
        <v>297</v>
      </c>
      <c r="D51" t="s">
        <v>396</v>
      </c>
      <c r="E51" t="s">
        <v>298</v>
      </c>
      <c r="U51">
        <v>49.9</v>
      </c>
      <c r="V51">
        <v>68</v>
      </c>
      <c r="W51">
        <v>45.4</v>
      </c>
      <c r="X51">
        <v>49.3</v>
      </c>
      <c r="Y51">
        <v>51.4</v>
      </c>
      <c r="Z51">
        <v>57.2</v>
      </c>
      <c r="AA51">
        <v>54.7</v>
      </c>
      <c r="AB51">
        <v>64.099999999999994</v>
      </c>
      <c r="AC51">
        <v>69.3</v>
      </c>
      <c r="AD51">
        <v>75.599999999999994</v>
      </c>
      <c r="AE51">
        <v>78.099999999999994</v>
      </c>
      <c r="AF51">
        <v>112</v>
      </c>
    </row>
    <row r="52" spans="1:32" x14ac:dyDescent="0.3">
      <c r="A52" t="s">
        <v>7</v>
      </c>
      <c r="B52" t="s">
        <v>397</v>
      </c>
      <c r="C52" t="s">
        <v>297</v>
      </c>
      <c r="D52" t="s">
        <v>398</v>
      </c>
      <c r="E52" t="s">
        <v>298</v>
      </c>
      <c r="U52">
        <v>1.3</v>
      </c>
      <c r="V52">
        <v>2.7</v>
      </c>
      <c r="W52">
        <v>1.9</v>
      </c>
      <c r="X52">
        <v>1.3</v>
      </c>
      <c r="Y52">
        <v>1.5</v>
      </c>
      <c r="Z52">
        <v>2.2000000000000002</v>
      </c>
      <c r="AA52">
        <v>6.3</v>
      </c>
      <c r="AB52">
        <v>3.8</v>
      </c>
      <c r="AC52">
        <v>5.7</v>
      </c>
      <c r="AD52">
        <v>6.1</v>
      </c>
      <c r="AE52">
        <v>8.4</v>
      </c>
      <c r="AF52">
        <v>3.3</v>
      </c>
    </row>
    <row r="53" spans="1:32" x14ac:dyDescent="0.3">
      <c r="A53" t="s">
        <v>7</v>
      </c>
      <c r="B53" t="s">
        <v>399</v>
      </c>
      <c r="C53" t="s">
        <v>297</v>
      </c>
      <c r="D53" t="s">
        <v>400</v>
      </c>
      <c r="E53" t="s">
        <v>298</v>
      </c>
      <c r="U53">
        <v>3.1</v>
      </c>
      <c r="V53">
        <v>4.4000000000000004</v>
      </c>
      <c r="W53">
        <v>2.5</v>
      </c>
      <c r="X53">
        <v>2.8</v>
      </c>
      <c r="Y53">
        <v>2.5</v>
      </c>
      <c r="Z53">
        <v>6.5</v>
      </c>
      <c r="AA53">
        <v>3.9</v>
      </c>
      <c r="AB53">
        <v>5.5</v>
      </c>
      <c r="AC53">
        <v>5.2</v>
      </c>
      <c r="AD53">
        <v>8.8000000000000007</v>
      </c>
      <c r="AE53">
        <v>7.7</v>
      </c>
      <c r="AF53">
        <v>7.2</v>
      </c>
    </row>
    <row r="54" spans="1:32" x14ac:dyDescent="0.3">
      <c r="A54" t="s">
        <v>7</v>
      </c>
      <c r="B54" t="s">
        <v>401</v>
      </c>
      <c r="C54" t="s">
        <v>297</v>
      </c>
      <c r="D54" t="s">
        <v>402</v>
      </c>
      <c r="E54" t="s">
        <v>298</v>
      </c>
      <c r="U54">
        <v>52.3</v>
      </c>
      <c r="V54">
        <v>60.8</v>
      </c>
      <c r="W54">
        <v>103.9</v>
      </c>
      <c r="X54">
        <v>107.2</v>
      </c>
      <c r="Y54">
        <v>59.3</v>
      </c>
      <c r="Z54">
        <v>61.5</v>
      </c>
      <c r="AA54">
        <v>49.1</v>
      </c>
      <c r="AB54">
        <v>75.8</v>
      </c>
      <c r="AC54">
        <v>70.900000000000006</v>
      </c>
      <c r="AD54">
        <v>85</v>
      </c>
      <c r="AE54">
        <v>134.6</v>
      </c>
      <c r="AF54">
        <v>117.7</v>
      </c>
    </row>
    <row r="55" spans="1:32" x14ac:dyDescent="0.3">
      <c r="A55" t="s">
        <v>7</v>
      </c>
      <c r="B55" t="s">
        <v>403</v>
      </c>
      <c r="C55" t="s">
        <v>297</v>
      </c>
      <c r="D55" t="s">
        <v>404</v>
      </c>
      <c r="E55" t="s">
        <v>298</v>
      </c>
      <c r="U55">
        <v>49.2</v>
      </c>
      <c r="V55">
        <v>56.4</v>
      </c>
      <c r="W55">
        <v>101.4</v>
      </c>
      <c r="X55">
        <v>104.4</v>
      </c>
      <c r="Y55">
        <v>56.8</v>
      </c>
      <c r="Z55">
        <v>55</v>
      </c>
      <c r="AA55">
        <v>45.2</v>
      </c>
      <c r="AB55">
        <v>70.3</v>
      </c>
      <c r="AC55">
        <v>65.7</v>
      </c>
      <c r="AD55">
        <v>76.2</v>
      </c>
      <c r="AE55">
        <v>126.9</v>
      </c>
      <c r="AF55">
        <v>110.5</v>
      </c>
    </row>
    <row r="56" spans="1:32" x14ac:dyDescent="0.3">
      <c r="A56" t="s">
        <v>7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</v>
      </c>
      <c r="B57" t="s">
        <v>407</v>
      </c>
      <c r="C57" t="s">
        <v>297</v>
      </c>
      <c r="D57" t="s">
        <v>408</v>
      </c>
      <c r="E57" t="s">
        <v>298</v>
      </c>
      <c r="F57">
        <v>404.3</v>
      </c>
      <c r="G57">
        <v>458.3</v>
      </c>
      <c r="H57">
        <v>512.4</v>
      </c>
      <c r="I57">
        <v>622.29999999999995</v>
      </c>
      <c r="J57">
        <v>742.3</v>
      </c>
      <c r="K57">
        <v>864.3</v>
      </c>
      <c r="L57">
        <v>961.5</v>
      </c>
      <c r="M57">
        <v>955.1</v>
      </c>
      <c r="N57">
        <v>946.3</v>
      </c>
      <c r="O57">
        <v>1036.3</v>
      </c>
      <c r="P57">
        <v>1129.5999999999999</v>
      </c>
      <c r="Q57">
        <v>1508.8</v>
      </c>
      <c r="R57">
        <v>1849.2</v>
      </c>
      <c r="S57">
        <v>2502.4</v>
      </c>
      <c r="T57">
        <v>2627.9</v>
      </c>
      <c r="U57">
        <v>2621.8</v>
      </c>
      <c r="V57">
        <v>2585.8000000000002</v>
      </c>
      <c r="W57">
        <v>2329.4</v>
      </c>
      <c r="X57">
        <v>2284.8000000000002</v>
      </c>
      <c r="Y57">
        <v>2238.9</v>
      </c>
      <c r="Z57">
        <v>2253.6999999999998</v>
      </c>
      <c r="AA57">
        <v>2379.4</v>
      </c>
      <c r="AB57">
        <v>2526.9</v>
      </c>
      <c r="AC57">
        <v>2687.1</v>
      </c>
      <c r="AD57">
        <v>2834</v>
      </c>
      <c r="AE57">
        <v>3013.4</v>
      </c>
      <c r="AF57">
        <v>3351</v>
      </c>
    </row>
    <row r="58" spans="1:32" x14ac:dyDescent="0.3">
      <c r="A58" t="s">
        <v>7</v>
      </c>
      <c r="B58" t="s">
        <v>409</v>
      </c>
      <c r="C58" t="s">
        <v>297</v>
      </c>
      <c r="D58" t="s">
        <v>410</v>
      </c>
      <c r="E58" t="s">
        <v>298</v>
      </c>
      <c r="U58">
        <v>2621.8</v>
      </c>
      <c r="V58">
        <v>2585.8000000000002</v>
      </c>
      <c r="W58">
        <v>2329.4</v>
      </c>
      <c r="X58">
        <v>2284.8000000000002</v>
      </c>
      <c r="Y58">
        <v>2238.9</v>
      </c>
      <c r="Z58">
        <v>2253.6999999999998</v>
      </c>
      <c r="AA58">
        <v>2379.4</v>
      </c>
      <c r="AB58">
        <v>2526.9</v>
      </c>
      <c r="AC58">
        <v>2687.1</v>
      </c>
      <c r="AD58">
        <v>2834</v>
      </c>
      <c r="AE58">
        <v>3013.4</v>
      </c>
      <c r="AF58">
        <v>3351</v>
      </c>
    </row>
    <row r="59" spans="1:32" x14ac:dyDescent="0.3">
      <c r="A59" t="s">
        <v>7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</v>
      </c>
      <c r="B2" t="s">
        <v>295</v>
      </c>
      <c r="C2" t="s">
        <v>297</v>
      </c>
      <c r="D2" t="s">
        <v>296</v>
      </c>
      <c r="E2" t="s">
        <v>298</v>
      </c>
      <c r="F2">
        <v>9.8113722007027704</v>
      </c>
      <c r="G2">
        <v>10.8575129366412</v>
      </c>
      <c r="H2">
        <v>11.103297745641701</v>
      </c>
      <c r="I2">
        <v>11.475464600904999</v>
      </c>
      <c r="J2">
        <v>12.438614127300699</v>
      </c>
      <c r="K2">
        <v>12.7243258560136</v>
      </c>
      <c r="L2">
        <v>12.631372790408699</v>
      </c>
      <c r="M2">
        <v>12.589079125152599</v>
      </c>
      <c r="N2">
        <v>13.1268697215326</v>
      </c>
      <c r="O2">
        <v>13.197246963713299</v>
      </c>
      <c r="P2">
        <v>13.635230792092401</v>
      </c>
      <c r="Q2">
        <v>13.4719752685545</v>
      </c>
      <c r="R2">
        <v>16.15736601051</v>
      </c>
      <c r="S2">
        <v>16.795862337459202</v>
      </c>
      <c r="T2">
        <v>15.952610655230201</v>
      </c>
      <c r="U2">
        <v>16.14</v>
      </c>
      <c r="V2">
        <v>16.23</v>
      </c>
      <c r="W2">
        <v>13.64</v>
      </c>
      <c r="X2">
        <v>13.33</v>
      </c>
      <c r="Y2">
        <v>15.625</v>
      </c>
      <c r="Z2">
        <v>17.350000000000001</v>
      </c>
      <c r="AA2">
        <v>19.015000000000001</v>
      </c>
      <c r="AB2">
        <v>20.27</v>
      </c>
      <c r="AC2">
        <v>22.5</v>
      </c>
      <c r="AD2">
        <v>26.335000000000001</v>
      </c>
      <c r="AE2">
        <v>25.73</v>
      </c>
      <c r="AF2">
        <v>26.7602566735113</v>
      </c>
    </row>
    <row r="3" spans="1:32" x14ac:dyDescent="0.3">
      <c r="A3" t="s">
        <v>9</v>
      </c>
      <c r="B3" t="s">
        <v>299</v>
      </c>
      <c r="C3" t="s">
        <v>297</v>
      </c>
      <c r="D3" t="s">
        <v>300</v>
      </c>
      <c r="E3" t="s">
        <v>298</v>
      </c>
      <c r="F3">
        <v>9.0645782621321391</v>
      </c>
      <c r="G3">
        <v>9.4488460827297196</v>
      </c>
      <c r="H3">
        <v>10.963339009458</v>
      </c>
      <c r="I3">
        <v>11.3251727936564</v>
      </c>
      <c r="J3">
        <v>11.909576633088699</v>
      </c>
      <c r="K3">
        <v>12.8372940573972</v>
      </c>
      <c r="L3">
        <v>13.869221488312901</v>
      </c>
      <c r="M3">
        <v>14.169200827247501</v>
      </c>
      <c r="N3">
        <v>13.623370852665101</v>
      </c>
      <c r="O3">
        <v>13.444376170661601</v>
      </c>
      <c r="P3">
        <v>14.202721306171799</v>
      </c>
      <c r="Q3">
        <v>14.4442779349866</v>
      </c>
      <c r="R3">
        <v>15.236999632302901</v>
      </c>
      <c r="S3">
        <v>15.814597171790799</v>
      </c>
      <c r="T3">
        <v>13.9571446046267</v>
      </c>
      <c r="U3">
        <v>14.028353399137201</v>
      </c>
      <c r="V3">
        <v>13.0570676732778</v>
      </c>
      <c r="W3">
        <v>11.1617628405</v>
      </c>
      <c r="X3">
        <v>9.7460763019075802</v>
      </c>
      <c r="Y3">
        <v>8.98357421231435</v>
      </c>
      <c r="Z3">
        <v>11.006052895169599</v>
      </c>
      <c r="AA3">
        <v>12.5896905052248</v>
      </c>
      <c r="AB3">
        <v>15.670412000694901</v>
      </c>
      <c r="AC3">
        <v>19.967896744623001</v>
      </c>
      <c r="AD3">
        <v>22.356352677202999</v>
      </c>
      <c r="AE3">
        <v>25.590174158434699</v>
      </c>
      <c r="AF3">
        <v>25.4005472686014</v>
      </c>
    </row>
    <row r="4" spans="1:32" x14ac:dyDescent="0.3">
      <c r="A4" t="s">
        <v>9</v>
      </c>
      <c r="B4" t="s">
        <v>301</v>
      </c>
      <c r="C4" t="s">
        <v>297</v>
      </c>
      <c r="D4" t="s">
        <v>302</v>
      </c>
      <c r="E4" t="s">
        <v>298</v>
      </c>
      <c r="F4">
        <v>226.12396693852301</v>
      </c>
      <c r="G4">
        <v>240.576728586542</v>
      </c>
      <c r="H4">
        <v>257.90400727877699</v>
      </c>
      <c r="I4">
        <v>269.472316695546</v>
      </c>
      <c r="J4">
        <v>279.61798505581299</v>
      </c>
      <c r="K4">
        <v>297.49852400440301</v>
      </c>
      <c r="L4">
        <v>308.01971581975698</v>
      </c>
      <c r="M4">
        <v>311.00764693933502</v>
      </c>
      <c r="N4">
        <v>314.32207582958</v>
      </c>
      <c r="O4">
        <v>311.89984147942602</v>
      </c>
      <c r="P4">
        <v>314.49614662668699</v>
      </c>
      <c r="Q4">
        <v>322.58392988850602</v>
      </c>
      <c r="R4">
        <v>340.68542887932699</v>
      </c>
      <c r="S4">
        <v>346.174235229011</v>
      </c>
      <c r="T4">
        <v>314.551715613917</v>
      </c>
      <c r="U4">
        <v>323.25938755633501</v>
      </c>
      <c r="V4">
        <v>327.05698848413499</v>
      </c>
      <c r="W4">
        <v>317.61872383986002</v>
      </c>
      <c r="X4">
        <v>329.832539674553</v>
      </c>
      <c r="Y4">
        <v>341.82395429140001</v>
      </c>
      <c r="Z4">
        <v>349.444919754556</v>
      </c>
      <c r="AA4">
        <v>358.74255878127798</v>
      </c>
      <c r="AB4">
        <v>381.90513333059101</v>
      </c>
      <c r="AC4">
        <v>429.085205257344</v>
      </c>
      <c r="AD4">
        <v>460.253439553828</v>
      </c>
      <c r="AE4">
        <v>517.47687863187798</v>
      </c>
      <c r="AF4">
        <v>570.78818297101895</v>
      </c>
    </row>
    <row r="5" spans="1:32" x14ac:dyDescent="0.3">
      <c r="A5" t="s">
        <v>9</v>
      </c>
      <c r="B5" t="s">
        <v>303</v>
      </c>
      <c r="C5" t="s">
        <v>297</v>
      </c>
      <c r="D5" t="s">
        <v>304</v>
      </c>
      <c r="E5" t="s">
        <v>298</v>
      </c>
      <c r="F5">
        <v>33.633561582061802</v>
      </c>
      <c r="G5">
        <v>35.876567311979002</v>
      </c>
      <c r="H5">
        <v>36.520656405773501</v>
      </c>
      <c r="I5">
        <v>37.917439625930101</v>
      </c>
      <c r="J5">
        <v>39.370185002525197</v>
      </c>
      <c r="K5">
        <v>41.239010839173297</v>
      </c>
      <c r="L5">
        <v>43.711634063401299</v>
      </c>
      <c r="M5">
        <v>44.310784334399699</v>
      </c>
      <c r="N5">
        <v>45.1262297244416</v>
      </c>
      <c r="O5">
        <v>44.609643282650701</v>
      </c>
      <c r="P5">
        <v>45.510296378335802</v>
      </c>
      <c r="Q5">
        <v>46.4642432111253</v>
      </c>
      <c r="R5">
        <v>50.683824126270103</v>
      </c>
      <c r="S5">
        <v>54.269745534577602</v>
      </c>
      <c r="T5">
        <v>52.796515397816897</v>
      </c>
      <c r="U5">
        <v>52.201013112193202</v>
      </c>
      <c r="V5">
        <v>51.491450951228003</v>
      </c>
      <c r="W5">
        <v>49.0169623611216</v>
      </c>
      <c r="X5">
        <v>52.967651769864702</v>
      </c>
      <c r="Y5">
        <v>55.154235012878203</v>
      </c>
      <c r="Z5">
        <v>55.768698970834102</v>
      </c>
      <c r="AA5">
        <v>57.895143891872102</v>
      </c>
      <c r="AB5">
        <v>61.448739656807199</v>
      </c>
      <c r="AC5">
        <v>69.176530597151896</v>
      </c>
      <c r="AD5">
        <v>75.350392794053704</v>
      </c>
      <c r="AE5">
        <v>83.500140646909898</v>
      </c>
      <c r="AF5">
        <v>88.347282284197107</v>
      </c>
    </row>
    <row r="6" spans="1:32" x14ac:dyDescent="0.3">
      <c r="A6" t="s">
        <v>9</v>
      </c>
      <c r="B6" t="s">
        <v>305</v>
      </c>
      <c r="C6" t="s">
        <v>297</v>
      </c>
      <c r="D6" t="s">
        <v>306</v>
      </c>
      <c r="E6" t="s">
        <v>298</v>
      </c>
      <c r="F6">
        <v>45.445732497066999</v>
      </c>
      <c r="G6">
        <v>47.639066341399896</v>
      </c>
      <c r="H6">
        <v>50.521093210433797</v>
      </c>
      <c r="I6">
        <v>52.769025447160899</v>
      </c>
      <c r="J6">
        <v>52.897042676897399</v>
      </c>
      <c r="K6">
        <v>53.950952566529303</v>
      </c>
      <c r="L6">
        <v>55.417533773623902</v>
      </c>
      <c r="M6">
        <v>55.153625790302499</v>
      </c>
      <c r="N6">
        <v>52.660940172746301</v>
      </c>
      <c r="O6">
        <v>50.660515434839397</v>
      </c>
      <c r="P6">
        <v>47.210595384914299</v>
      </c>
      <c r="Q6">
        <v>46.280619287527799</v>
      </c>
      <c r="R6">
        <v>46.510386307716097</v>
      </c>
      <c r="S6">
        <v>44.091007226667301</v>
      </c>
      <c r="T6">
        <v>39.875356488903698</v>
      </c>
      <c r="U6">
        <v>40.267655040293697</v>
      </c>
      <c r="V6">
        <v>41.387779376345897</v>
      </c>
      <c r="W6">
        <v>42.757791289330797</v>
      </c>
      <c r="X6">
        <v>45.924815122661997</v>
      </c>
      <c r="Y6">
        <v>50.548489044441901</v>
      </c>
      <c r="Z6">
        <v>52.853957975774698</v>
      </c>
      <c r="AA6">
        <v>54.6293114879266</v>
      </c>
      <c r="AB6">
        <v>57.818358379409197</v>
      </c>
      <c r="AC6">
        <v>62.0213309847476</v>
      </c>
      <c r="AD6">
        <v>64.515259227486794</v>
      </c>
      <c r="AE6">
        <v>73.678472180944894</v>
      </c>
      <c r="AF6">
        <v>81.786127919632904</v>
      </c>
    </row>
    <row r="7" spans="1:32" x14ac:dyDescent="0.3">
      <c r="A7" t="s">
        <v>9</v>
      </c>
      <c r="B7" t="s">
        <v>307</v>
      </c>
      <c r="C7" t="s">
        <v>297</v>
      </c>
      <c r="D7" t="s">
        <v>308</v>
      </c>
      <c r="E7" t="s">
        <v>298</v>
      </c>
      <c r="F7">
        <v>22.919199189961901</v>
      </c>
      <c r="G7">
        <v>23.6427834404208</v>
      </c>
      <c r="H7">
        <v>25.492636460424801</v>
      </c>
      <c r="I7">
        <v>27.730923610293001</v>
      </c>
      <c r="J7">
        <v>28.888085387366701</v>
      </c>
      <c r="K7">
        <v>31.297419435470601</v>
      </c>
      <c r="L7">
        <v>31.689080083255199</v>
      </c>
      <c r="M7">
        <v>31.470617778160001</v>
      </c>
      <c r="N7">
        <v>32.482841321745099</v>
      </c>
      <c r="O7">
        <v>32.404397314698201</v>
      </c>
      <c r="P7">
        <v>32.546531116270103</v>
      </c>
      <c r="Q7">
        <v>32.939934733368297</v>
      </c>
      <c r="R7">
        <v>34.204240661153101</v>
      </c>
      <c r="S7">
        <v>33.690176475251398</v>
      </c>
      <c r="T7">
        <v>30.226109354214099</v>
      </c>
      <c r="U7">
        <v>31.410079561523201</v>
      </c>
      <c r="V7">
        <v>30.909904308498</v>
      </c>
      <c r="W7">
        <v>29.837919222588901</v>
      </c>
      <c r="X7">
        <v>30.347686665845899</v>
      </c>
      <c r="Y7">
        <v>31.243387350187401</v>
      </c>
      <c r="Z7">
        <v>32.026102170541598</v>
      </c>
      <c r="AA7">
        <v>32.268481709578602</v>
      </c>
      <c r="AB7">
        <v>32.941899718329203</v>
      </c>
      <c r="AC7">
        <v>36.229549603114997</v>
      </c>
      <c r="AD7">
        <v>38.970268106746303</v>
      </c>
      <c r="AE7">
        <v>44.1259888589301</v>
      </c>
      <c r="AF7">
        <v>48.444003808910999</v>
      </c>
    </row>
    <row r="8" spans="1:32" x14ac:dyDescent="0.3">
      <c r="A8" t="s">
        <v>9</v>
      </c>
      <c r="B8" t="s">
        <v>309</v>
      </c>
      <c r="C8" t="s">
        <v>297</v>
      </c>
      <c r="D8" t="s">
        <v>310</v>
      </c>
      <c r="E8" t="s">
        <v>298</v>
      </c>
      <c r="F8">
        <v>2.9557792563851999</v>
      </c>
      <c r="G8">
        <v>3.0454652798807</v>
      </c>
      <c r="H8">
        <v>3.1180889049824998</v>
      </c>
      <c r="I8">
        <v>2.31429940995532</v>
      </c>
      <c r="J8">
        <v>2.9091595475949199</v>
      </c>
      <c r="K8">
        <v>4.2495354980449003</v>
      </c>
      <c r="L8">
        <v>4.1960977275249096</v>
      </c>
      <c r="M8">
        <v>4.0274941505607096</v>
      </c>
      <c r="N8">
        <v>4.5139008456391698</v>
      </c>
      <c r="O8">
        <v>5.2673551901498197</v>
      </c>
      <c r="P8">
        <v>7.4449421389663097</v>
      </c>
      <c r="Q8">
        <v>8.9295207378275006</v>
      </c>
      <c r="R8">
        <v>8.7370660364514201</v>
      </c>
      <c r="S8">
        <v>10.857588336049799</v>
      </c>
      <c r="T8">
        <v>7.2051411338641502</v>
      </c>
      <c r="U8">
        <v>9.5346768123895806</v>
      </c>
      <c r="V8">
        <v>11.660787883115299</v>
      </c>
      <c r="W8">
        <v>8.7470236837542998</v>
      </c>
      <c r="X8">
        <v>9.7519809445820993</v>
      </c>
      <c r="Y8">
        <v>9.2760576530005601</v>
      </c>
      <c r="Z8">
        <v>7.4082878934976204</v>
      </c>
      <c r="AA8">
        <v>7.2677168230205904</v>
      </c>
      <c r="AB8">
        <v>6.6870085185717301</v>
      </c>
      <c r="AC8">
        <v>6.8265711460858798</v>
      </c>
      <c r="AD8">
        <v>7.0657072443228301</v>
      </c>
      <c r="AE8">
        <v>6.8709758751511298</v>
      </c>
      <c r="AF8">
        <v>7.6482833450145797</v>
      </c>
    </row>
    <row r="9" spans="1:32" x14ac:dyDescent="0.3">
      <c r="A9" t="s">
        <v>9</v>
      </c>
      <c r="B9" t="s">
        <v>311</v>
      </c>
      <c r="C9" t="s">
        <v>297</v>
      </c>
      <c r="D9" t="s">
        <v>312</v>
      </c>
      <c r="E9" t="s">
        <v>298</v>
      </c>
      <c r="F9">
        <v>9.7581690363286508</v>
      </c>
      <c r="G9">
        <v>9.8712211400412908</v>
      </c>
      <c r="H9">
        <v>10.8552126810497</v>
      </c>
      <c r="I9">
        <v>10.592810951138199</v>
      </c>
      <c r="J9">
        <v>10.527314028239999</v>
      </c>
      <c r="K9">
        <v>11.3379661902087</v>
      </c>
      <c r="L9">
        <v>11.5212980007199</v>
      </c>
      <c r="M9">
        <v>12.195711939081299</v>
      </c>
      <c r="N9">
        <v>12.903412763746299</v>
      </c>
      <c r="O9">
        <v>13.3745477910579</v>
      </c>
      <c r="P9">
        <v>13.704406310872301</v>
      </c>
      <c r="Q9">
        <v>14.0741264555732</v>
      </c>
      <c r="R9">
        <v>15.3661011012936</v>
      </c>
      <c r="S9">
        <v>15.1806675809932</v>
      </c>
      <c r="T9">
        <v>12.9174755953015</v>
      </c>
      <c r="U9">
        <v>15.4597006110622</v>
      </c>
      <c r="V9">
        <v>15.0584538487409</v>
      </c>
      <c r="W9">
        <v>14.3781391417462</v>
      </c>
      <c r="X9">
        <v>14.466987238703799</v>
      </c>
      <c r="Y9">
        <v>14.127552418938199</v>
      </c>
      <c r="Z9">
        <v>14.126385238254599</v>
      </c>
      <c r="AA9">
        <v>14.227868298316</v>
      </c>
      <c r="AB9">
        <v>15.7951707015593</v>
      </c>
      <c r="AC9">
        <v>17.3815899379752</v>
      </c>
      <c r="AD9">
        <v>19.724576143765699</v>
      </c>
      <c r="AE9">
        <v>20.191417753140701</v>
      </c>
      <c r="AF9">
        <v>21.7454329469562</v>
      </c>
    </row>
    <row r="10" spans="1:32" x14ac:dyDescent="0.3">
      <c r="A10" t="s">
        <v>9</v>
      </c>
      <c r="B10" t="s">
        <v>313</v>
      </c>
      <c r="C10" t="s">
        <v>297</v>
      </c>
      <c r="D10" t="s">
        <v>314</v>
      </c>
      <c r="E10" t="s">
        <v>298</v>
      </c>
      <c r="F10">
        <v>19.010621876762801</v>
      </c>
      <c r="G10">
        <v>19.333099325453698</v>
      </c>
      <c r="H10">
        <v>21.415087966026601</v>
      </c>
      <c r="I10">
        <v>20.789636555534599</v>
      </c>
      <c r="J10">
        <v>20.635338063836301</v>
      </c>
      <c r="K10">
        <v>22.381249656285402</v>
      </c>
      <c r="L10">
        <v>22.744146543358401</v>
      </c>
      <c r="M10">
        <v>23.715679091174501</v>
      </c>
      <c r="N10">
        <v>23.985190494862</v>
      </c>
      <c r="O10">
        <v>24.558535373406102</v>
      </c>
      <c r="P10">
        <v>25.152313308529799</v>
      </c>
      <c r="Q10">
        <v>26.234350047638401</v>
      </c>
      <c r="R10">
        <v>29.107370205004699</v>
      </c>
      <c r="S10">
        <v>28.307022934746499</v>
      </c>
      <c r="T10">
        <v>26.889821368737898</v>
      </c>
      <c r="U10">
        <v>29.574761119739499</v>
      </c>
      <c r="V10">
        <v>28.992469439179601</v>
      </c>
      <c r="W10">
        <v>26.241220131527999</v>
      </c>
      <c r="X10">
        <v>25.267959630559201</v>
      </c>
      <c r="Y10">
        <v>23.493753732929299</v>
      </c>
      <c r="Z10">
        <v>24.3617576195651</v>
      </c>
      <c r="AA10">
        <v>24.230495220390299</v>
      </c>
      <c r="AB10">
        <v>25.855284163854002</v>
      </c>
      <c r="AC10">
        <v>28.792923887878199</v>
      </c>
      <c r="AD10">
        <v>32.5973543582082</v>
      </c>
      <c r="AE10">
        <v>36.977056853253202</v>
      </c>
      <c r="AF10">
        <v>40.101256913196501</v>
      </c>
    </row>
    <row r="11" spans="1:32" x14ac:dyDescent="0.3">
      <c r="A11" t="s">
        <v>9</v>
      </c>
      <c r="B11" t="s">
        <v>315</v>
      </c>
      <c r="C11" t="s">
        <v>297</v>
      </c>
      <c r="D11" t="s">
        <v>316</v>
      </c>
      <c r="E11" t="s">
        <v>298</v>
      </c>
      <c r="F11">
        <v>9.2524528404341595</v>
      </c>
      <c r="G11">
        <v>9.4618781854123899</v>
      </c>
      <c r="H11">
        <v>10.559875284976901</v>
      </c>
      <c r="I11">
        <v>10.1968256043964</v>
      </c>
      <c r="J11">
        <v>10.1080240355963</v>
      </c>
      <c r="K11">
        <v>11.0432834660767</v>
      </c>
      <c r="L11">
        <v>11.2228485426385</v>
      </c>
      <c r="M11">
        <v>11.5199671520932</v>
      </c>
      <c r="N11">
        <v>11.0817777311158</v>
      </c>
      <c r="O11">
        <v>11.1839875823482</v>
      </c>
      <c r="P11">
        <v>11.447906997657499</v>
      </c>
      <c r="Q11">
        <v>12.160223592065201</v>
      </c>
      <c r="R11">
        <v>13.741269103711099</v>
      </c>
      <c r="S11">
        <v>13.126355353753301</v>
      </c>
      <c r="T11">
        <v>13.9723457734364</v>
      </c>
      <c r="U11">
        <v>14.1150605086774</v>
      </c>
      <c r="V11">
        <v>13.934015590438699</v>
      </c>
      <c r="W11">
        <v>11.8630809897818</v>
      </c>
      <c r="X11">
        <v>10.800972391855399</v>
      </c>
      <c r="Y11">
        <v>9.3662013139911195</v>
      </c>
      <c r="Z11">
        <v>10.2353723813105</v>
      </c>
      <c r="AA11">
        <v>10.002626922074301</v>
      </c>
      <c r="AB11">
        <v>10.0601134622947</v>
      </c>
      <c r="AC11">
        <v>11.411333949903</v>
      </c>
      <c r="AD11">
        <v>12.8727782144424</v>
      </c>
      <c r="AE11">
        <v>16.785639100112501</v>
      </c>
      <c r="AF11">
        <v>18.355823966240202</v>
      </c>
    </row>
    <row r="12" spans="1:32" x14ac:dyDescent="0.3">
      <c r="A12" t="s">
        <v>9</v>
      </c>
      <c r="B12" t="s">
        <v>317</v>
      </c>
      <c r="C12" t="s">
        <v>297</v>
      </c>
      <c r="D12" t="s">
        <v>318</v>
      </c>
      <c r="E12" t="s">
        <v>298</v>
      </c>
      <c r="F12">
        <v>24.176824372632801</v>
      </c>
      <c r="G12">
        <v>25.836643581639201</v>
      </c>
      <c r="H12">
        <v>27.793096241229101</v>
      </c>
      <c r="I12">
        <v>29.442075949904702</v>
      </c>
      <c r="J12">
        <v>31.412893707703699</v>
      </c>
      <c r="K12">
        <v>34.379935356876601</v>
      </c>
      <c r="L12">
        <v>35.966933298561898</v>
      </c>
      <c r="M12">
        <v>37.029809496674098</v>
      </c>
      <c r="N12">
        <v>38.0303557110201</v>
      </c>
      <c r="O12">
        <v>38.162533135544301</v>
      </c>
      <c r="P12">
        <v>39.751044588698598</v>
      </c>
      <c r="Q12">
        <v>40.199034085311801</v>
      </c>
      <c r="R12">
        <v>42.6241500073046</v>
      </c>
      <c r="S12">
        <v>43.0739255339289</v>
      </c>
      <c r="T12">
        <v>38.518605138681203</v>
      </c>
      <c r="U12">
        <v>38.8397789442826</v>
      </c>
      <c r="V12">
        <v>38.979028166215102</v>
      </c>
      <c r="W12">
        <v>35.713322056300598</v>
      </c>
      <c r="X12">
        <v>35.771343502407397</v>
      </c>
      <c r="Y12">
        <v>36.756616893410097</v>
      </c>
      <c r="Z12">
        <v>37.827391278161898</v>
      </c>
      <c r="AA12">
        <v>38.6143215502629</v>
      </c>
      <c r="AB12">
        <v>42.082923241575102</v>
      </c>
      <c r="AC12">
        <v>47.183289014252203</v>
      </c>
      <c r="AD12">
        <v>50.612900929144999</v>
      </c>
      <c r="AE12">
        <v>57.953010715221502</v>
      </c>
      <c r="AF12">
        <v>64.762579886734201</v>
      </c>
    </row>
    <row r="13" spans="1:32" x14ac:dyDescent="0.3">
      <c r="A13" t="s">
        <v>9</v>
      </c>
      <c r="B13" t="s">
        <v>319</v>
      </c>
      <c r="C13" t="s">
        <v>297</v>
      </c>
      <c r="D13" t="s">
        <v>320</v>
      </c>
      <c r="E13" t="s">
        <v>298</v>
      </c>
      <c r="F13">
        <v>20.091504150013598</v>
      </c>
      <c r="G13">
        <v>20.946358645336801</v>
      </c>
      <c r="H13">
        <v>23.249600511477102</v>
      </c>
      <c r="I13">
        <v>24.857889047991499</v>
      </c>
      <c r="J13">
        <v>26.125090636304101</v>
      </c>
      <c r="K13">
        <v>28.3017751255117</v>
      </c>
      <c r="L13">
        <v>29.6153077513592</v>
      </c>
      <c r="M13">
        <v>29.871147069726</v>
      </c>
      <c r="N13">
        <v>30.923125971356701</v>
      </c>
      <c r="O13">
        <v>32.307702944876901</v>
      </c>
      <c r="P13">
        <v>32.904997944534202</v>
      </c>
      <c r="Q13">
        <v>34.661425225603899</v>
      </c>
      <c r="R13">
        <v>38.364578549089899</v>
      </c>
      <c r="S13">
        <v>39.884655809788001</v>
      </c>
      <c r="T13">
        <v>35.085100524098301</v>
      </c>
      <c r="U13">
        <v>35.477666723323097</v>
      </c>
      <c r="V13">
        <v>38.0699259996641</v>
      </c>
      <c r="W13">
        <v>41.338650878678997</v>
      </c>
      <c r="X13">
        <v>42.4044355271771</v>
      </c>
      <c r="Y13">
        <v>42.896860362611797</v>
      </c>
      <c r="Z13">
        <v>42.836767301840503</v>
      </c>
      <c r="AA13">
        <v>42.665634992964499</v>
      </c>
      <c r="AB13">
        <v>46.598122308708099</v>
      </c>
      <c r="AC13">
        <v>52.334964998307001</v>
      </c>
      <c r="AD13">
        <v>56.034687027915503</v>
      </c>
      <c r="AE13">
        <v>64.474170604585794</v>
      </c>
      <c r="AF13">
        <v>73.362111115328105</v>
      </c>
    </row>
    <row r="14" spans="1:32" x14ac:dyDescent="0.3">
      <c r="A14" t="s">
        <v>9</v>
      </c>
      <c r="B14" t="s">
        <v>321</v>
      </c>
      <c r="C14" t="s">
        <v>297</v>
      </c>
      <c r="D14" t="s">
        <v>322</v>
      </c>
      <c r="E14" t="s">
        <v>298</v>
      </c>
      <c r="F14">
        <v>6.0850995317439303</v>
      </c>
      <c r="G14">
        <v>6.4480379437462796</v>
      </c>
      <c r="H14">
        <v>7.0452593393881404</v>
      </c>
      <c r="I14">
        <v>7.2213745305846997</v>
      </c>
      <c r="J14">
        <v>8.0046441163165305</v>
      </c>
      <c r="K14">
        <v>7.9639534862071804</v>
      </c>
      <c r="L14">
        <v>8.5510552199872407</v>
      </c>
      <c r="M14">
        <v>8.6865889873725006</v>
      </c>
      <c r="N14">
        <v>9.1234431765838409</v>
      </c>
      <c r="O14">
        <v>8.9210246159085695</v>
      </c>
      <c r="P14">
        <v>9.4665836591203405</v>
      </c>
      <c r="Q14">
        <v>9.9938134252547197</v>
      </c>
      <c r="R14">
        <v>9.5501564487097994</v>
      </c>
      <c r="S14">
        <v>8.6210484502206803</v>
      </c>
      <c r="T14">
        <v>6.47591797638509</v>
      </c>
      <c r="U14">
        <v>6.1333223249678301</v>
      </c>
      <c r="V14">
        <v>6.9566349018975897</v>
      </c>
      <c r="W14">
        <v>6.75511736117293</v>
      </c>
      <c r="X14">
        <v>6.6399034580204201</v>
      </c>
      <c r="Y14">
        <v>6.8784450347085597</v>
      </c>
      <c r="Z14">
        <v>7.1554978989071998</v>
      </c>
      <c r="AA14">
        <v>7.7616064409694401</v>
      </c>
      <c r="AB14">
        <v>8.6193401480385106</v>
      </c>
      <c r="AC14">
        <v>9.7467845627475604</v>
      </c>
      <c r="AD14">
        <v>9.1224061098974207</v>
      </c>
      <c r="AE14">
        <v>10.607378331129199</v>
      </c>
      <c r="AF14">
        <v>11.8765116433741</v>
      </c>
    </row>
    <row r="15" spans="1:32" x14ac:dyDescent="0.3">
      <c r="A15" t="s">
        <v>9</v>
      </c>
      <c r="B15" t="s">
        <v>323</v>
      </c>
      <c r="C15" t="s">
        <v>297</v>
      </c>
      <c r="D15" t="s">
        <v>324</v>
      </c>
      <c r="E15" t="s">
        <v>298</v>
      </c>
      <c r="F15">
        <v>13.484007044001499</v>
      </c>
      <c r="G15">
        <v>14.2361631936497</v>
      </c>
      <c r="H15">
        <v>15.578920194740499</v>
      </c>
      <c r="I15">
        <v>16.016464919850399</v>
      </c>
      <c r="J15">
        <v>17.7070302915035</v>
      </c>
      <c r="K15">
        <v>18.2380221489157</v>
      </c>
      <c r="L15">
        <v>19.069417751101302</v>
      </c>
      <c r="M15">
        <v>18.748037981903799</v>
      </c>
      <c r="N15">
        <v>18.7169787959293</v>
      </c>
      <c r="O15">
        <v>18.0146967300869</v>
      </c>
      <c r="P15">
        <v>18.536891415111299</v>
      </c>
      <c r="Q15">
        <v>19.3090865091919</v>
      </c>
      <c r="R15">
        <v>19.6597924152858</v>
      </c>
      <c r="S15">
        <v>19.5324535934088</v>
      </c>
      <c r="T15">
        <v>18.130295960553401</v>
      </c>
      <c r="U15">
        <v>18.143127357144401</v>
      </c>
      <c r="V15">
        <v>18.255174532361199</v>
      </c>
      <c r="W15">
        <v>19.149314866190601</v>
      </c>
      <c r="X15">
        <v>19.7359066728751</v>
      </c>
      <c r="Y15">
        <v>20.575832887927401</v>
      </c>
      <c r="Z15">
        <v>20.968630701239899</v>
      </c>
      <c r="AA15">
        <v>21.7283011058291</v>
      </c>
      <c r="AB15">
        <v>23.664752928710399</v>
      </c>
      <c r="AC15">
        <v>26.1021487858631</v>
      </c>
      <c r="AD15">
        <v>27.316172494802199</v>
      </c>
      <c r="AE15">
        <v>29.867789502728101</v>
      </c>
      <c r="AF15">
        <v>32.532112573802699</v>
      </c>
    </row>
    <row r="16" spans="1:32" x14ac:dyDescent="0.3">
      <c r="A16" t="s">
        <v>9</v>
      </c>
      <c r="B16" t="s">
        <v>325</v>
      </c>
      <c r="C16" t="s">
        <v>297</v>
      </c>
      <c r="D16" t="s">
        <v>326</v>
      </c>
      <c r="E16" t="s">
        <v>298</v>
      </c>
      <c r="F16">
        <v>7.39890751225761</v>
      </c>
      <c r="G16">
        <v>7.7881252499034002</v>
      </c>
      <c r="H16">
        <v>8.5336608553523803</v>
      </c>
      <c r="I16">
        <v>8.7950903892657095</v>
      </c>
      <c r="J16">
        <v>9.7023861751870104</v>
      </c>
      <c r="K16">
        <v>10.274068662708499</v>
      </c>
      <c r="L16">
        <v>10.5183625311141</v>
      </c>
      <c r="M16">
        <v>10.0614489945313</v>
      </c>
      <c r="N16">
        <v>9.5935356193454204</v>
      </c>
      <c r="O16">
        <v>9.0936721141783696</v>
      </c>
      <c r="P16">
        <v>9.0703077559909495</v>
      </c>
      <c r="Q16">
        <v>9.3152730839371998</v>
      </c>
      <c r="R16">
        <v>10.109635966576</v>
      </c>
      <c r="S16">
        <v>10.9114051431881</v>
      </c>
      <c r="T16">
        <v>11.654377984168301</v>
      </c>
      <c r="U16">
        <v>12.0098050321765</v>
      </c>
      <c r="V16">
        <v>11.298539630463599</v>
      </c>
      <c r="W16">
        <v>12.394197505017701</v>
      </c>
      <c r="X16">
        <v>13.096003214854701</v>
      </c>
      <c r="Y16">
        <v>13.6973878532188</v>
      </c>
      <c r="Z16">
        <v>13.813132802332699</v>
      </c>
      <c r="AA16">
        <v>13.9666946648597</v>
      </c>
      <c r="AB16">
        <v>15.045412780671899</v>
      </c>
      <c r="AC16">
        <v>16.355364223115501</v>
      </c>
      <c r="AD16">
        <v>18.193766384904801</v>
      </c>
      <c r="AE16">
        <v>19.2604111715989</v>
      </c>
      <c r="AF16">
        <v>20.655600930428498</v>
      </c>
    </row>
    <row r="17" spans="1:32" x14ac:dyDescent="0.3">
      <c r="A17" t="s">
        <v>9</v>
      </c>
      <c r="B17" t="s">
        <v>327</v>
      </c>
      <c r="C17" t="s">
        <v>297</v>
      </c>
      <c r="D17" t="s">
        <v>328</v>
      </c>
      <c r="E17" t="s">
        <v>298</v>
      </c>
      <c r="F17">
        <v>6.4518588257495999</v>
      </c>
      <c r="G17">
        <v>6.8999696082707302</v>
      </c>
      <c r="H17">
        <v>7.6571531295227899</v>
      </c>
      <c r="I17">
        <v>8.0485684463685399</v>
      </c>
      <c r="J17">
        <v>8.8000111147261908</v>
      </c>
      <c r="K17">
        <v>9.4594934070369501</v>
      </c>
      <c r="L17">
        <v>9.7769429916310404</v>
      </c>
      <c r="M17">
        <v>10.049300478694899</v>
      </c>
      <c r="N17">
        <v>10.3122697357747</v>
      </c>
      <c r="O17">
        <v>10.451968954557399</v>
      </c>
      <c r="P17">
        <v>10.4854089905237</v>
      </c>
      <c r="Q17">
        <v>11.0216030974722</v>
      </c>
      <c r="R17">
        <v>12.557666249403599</v>
      </c>
      <c r="S17">
        <v>12.9030014162754</v>
      </c>
      <c r="T17">
        <v>10.895494075479601</v>
      </c>
      <c r="U17">
        <v>10.1789401556893</v>
      </c>
      <c r="V17">
        <v>10.2691867566894</v>
      </c>
      <c r="W17">
        <v>9.88107739508132</v>
      </c>
      <c r="X17">
        <v>10.719483937322799</v>
      </c>
      <c r="Y17">
        <v>11.807208512736</v>
      </c>
      <c r="Z17">
        <v>11.6030909009319</v>
      </c>
      <c r="AA17">
        <v>12.4829465332122</v>
      </c>
      <c r="AB17">
        <v>12.915682209123601</v>
      </c>
      <c r="AC17">
        <v>15.451370630423099</v>
      </c>
      <c r="AD17">
        <v>16.0373721014995</v>
      </c>
      <c r="AE17">
        <v>18.397713563911999</v>
      </c>
      <c r="AF17">
        <v>20.761312101910502</v>
      </c>
    </row>
    <row r="18" spans="1:32" x14ac:dyDescent="0.3">
      <c r="A18" t="s">
        <v>9</v>
      </c>
      <c r="B18" t="s">
        <v>329</v>
      </c>
      <c r="C18" t="s">
        <v>297</v>
      </c>
      <c r="D18" t="s">
        <v>330</v>
      </c>
      <c r="E18" t="s">
        <v>298</v>
      </c>
      <c r="F18">
        <v>18.934774161782698</v>
      </c>
      <c r="G18">
        <v>21.776634959202202</v>
      </c>
      <c r="H18">
        <v>23.289568421098199</v>
      </c>
      <c r="I18">
        <v>24.636463914843301</v>
      </c>
      <c r="J18">
        <v>24.783873389770299</v>
      </c>
      <c r="K18">
        <v>26.373645298824901</v>
      </c>
      <c r="L18">
        <v>27.342438242998298</v>
      </c>
      <c r="M18">
        <v>27.742759862439701</v>
      </c>
      <c r="N18">
        <v>27.900390481034901</v>
      </c>
      <c r="O18">
        <v>26.093504892219499</v>
      </c>
      <c r="P18">
        <v>25.535757752086301</v>
      </c>
      <c r="Q18">
        <v>26.612129267794099</v>
      </c>
      <c r="R18">
        <v>25.8406481120332</v>
      </c>
      <c r="S18">
        <v>25.086011022658202</v>
      </c>
      <c r="T18">
        <v>21.072786841804199</v>
      </c>
      <c r="U18">
        <v>23.698975106932</v>
      </c>
      <c r="V18">
        <v>24.9599271912485</v>
      </c>
      <c r="W18">
        <v>25.203254388431201</v>
      </c>
      <c r="X18">
        <v>24.686223048831099</v>
      </c>
      <c r="Y18">
        <v>25.860200087933102</v>
      </c>
      <c r="Z18">
        <v>28.0734086797972</v>
      </c>
      <c r="AA18">
        <v>29.913843792276602</v>
      </c>
      <c r="AB18">
        <v>33.069948439022198</v>
      </c>
      <c r="AC18">
        <v>39.775334552703903</v>
      </c>
      <c r="AD18">
        <v>43.471687524365997</v>
      </c>
      <c r="AE18">
        <v>46.386117405254303</v>
      </c>
      <c r="AF18">
        <v>51.3664326548733</v>
      </c>
    </row>
    <row r="19" spans="1:32" x14ac:dyDescent="0.3">
      <c r="A19" t="s">
        <v>9</v>
      </c>
      <c r="B19" t="s">
        <v>331</v>
      </c>
      <c r="C19" t="s">
        <v>297</v>
      </c>
      <c r="D19" t="s">
        <v>332</v>
      </c>
      <c r="E19" t="s">
        <v>298</v>
      </c>
      <c r="F19">
        <v>19.020103982104299</v>
      </c>
      <c r="G19">
        <v>21.343976899309201</v>
      </c>
      <c r="H19">
        <v>23.268105833068201</v>
      </c>
      <c r="I19">
        <v>24.949529767713202</v>
      </c>
      <c r="J19">
        <v>26.089275237584701</v>
      </c>
      <c r="K19">
        <v>27.627484671733399</v>
      </c>
      <c r="L19">
        <v>28.490183592942099</v>
      </c>
      <c r="M19">
        <v>28.888390905299499</v>
      </c>
      <c r="N19">
        <v>29.669852575029999</v>
      </c>
      <c r="O19">
        <v>29.368988226396699</v>
      </c>
      <c r="P19">
        <v>29.417367608716798</v>
      </c>
      <c r="Q19">
        <v>29.931983685644902</v>
      </c>
      <c r="R19">
        <v>32.395706209614701</v>
      </c>
      <c r="S19">
        <v>34.478647345659198</v>
      </c>
      <c r="T19">
        <v>33.8564893297632</v>
      </c>
      <c r="U19">
        <v>33.932713622824799</v>
      </c>
      <c r="V19">
        <v>32.0813538795894</v>
      </c>
      <c r="W19">
        <v>29.732187566853401</v>
      </c>
      <c r="X19">
        <v>32.255052852425202</v>
      </c>
      <c r="Y19">
        <v>34.211312753343798</v>
      </c>
      <c r="Z19">
        <v>35.716826262371001</v>
      </c>
      <c r="AA19">
        <v>37.046361673944602</v>
      </c>
      <c r="AB19">
        <v>38.822413766480103</v>
      </c>
      <c r="AC19">
        <v>45.191191056816102</v>
      </c>
      <c r="AD19">
        <v>48.2816377452816</v>
      </c>
      <c r="AE19">
        <v>55.245442424986699</v>
      </c>
      <c r="AF19">
        <v>61.676680367418498</v>
      </c>
    </row>
    <row r="20" spans="1:32" x14ac:dyDescent="0.3">
      <c r="A20" t="s">
        <v>9</v>
      </c>
      <c r="B20" t="s">
        <v>333</v>
      </c>
      <c r="C20" t="s">
        <v>297</v>
      </c>
      <c r="D20" t="s">
        <v>334</v>
      </c>
      <c r="E20" t="s">
        <v>298</v>
      </c>
      <c r="F20">
        <v>18.713556244816999</v>
      </c>
      <c r="G20">
        <v>18.103217222588299</v>
      </c>
      <c r="H20">
        <v>18.726928174868799</v>
      </c>
      <c r="I20">
        <v>18.889987258022199</v>
      </c>
      <c r="J20">
        <v>22.245576370657002</v>
      </c>
      <c r="K20">
        <v>26.3284950390204</v>
      </c>
      <c r="L20">
        <v>28.762109368795599</v>
      </c>
      <c r="M20">
        <v>29.582223299518802</v>
      </c>
      <c r="N20">
        <v>30.657742625639798</v>
      </c>
      <c r="O20">
        <v>32.024355683783497</v>
      </c>
      <c r="P20">
        <v>39.818736583881901</v>
      </c>
      <c r="Q20">
        <v>39.796809095475503</v>
      </c>
      <c r="R20">
        <v>46.628938501287699</v>
      </c>
      <c r="S20">
        <v>58.557617253955598</v>
      </c>
      <c r="T20">
        <v>49.737329892728098</v>
      </c>
      <c r="U20">
        <v>50.491675609709901</v>
      </c>
      <c r="V20">
        <v>58.767939849616702</v>
      </c>
      <c r="W20">
        <v>48.669460304059903</v>
      </c>
      <c r="X20">
        <v>70.562872007748595</v>
      </c>
      <c r="Y20">
        <v>67.310754680312897</v>
      </c>
      <c r="Z20">
        <v>44.686802756819198</v>
      </c>
      <c r="AA20">
        <v>46.653870230889403</v>
      </c>
      <c r="AB20">
        <v>47.675762047434503</v>
      </c>
      <c r="AC20">
        <v>42.352588560442904</v>
      </c>
      <c r="AD20">
        <v>44.868594017194503</v>
      </c>
      <c r="AE20">
        <v>52.263335451790297</v>
      </c>
      <c r="AF20">
        <v>54.359788063140897</v>
      </c>
    </row>
    <row r="21" spans="1:32" x14ac:dyDescent="0.3">
      <c r="A21" t="s">
        <v>9</v>
      </c>
      <c r="B21" t="s">
        <v>335</v>
      </c>
      <c r="C21" t="s">
        <v>297</v>
      </c>
      <c r="D21" t="s">
        <v>336</v>
      </c>
      <c r="E21" t="s">
        <v>298</v>
      </c>
      <c r="F21">
        <v>39.942306882671502</v>
      </c>
      <c r="G21">
        <v>40.751219149818901</v>
      </c>
      <c r="H21">
        <v>43.3726511876053</v>
      </c>
      <c r="I21">
        <v>45.2859839810747</v>
      </c>
      <c r="J21">
        <v>51.773197447474899</v>
      </c>
      <c r="K21">
        <v>58.7220023790182</v>
      </c>
      <c r="L21">
        <v>65.047133943693495</v>
      </c>
      <c r="M21">
        <v>68.467519014227406</v>
      </c>
      <c r="N21">
        <v>74.562285912565201</v>
      </c>
      <c r="O21">
        <v>78.818814040792205</v>
      </c>
      <c r="P21">
        <v>90.416893428108594</v>
      </c>
      <c r="Q21">
        <v>94.752126646537604</v>
      </c>
      <c r="R21">
        <v>105.61932932925301</v>
      </c>
      <c r="S21">
        <v>121.523905487798</v>
      </c>
      <c r="T21">
        <v>114.070090137821</v>
      </c>
      <c r="U21">
        <v>113.043144998309</v>
      </c>
      <c r="V21">
        <v>116.621920646297</v>
      </c>
      <c r="W21">
        <v>97.565884099547006</v>
      </c>
      <c r="X21">
        <v>117.959769358586</v>
      </c>
      <c r="Y21">
        <v>109.30925271573599</v>
      </c>
      <c r="Z21">
        <v>86.145567705459399</v>
      </c>
      <c r="AA21">
        <v>88.190146702301803</v>
      </c>
      <c r="AB21">
        <v>90.631506517643601</v>
      </c>
      <c r="AC21">
        <v>85.441876791393398</v>
      </c>
      <c r="AD21">
        <v>84.113604461707197</v>
      </c>
      <c r="AE21">
        <v>99.383819398992998</v>
      </c>
      <c r="AF21">
        <v>100.631768885808</v>
      </c>
    </row>
    <row r="22" spans="1:32" x14ac:dyDescent="0.3">
      <c r="A22" t="s">
        <v>9</v>
      </c>
      <c r="B22" t="s">
        <v>337</v>
      </c>
      <c r="C22" t="s">
        <v>297</v>
      </c>
      <c r="D22" t="s">
        <v>338</v>
      </c>
      <c r="E22" t="s">
        <v>298</v>
      </c>
      <c r="F22">
        <v>21.2287506378544</v>
      </c>
      <c r="G22">
        <v>22.648001927230599</v>
      </c>
      <c r="H22">
        <v>24.6457230127365</v>
      </c>
      <c r="I22">
        <v>26.395996723052502</v>
      </c>
      <c r="J22">
        <v>29.527621076817901</v>
      </c>
      <c r="K22">
        <v>32.393507339997697</v>
      </c>
      <c r="L22">
        <v>36.285024574897903</v>
      </c>
      <c r="M22">
        <v>38.885295714708697</v>
      </c>
      <c r="N22">
        <v>43.904543286925502</v>
      </c>
      <c r="O22">
        <v>46.7944583570087</v>
      </c>
      <c r="P22">
        <v>50.5981568442267</v>
      </c>
      <c r="Q22">
        <v>54.955317551062201</v>
      </c>
      <c r="R22">
        <v>58.9903908279652</v>
      </c>
      <c r="S22">
        <v>62.966288233842498</v>
      </c>
      <c r="T22">
        <v>64.332760245092999</v>
      </c>
      <c r="U22">
        <v>62.551469388598903</v>
      </c>
      <c r="V22">
        <v>57.853980796679998</v>
      </c>
      <c r="W22">
        <v>48.896423795487102</v>
      </c>
      <c r="X22">
        <v>47.396897350837598</v>
      </c>
      <c r="Y22">
        <v>41.998498035423097</v>
      </c>
      <c r="Z22">
        <v>41.458764948640201</v>
      </c>
      <c r="AA22">
        <v>41.5362764714124</v>
      </c>
      <c r="AB22">
        <v>42.955744470209197</v>
      </c>
      <c r="AC22">
        <v>43.089288230950501</v>
      </c>
      <c r="AD22">
        <v>39.245010444512701</v>
      </c>
      <c r="AE22">
        <v>47.1204839472027</v>
      </c>
      <c r="AF22">
        <v>46.271980822667302</v>
      </c>
    </row>
    <row r="23" spans="1:32" x14ac:dyDescent="0.3">
      <c r="A23" t="s">
        <v>9</v>
      </c>
      <c r="B23" t="s">
        <v>339</v>
      </c>
      <c r="C23" t="s">
        <v>297</v>
      </c>
      <c r="D23" t="s">
        <v>340</v>
      </c>
      <c r="E23" t="s">
        <v>298</v>
      </c>
      <c r="F23">
        <v>209.35938199421</v>
      </c>
      <c r="G23">
        <v>228.34445531787699</v>
      </c>
      <c r="H23">
        <v>267.065223654953</v>
      </c>
      <c r="I23">
        <v>310.354214448893</v>
      </c>
      <c r="J23">
        <v>335.52530901075397</v>
      </c>
      <c r="K23">
        <v>385.06251297861502</v>
      </c>
      <c r="L23">
        <v>397.16338512201003</v>
      </c>
      <c r="M23">
        <v>423.573117127025</v>
      </c>
      <c r="N23">
        <v>415.95996614988098</v>
      </c>
      <c r="O23">
        <v>428.89543047020197</v>
      </c>
      <c r="P23">
        <v>447.16293442892402</v>
      </c>
      <c r="Q23">
        <v>451.82116982102002</v>
      </c>
      <c r="R23">
        <v>481.72426469046599</v>
      </c>
      <c r="S23">
        <v>484.11276475686901</v>
      </c>
      <c r="T23">
        <v>453.88905690462701</v>
      </c>
      <c r="U23">
        <v>440.58999988334699</v>
      </c>
      <c r="V23">
        <v>392.65409103281598</v>
      </c>
      <c r="W23">
        <v>304.08519092318397</v>
      </c>
      <c r="X23">
        <v>272.992283916433</v>
      </c>
      <c r="Y23">
        <v>255.009192093145</v>
      </c>
      <c r="Z23">
        <v>248.82398781910501</v>
      </c>
      <c r="AA23">
        <v>236.846793814481</v>
      </c>
      <c r="AB23">
        <v>242.62623315029001</v>
      </c>
      <c r="AC23">
        <v>258.82047600195</v>
      </c>
      <c r="AD23">
        <v>323.32269522359297</v>
      </c>
      <c r="AE23">
        <v>291.434035181485</v>
      </c>
      <c r="AF23">
        <v>381.536133737591</v>
      </c>
    </row>
    <row r="24" spans="1:32" x14ac:dyDescent="0.3">
      <c r="A24" t="s">
        <v>9</v>
      </c>
      <c r="B24" t="s">
        <v>341</v>
      </c>
      <c r="C24" t="s">
        <v>297</v>
      </c>
      <c r="D24" t="s">
        <v>342</v>
      </c>
      <c r="E24" t="s">
        <v>298</v>
      </c>
      <c r="F24">
        <v>128.71681104520201</v>
      </c>
      <c r="G24">
        <v>139.927381805762</v>
      </c>
      <c r="H24">
        <v>144.97785166765499</v>
      </c>
      <c r="I24">
        <v>160.08869728570201</v>
      </c>
      <c r="J24">
        <v>170.99011996415501</v>
      </c>
      <c r="K24">
        <v>180.27319992068001</v>
      </c>
      <c r="L24">
        <v>187.23390470700099</v>
      </c>
      <c r="M24">
        <v>188.78767614268199</v>
      </c>
      <c r="N24">
        <v>192.35396417506499</v>
      </c>
      <c r="O24">
        <v>201.35323649881801</v>
      </c>
      <c r="P24">
        <v>207.55440807308301</v>
      </c>
      <c r="Q24">
        <v>207.57979409605699</v>
      </c>
      <c r="R24">
        <v>218.94795361681901</v>
      </c>
      <c r="S24">
        <v>229.24527325624101</v>
      </c>
      <c r="T24">
        <v>228.53800737605999</v>
      </c>
      <c r="U24">
        <v>221.25218936350001</v>
      </c>
      <c r="V24">
        <v>186.58738816974</v>
      </c>
      <c r="W24">
        <v>164.817162762176</v>
      </c>
      <c r="X24">
        <v>169.209282610927</v>
      </c>
      <c r="Y24">
        <v>188.585124604003</v>
      </c>
      <c r="Z24">
        <v>198.82080682904399</v>
      </c>
      <c r="AA24">
        <v>205.842551378499</v>
      </c>
      <c r="AB24">
        <v>216.29940279626399</v>
      </c>
      <c r="AC24">
        <v>242.37857898486499</v>
      </c>
      <c r="AD24">
        <v>252.506324675554</v>
      </c>
      <c r="AE24">
        <v>245.298687403153</v>
      </c>
      <c r="AF24">
        <v>272.36877118053297</v>
      </c>
    </row>
    <row r="25" spans="1:32" x14ac:dyDescent="0.3">
      <c r="A25" t="s">
        <v>9</v>
      </c>
      <c r="B25" t="s">
        <v>343</v>
      </c>
      <c r="C25" t="s">
        <v>297</v>
      </c>
      <c r="D25" t="s">
        <v>344</v>
      </c>
      <c r="E25" t="s">
        <v>298</v>
      </c>
      <c r="F25">
        <v>18.485659844373998</v>
      </c>
      <c r="G25">
        <v>19.584775062846099</v>
      </c>
      <c r="H25">
        <v>20.281655117585501</v>
      </c>
      <c r="I25">
        <v>22.4893243243224</v>
      </c>
      <c r="J25">
        <v>24.1803039303006</v>
      </c>
      <c r="K25">
        <v>25.522746577213901</v>
      </c>
      <c r="L25">
        <v>26.974227287591098</v>
      </c>
      <c r="M25">
        <v>27.702932777502699</v>
      </c>
      <c r="N25">
        <v>29.115105187354001</v>
      </c>
      <c r="O25">
        <v>30.091662562936399</v>
      </c>
      <c r="P25">
        <v>30.4415818110567</v>
      </c>
      <c r="Q25">
        <v>30.4669839169215</v>
      </c>
      <c r="R25">
        <v>32.6792603157702</v>
      </c>
      <c r="S25">
        <v>33.944049725450903</v>
      </c>
      <c r="T25">
        <v>33.444769129780099</v>
      </c>
      <c r="U25">
        <v>32.271264740948503</v>
      </c>
      <c r="V25">
        <v>29.804321712429999</v>
      </c>
      <c r="W25">
        <v>25.221633995371999</v>
      </c>
      <c r="X25">
        <v>27.1157832768621</v>
      </c>
      <c r="Y25">
        <v>28.363721404731301</v>
      </c>
      <c r="Z25">
        <v>29.804051958507099</v>
      </c>
      <c r="AA25">
        <v>30.980537483014</v>
      </c>
      <c r="AB25">
        <v>33.703104628267603</v>
      </c>
      <c r="AC25">
        <v>38.155179336668802</v>
      </c>
      <c r="AD25">
        <v>41.560157831935598</v>
      </c>
      <c r="AE25">
        <v>37.695974200790197</v>
      </c>
      <c r="AF25">
        <v>41.442677277449398</v>
      </c>
    </row>
    <row r="26" spans="1:32" x14ac:dyDescent="0.3">
      <c r="A26" t="s">
        <v>9</v>
      </c>
      <c r="B26" t="s">
        <v>345</v>
      </c>
      <c r="C26" t="s">
        <v>297</v>
      </c>
      <c r="D26" t="s">
        <v>346</v>
      </c>
      <c r="E26" t="s">
        <v>298</v>
      </c>
      <c r="F26">
        <v>61.541119288032803</v>
      </c>
      <c r="G26">
        <v>67.262121318775101</v>
      </c>
      <c r="H26">
        <v>69.531181607650694</v>
      </c>
      <c r="I26">
        <v>76.749010976355507</v>
      </c>
      <c r="J26">
        <v>81.843765023065203</v>
      </c>
      <c r="K26">
        <v>86.062131603178798</v>
      </c>
      <c r="L26">
        <v>88.620453851406495</v>
      </c>
      <c r="M26">
        <v>88.835107342354505</v>
      </c>
      <c r="N26">
        <v>89.904525220679204</v>
      </c>
      <c r="O26">
        <v>94.349115644925405</v>
      </c>
      <c r="P26">
        <v>98.412864407534002</v>
      </c>
      <c r="Q26">
        <v>98.241842104114795</v>
      </c>
      <c r="R26">
        <v>102.84283130678401</v>
      </c>
      <c r="S26">
        <v>108.286366984314</v>
      </c>
      <c r="T26">
        <v>109.80067491984499</v>
      </c>
      <c r="U26">
        <v>106.22401791422401</v>
      </c>
      <c r="V26">
        <v>96.824517396902905</v>
      </c>
      <c r="W26">
        <v>84.844507412856899</v>
      </c>
      <c r="X26">
        <v>85.362584114237293</v>
      </c>
      <c r="Y26">
        <v>99.739228310532994</v>
      </c>
      <c r="Z26">
        <v>104.47422493936099</v>
      </c>
      <c r="AA26">
        <v>107.718980062265</v>
      </c>
      <c r="AB26">
        <v>111.143885545112</v>
      </c>
      <c r="AC26">
        <v>126.38574650759701</v>
      </c>
      <c r="AD26">
        <v>132.42864720428</v>
      </c>
      <c r="AE26">
        <v>130.582641819375</v>
      </c>
      <c r="AF26">
        <v>142.83158802102699</v>
      </c>
    </row>
    <row r="27" spans="1:32" x14ac:dyDescent="0.3">
      <c r="A27" t="s">
        <v>9</v>
      </c>
      <c r="B27" t="s">
        <v>347</v>
      </c>
      <c r="C27" t="s">
        <v>297</v>
      </c>
      <c r="D27" t="s">
        <v>348</v>
      </c>
      <c r="E27" t="s">
        <v>298</v>
      </c>
      <c r="F27">
        <v>48.690031912795099</v>
      </c>
      <c r="G27">
        <v>53.080485424140498</v>
      </c>
      <c r="H27">
        <v>55.165014942419099</v>
      </c>
      <c r="I27">
        <v>60.850361985024001</v>
      </c>
      <c r="J27">
        <v>64.966051010788604</v>
      </c>
      <c r="K27">
        <v>68.688321740287293</v>
      </c>
      <c r="L27">
        <v>71.639223568003004</v>
      </c>
      <c r="M27">
        <v>72.249636022825001</v>
      </c>
      <c r="N27">
        <v>73.334333767031694</v>
      </c>
      <c r="O27">
        <v>76.912458290955897</v>
      </c>
      <c r="P27">
        <v>78.699961854492301</v>
      </c>
      <c r="Q27">
        <v>78.870968075020201</v>
      </c>
      <c r="R27">
        <v>83.425861994265006</v>
      </c>
      <c r="S27">
        <v>87.014856546476395</v>
      </c>
      <c r="T27">
        <v>85.2925633264353</v>
      </c>
      <c r="U27">
        <v>82.756906708328202</v>
      </c>
      <c r="V27">
        <v>59.958549060407201</v>
      </c>
      <c r="W27">
        <v>54.751021353947301</v>
      </c>
      <c r="X27">
        <v>56.730915219827402</v>
      </c>
      <c r="Y27">
        <v>60.482174888738797</v>
      </c>
      <c r="Z27">
        <v>64.542529931175295</v>
      </c>
      <c r="AA27">
        <v>67.143033833220201</v>
      </c>
      <c r="AB27">
        <v>71.452412622884495</v>
      </c>
      <c r="AC27">
        <v>77.837653140598903</v>
      </c>
      <c r="AD27">
        <v>78.517519639338403</v>
      </c>
      <c r="AE27">
        <v>77.020071382987894</v>
      </c>
      <c r="AF27">
        <v>88.094505882056495</v>
      </c>
    </row>
    <row r="28" spans="1:32" x14ac:dyDescent="0.3">
      <c r="A28" t="s">
        <v>9</v>
      </c>
      <c r="B28" t="s">
        <v>349</v>
      </c>
      <c r="C28" t="s">
        <v>297</v>
      </c>
      <c r="D28" t="s">
        <v>350</v>
      </c>
      <c r="E28" t="s">
        <v>298</v>
      </c>
      <c r="F28">
        <v>52.786996385164002</v>
      </c>
      <c r="G28">
        <v>59.253230246099001</v>
      </c>
      <c r="H28">
        <v>64.954464157830401</v>
      </c>
      <c r="I28">
        <v>72.191463261017205</v>
      </c>
      <c r="J28">
        <v>76.3552598054263</v>
      </c>
      <c r="K28">
        <v>86.770836744883695</v>
      </c>
      <c r="L28">
        <v>92.261099723769803</v>
      </c>
      <c r="M28">
        <v>96.342009195877793</v>
      </c>
      <c r="N28">
        <v>101.860452078698</v>
      </c>
      <c r="O28">
        <v>107.797060938245</v>
      </c>
      <c r="P28">
        <v>117.80640912633299</v>
      </c>
      <c r="Q28">
        <v>121.454294588628</v>
      </c>
      <c r="R28">
        <v>133.15392435356901</v>
      </c>
      <c r="S28">
        <v>142.4888740607</v>
      </c>
      <c r="T28">
        <v>136.354946896661</v>
      </c>
      <c r="U28">
        <v>141.90160052120001</v>
      </c>
      <c r="V28">
        <v>130.15383062982099</v>
      </c>
      <c r="W28">
        <v>110.420836267935</v>
      </c>
      <c r="X28">
        <v>115.623329767969</v>
      </c>
      <c r="Y28">
        <v>111.79889166818801</v>
      </c>
      <c r="Z28">
        <v>111.722548798167</v>
      </c>
      <c r="AA28">
        <v>117.273575283409</v>
      </c>
      <c r="AB28">
        <v>125.86824182042</v>
      </c>
      <c r="AC28">
        <v>148.05351751822101</v>
      </c>
      <c r="AD28">
        <v>147.64361356849</v>
      </c>
      <c r="AE28">
        <v>138.46898549205201</v>
      </c>
      <c r="AF28">
        <v>164.81703478443399</v>
      </c>
    </row>
    <row r="29" spans="1:32" x14ac:dyDescent="0.3">
      <c r="A29" t="s">
        <v>9</v>
      </c>
      <c r="B29" t="s">
        <v>351</v>
      </c>
      <c r="C29" t="s">
        <v>297</v>
      </c>
      <c r="D29" t="s">
        <v>352</v>
      </c>
      <c r="E29" t="s">
        <v>298</v>
      </c>
      <c r="F29">
        <v>13.4914354348674</v>
      </c>
      <c r="G29">
        <v>14.790506812929401</v>
      </c>
      <c r="H29">
        <v>16.233250678420799</v>
      </c>
      <c r="I29">
        <v>18.100896274096201</v>
      </c>
      <c r="J29">
        <v>19.347804036855599</v>
      </c>
      <c r="K29">
        <v>21.419550825975801</v>
      </c>
      <c r="L29">
        <v>22.9204868613316</v>
      </c>
      <c r="M29">
        <v>23.9949928518087</v>
      </c>
      <c r="N29">
        <v>24.767392863088801</v>
      </c>
      <c r="O29">
        <v>26.269712348814</v>
      </c>
      <c r="P29">
        <v>27.966852802390399</v>
      </c>
      <c r="Q29">
        <v>29.031591740414001</v>
      </c>
      <c r="R29">
        <v>31.365792413702199</v>
      </c>
      <c r="S29">
        <v>33.009512782101297</v>
      </c>
      <c r="T29">
        <v>32.388949325345202</v>
      </c>
      <c r="U29">
        <v>34.886372119280601</v>
      </c>
      <c r="V29">
        <v>32.093328568085603</v>
      </c>
      <c r="W29">
        <v>30.838849422218502</v>
      </c>
      <c r="X29">
        <v>34.179963410481001</v>
      </c>
      <c r="Y29">
        <v>32.909288864520597</v>
      </c>
      <c r="Z29">
        <v>35.547565962043201</v>
      </c>
      <c r="AA29">
        <v>38.276799481515802</v>
      </c>
      <c r="AB29">
        <v>43.708652997504402</v>
      </c>
      <c r="AC29">
        <v>52.099706460682</v>
      </c>
      <c r="AD29">
        <v>49.593687970961902</v>
      </c>
      <c r="AE29">
        <v>52.033991664214497</v>
      </c>
      <c r="AF29">
        <v>65.743740452529593</v>
      </c>
    </row>
    <row r="30" spans="1:32" x14ac:dyDescent="0.3">
      <c r="A30" t="s">
        <v>9</v>
      </c>
      <c r="B30" t="s">
        <v>353</v>
      </c>
      <c r="C30" t="s">
        <v>297</v>
      </c>
      <c r="D30" t="s">
        <v>354</v>
      </c>
      <c r="E30" t="s">
        <v>298</v>
      </c>
      <c r="F30">
        <v>1.0951168269809499</v>
      </c>
      <c r="G30">
        <v>1.2319688999744101</v>
      </c>
      <c r="H30">
        <v>1.3574388582474901</v>
      </c>
      <c r="I30">
        <v>1.5188777334483901</v>
      </c>
      <c r="J30">
        <v>1.6079698825198301</v>
      </c>
      <c r="K30">
        <v>1.8400337589170199</v>
      </c>
      <c r="L30">
        <v>1.9593573016746999</v>
      </c>
      <c r="M30">
        <v>2.04896153289189</v>
      </c>
      <c r="N30">
        <v>2.1921306988559</v>
      </c>
      <c r="O30">
        <v>2.3233717432568999</v>
      </c>
      <c r="P30">
        <v>2.57473713151168</v>
      </c>
      <c r="Q30">
        <v>2.6746724524925201</v>
      </c>
      <c r="R30">
        <v>2.9589496724806001</v>
      </c>
      <c r="S30">
        <v>3.1997331161273399</v>
      </c>
      <c r="T30">
        <v>3.05103919694709</v>
      </c>
      <c r="U30">
        <v>3.1285582653076398</v>
      </c>
      <c r="V30">
        <v>3.06015820414133</v>
      </c>
      <c r="W30">
        <v>2.48805439477113</v>
      </c>
      <c r="X30">
        <v>2.8779836379641099</v>
      </c>
      <c r="Y30">
        <v>2.9422633201504</v>
      </c>
      <c r="Z30">
        <v>2.7426421976793902</v>
      </c>
      <c r="AA30">
        <v>2.6918778019718399</v>
      </c>
      <c r="AB30">
        <v>2.8662026061022701</v>
      </c>
      <c r="AC30">
        <v>3.5216878813838099</v>
      </c>
      <c r="AD30">
        <v>4.6301990994942601</v>
      </c>
      <c r="AE30">
        <v>5.4484132123397204</v>
      </c>
      <c r="AF30">
        <v>6.3202887726439201</v>
      </c>
    </row>
    <row r="31" spans="1:32" x14ac:dyDescent="0.3">
      <c r="A31" t="s">
        <v>9</v>
      </c>
      <c r="B31" t="s">
        <v>355</v>
      </c>
      <c r="C31" t="s">
        <v>297</v>
      </c>
      <c r="D31" t="s">
        <v>356</v>
      </c>
      <c r="E31" t="s">
        <v>298</v>
      </c>
      <c r="F31">
        <v>6.8889093706208202</v>
      </c>
      <c r="G31">
        <v>7.6770483438702302</v>
      </c>
      <c r="H31">
        <v>8.41179809758634</v>
      </c>
      <c r="I31">
        <v>9.3735813043021796</v>
      </c>
      <c r="J31">
        <v>9.9337612372986808</v>
      </c>
      <c r="K31">
        <v>11.1179107207071</v>
      </c>
      <c r="L31">
        <v>11.9419328992077</v>
      </c>
      <c r="M31">
        <v>12.554832750088799</v>
      </c>
      <c r="N31">
        <v>13.4143669125258</v>
      </c>
      <c r="O31">
        <v>14.062439270791099</v>
      </c>
      <c r="P31">
        <v>15.200632656480501</v>
      </c>
      <c r="Q31">
        <v>15.7325631937968</v>
      </c>
      <c r="R31">
        <v>17.336088012667702</v>
      </c>
      <c r="S31">
        <v>18.429068765959101</v>
      </c>
      <c r="T31">
        <v>17.865676430109701</v>
      </c>
      <c r="U31">
        <v>18.192063004270999</v>
      </c>
      <c r="V31">
        <v>20.687600443614802</v>
      </c>
      <c r="W31">
        <v>18.148519437804399</v>
      </c>
      <c r="X31">
        <v>18.751133773334299</v>
      </c>
      <c r="Y31">
        <v>17.858636657121298</v>
      </c>
      <c r="Z31">
        <v>16.287380549605999</v>
      </c>
      <c r="AA31">
        <v>16.532745761923898</v>
      </c>
      <c r="AB31">
        <v>18.502750767739901</v>
      </c>
      <c r="AC31">
        <v>23.0511742371372</v>
      </c>
      <c r="AD31">
        <v>22.4399935358676</v>
      </c>
      <c r="AE31">
        <v>18.8360710770217</v>
      </c>
      <c r="AF31">
        <v>20.7978171601981</v>
      </c>
    </row>
    <row r="32" spans="1:32" x14ac:dyDescent="0.3">
      <c r="A32" t="s">
        <v>9</v>
      </c>
      <c r="B32" t="s">
        <v>357</v>
      </c>
      <c r="C32" t="s">
        <v>297</v>
      </c>
      <c r="D32" t="s">
        <v>358</v>
      </c>
      <c r="E32" t="s">
        <v>298</v>
      </c>
      <c r="F32">
        <v>27.267177489411601</v>
      </c>
      <c r="G32">
        <v>31.065570626968</v>
      </c>
      <c r="H32">
        <v>34.033078989285599</v>
      </c>
      <c r="I32">
        <v>37.755851059840701</v>
      </c>
      <c r="J32">
        <v>39.6622292420154</v>
      </c>
      <c r="K32">
        <v>45.839991874082997</v>
      </c>
      <c r="L32">
        <v>48.485677441308901</v>
      </c>
      <c r="M32">
        <v>50.530434788756097</v>
      </c>
      <c r="N32">
        <v>53.917165633659899</v>
      </c>
      <c r="O32">
        <v>57.194457147015697</v>
      </c>
      <c r="P32">
        <v>63.469674046102199</v>
      </c>
      <c r="Q32">
        <v>65.151840066690795</v>
      </c>
      <c r="R32">
        <v>71.893191060087503</v>
      </c>
      <c r="S32">
        <v>77.636137840205095</v>
      </c>
      <c r="T32">
        <v>73.216517153542597</v>
      </c>
      <c r="U32">
        <v>75.7052358026165</v>
      </c>
      <c r="V32">
        <v>65.708795910322493</v>
      </c>
      <c r="W32">
        <v>51.481329798752398</v>
      </c>
      <c r="X32">
        <v>52.679035254653499</v>
      </c>
      <c r="Y32">
        <v>51.094359141741798</v>
      </c>
      <c r="Z32">
        <v>50.686919911906401</v>
      </c>
      <c r="AA32">
        <v>53.057116041720803</v>
      </c>
      <c r="AB32">
        <v>53.699936543538897</v>
      </c>
      <c r="AC32">
        <v>61.294895776801098</v>
      </c>
      <c r="AD32">
        <v>63.808643593160198</v>
      </c>
      <c r="AE32">
        <v>54.518815188458099</v>
      </c>
      <c r="AF32">
        <v>62.322977986794697</v>
      </c>
    </row>
    <row r="33" spans="1:32" x14ac:dyDescent="0.3">
      <c r="A33" t="s">
        <v>9</v>
      </c>
      <c r="B33" t="s">
        <v>359</v>
      </c>
      <c r="C33" t="s">
        <v>297</v>
      </c>
      <c r="D33" t="s">
        <v>360</v>
      </c>
      <c r="E33" t="s">
        <v>298</v>
      </c>
      <c r="F33">
        <v>4.0443572632832803</v>
      </c>
      <c r="G33">
        <v>4.4881355623569998</v>
      </c>
      <c r="H33">
        <v>4.91889753429016</v>
      </c>
      <c r="I33">
        <v>5.4422568893297001</v>
      </c>
      <c r="J33">
        <v>5.8034954067368103</v>
      </c>
      <c r="K33">
        <v>6.5533495652007803</v>
      </c>
      <c r="L33">
        <v>6.9536452202468899</v>
      </c>
      <c r="M33">
        <v>7.2127872723322497</v>
      </c>
      <c r="N33">
        <v>7.5693959705674096</v>
      </c>
      <c r="O33">
        <v>7.9470804283671299</v>
      </c>
      <c r="P33">
        <v>8.5945124898478795</v>
      </c>
      <c r="Q33">
        <v>8.8636271352342693</v>
      </c>
      <c r="R33">
        <v>9.5999031946311693</v>
      </c>
      <c r="S33">
        <v>10.2144215563067</v>
      </c>
      <c r="T33">
        <v>9.8327647907165794</v>
      </c>
      <c r="U33">
        <v>9.9893713297242908</v>
      </c>
      <c r="V33">
        <v>8.6039475036563697</v>
      </c>
      <c r="W33">
        <v>7.46408321438863</v>
      </c>
      <c r="X33">
        <v>7.1352136915355997</v>
      </c>
      <c r="Y33">
        <v>6.9943436846536899</v>
      </c>
      <c r="Z33">
        <v>6.4580401769317701</v>
      </c>
      <c r="AA33">
        <v>6.7150361962765297</v>
      </c>
      <c r="AB33">
        <v>7.0906989055344098</v>
      </c>
      <c r="AC33">
        <v>8.0860531622172793</v>
      </c>
      <c r="AD33">
        <v>7.1710893690064896</v>
      </c>
      <c r="AE33">
        <v>7.6316943500184697</v>
      </c>
      <c r="AF33">
        <v>9.6322104122681704</v>
      </c>
    </row>
    <row r="34" spans="1:32" x14ac:dyDescent="0.3">
      <c r="A34" t="s">
        <v>9</v>
      </c>
      <c r="B34" t="s">
        <v>361</v>
      </c>
      <c r="C34" t="s">
        <v>297</v>
      </c>
      <c r="D34" t="s">
        <v>362</v>
      </c>
      <c r="E34" t="s">
        <v>298</v>
      </c>
      <c r="F34">
        <v>18.561557783523401</v>
      </c>
      <c r="G34">
        <v>19.8582157126677</v>
      </c>
      <c r="H34">
        <v>21.073847604018599</v>
      </c>
      <c r="I34">
        <v>22.392459973009899</v>
      </c>
      <c r="J34">
        <v>23.141670720042601</v>
      </c>
      <c r="K34">
        <v>24.833725883673601</v>
      </c>
      <c r="L34">
        <v>27.239385902417101</v>
      </c>
      <c r="M34">
        <v>28.0720555231328</v>
      </c>
      <c r="N34">
        <v>28.608071394834099</v>
      </c>
      <c r="O34">
        <v>28.6468590410201</v>
      </c>
      <c r="P34">
        <v>29.329327225841698</v>
      </c>
      <c r="Q34">
        <v>29.631800572576701</v>
      </c>
      <c r="R34">
        <v>32.980376320346998</v>
      </c>
      <c r="S34">
        <v>32.774970125234802</v>
      </c>
      <c r="T34">
        <v>34.177969376148397</v>
      </c>
      <c r="U34">
        <v>33.616270559924999</v>
      </c>
      <c r="V34">
        <v>30.621760762047298</v>
      </c>
      <c r="W34">
        <v>24.6544582363511</v>
      </c>
      <c r="X34">
        <v>24.3104764431401</v>
      </c>
      <c r="Y34">
        <v>26.7964035282005</v>
      </c>
      <c r="Z34">
        <v>27.671068791174498</v>
      </c>
      <c r="AA34">
        <v>25.021135582170999</v>
      </c>
      <c r="AB34">
        <v>28.390709873879501</v>
      </c>
      <c r="AC34">
        <v>32.814842205243899</v>
      </c>
      <c r="AD34">
        <v>37.190449622711199</v>
      </c>
      <c r="AE34">
        <v>25.690413814121101</v>
      </c>
      <c r="AF34">
        <v>25.8738627452733</v>
      </c>
    </row>
    <row r="35" spans="1:32" x14ac:dyDescent="0.3">
      <c r="A35" t="s">
        <v>9</v>
      </c>
      <c r="B35" t="s">
        <v>363</v>
      </c>
      <c r="C35" t="s">
        <v>297</v>
      </c>
      <c r="D35" t="s">
        <v>364</v>
      </c>
      <c r="E35" t="s">
        <v>298</v>
      </c>
      <c r="F35">
        <v>74.185369030308294</v>
      </c>
      <c r="G35">
        <v>81.149622456399996</v>
      </c>
      <c r="H35">
        <v>87.556183365189696</v>
      </c>
      <c r="I35">
        <v>95.363752502011195</v>
      </c>
      <c r="J35">
        <v>100.746132779506</v>
      </c>
      <c r="K35">
        <v>112.49722293668999</v>
      </c>
      <c r="L35">
        <v>124.74190941591</v>
      </c>
      <c r="M35">
        <v>123.45105864898299</v>
      </c>
      <c r="N35">
        <v>128.64264659012801</v>
      </c>
      <c r="O35">
        <v>130.04984901172801</v>
      </c>
      <c r="P35">
        <v>134.67427023770401</v>
      </c>
      <c r="Q35">
        <v>131.02745271298201</v>
      </c>
      <c r="R35">
        <v>136.54711258760599</v>
      </c>
      <c r="S35">
        <v>147.67786989134399</v>
      </c>
      <c r="T35">
        <v>155.24631053786899</v>
      </c>
      <c r="U35">
        <v>150.18454797760199</v>
      </c>
      <c r="V35">
        <v>149.61321844273701</v>
      </c>
      <c r="W35">
        <v>130.751816879144</v>
      </c>
      <c r="X35">
        <v>133.70740692362901</v>
      </c>
      <c r="Y35">
        <v>129.55592468406999</v>
      </c>
      <c r="Z35">
        <v>119.863080383436</v>
      </c>
      <c r="AA35">
        <v>117.0594245209</v>
      </c>
      <c r="AB35">
        <v>125.80034058367001</v>
      </c>
      <c r="AC35">
        <v>142.514753938426</v>
      </c>
      <c r="AD35">
        <v>162.90391100715601</v>
      </c>
      <c r="AE35">
        <v>161.74918614462399</v>
      </c>
      <c r="AF35">
        <v>167.77035437619199</v>
      </c>
    </row>
    <row r="36" spans="1:32" x14ac:dyDescent="0.3">
      <c r="A36" t="s">
        <v>9</v>
      </c>
      <c r="B36" t="s">
        <v>365</v>
      </c>
      <c r="C36" t="s">
        <v>297</v>
      </c>
      <c r="D36" t="s">
        <v>366</v>
      </c>
      <c r="E36" t="s">
        <v>298</v>
      </c>
      <c r="F36">
        <v>24.618361308628501</v>
      </c>
      <c r="G36">
        <v>24.847042127342</v>
      </c>
      <c r="H36">
        <v>26.3877442467377</v>
      </c>
      <c r="I36">
        <v>27.704989492836301</v>
      </c>
      <c r="J36">
        <v>28.790772262383499</v>
      </c>
      <c r="K36">
        <v>31.345818409098499</v>
      </c>
      <c r="L36">
        <v>31.344651879549001</v>
      </c>
      <c r="M36">
        <v>29.737457466517</v>
      </c>
      <c r="N36">
        <v>30.240176516430399</v>
      </c>
      <c r="O36">
        <v>30.514192349960801</v>
      </c>
      <c r="P36">
        <v>31.176177719132401</v>
      </c>
      <c r="Q36">
        <v>30.5938538914242</v>
      </c>
      <c r="R36">
        <v>32.173081342023202</v>
      </c>
      <c r="S36">
        <v>35.820888470284302</v>
      </c>
      <c r="T36">
        <v>34.763529856687001</v>
      </c>
      <c r="U36">
        <v>32.9616267861201</v>
      </c>
      <c r="V36">
        <v>29.415190256905699</v>
      </c>
      <c r="W36">
        <v>23.7722740008439</v>
      </c>
      <c r="X36">
        <v>20.223091029050199</v>
      </c>
      <c r="Y36">
        <v>23.0870977960092</v>
      </c>
      <c r="Z36">
        <v>21.373236328496699</v>
      </c>
      <c r="AA36">
        <v>18.425490520123301</v>
      </c>
      <c r="AB36">
        <v>18.926587249041201</v>
      </c>
      <c r="AC36">
        <v>19.8187224310348</v>
      </c>
      <c r="AD36">
        <v>22.281460950415099</v>
      </c>
      <c r="AE36">
        <v>18.700808585642701</v>
      </c>
      <c r="AF36">
        <v>19.3298293103053</v>
      </c>
    </row>
    <row r="37" spans="1:32" x14ac:dyDescent="0.3">
      <c r="A37" t="s">
        <v>9</v>
      </c>
      <c r="B37" t="s">
        <v>367</v>
      </c>
      <c r="C37" t="s">
        <v>297</v>
      </c>
      <c r="D37" t="s">
        <v>368</v>
      </c>
      <c r="E37" t="s">
        <v>298</v>
      </c>
      <c r="F37">
        <v>30.423485984946399</v>
      </c>
      <c r="G37">
        <v>34.516415298192499</v>
      </c>
      <c r="H37">
        <v>37.471796694694099</v>
      </c>
      <c r="I37">
        <v>42.040903658535399</v>
      </c>
      <c r="J37">
        <v>44.211785814562496</v>
      </c>
      <c r="K37">
        <v>51.054199140281902</v>
      </c>
      <c r="L37">
        <v>62.9826723000077</v>
      </c>
      <c r="M37">
        <v>61.509263283227298</v>
      </c>
      <c r="N37">
        <v>63.9009355500325</v>
      </c>
      <c r="O37">
        <v>64.784028933459794</v>
      </c>
      <c r="P37">
        <v>66.079443593683493</v>
      </c>
      <c r="Q37">
        <v>63.720794650511301</v>
      </c>
      <c r="R37">
        <v>66.655364128350001</v>
      </c>
      <c r="S37">
        <v>70.183032046825701</v>
      </c>
      <c r="T37">
        <v>74.011511584991993</v>
      </c>
      <c r="U37">
        <v>72.831214781260798</v>
      </c>
      <c r="V37">
        <v>80.122705455420103</v>
      </c>
      <c r="W37">
        <v>71.488084721977501</v>
      </c>
      <c r="X37">
        <v>74.4269270678856</v>
      </c>
      <c r="Y37">
        <v>67.086570244149797</v>
      </c>
      <c r="Z37">
        <v>59.053176385235801</v>
      </c>
      <c r="AA37">
        <v>59.759935268324199</v>
      </c>
      <c r="AB37">
        <v>61.019867518665997</v>
      </c>
      <c r="AC37">
        <v>65.961040589026794</v>
      </c>
      <c r="AD37">
        <v>71.998037901043205</v>
      </c>
      <c r="AE37">
        <v>72.520632374502696</v>
      </c>
      <c r="AF37">
        <v>75.440114115368502</v>
      </c>
    </row>
    <row r="38" spans="1:32" x14ac:dyDescent="0.3">
      <c r="A38" t="s">
        <v>9</v>
      </c>
      <c r="B38" t="s">
        <v>369</v>
      </c>
      <c r="C38" t="s">
        <v>297</v>
      </c>
      <c r="D38" t="s">
        <v>370</v>
      </c>
      <c r="E38" t="s">
        <v>298</v>
      </c>
      <c r="F38">
        <v>19.143521736733401</v>
      </c>
      <c r="G38">
        <v>21.786165030865501</v>
      </c>
      <c r="H38">
        <v>23.696642423757901</v>
      </c>
      <c r="I38">
        <v>25.617859350639499</v>
      </c>
      <c r="J38">
        <v>27.743574702559702</v>
      </c>
      <c r="K38">
        <v>30.097205387310101</v>
      </c>
      <c r="L38">
        <v>30.414585236353101</v>
      </c>
      <c r="M38">
        <v>32.204337899238801</v>
      </c>
      <c r="N38">
        <v>34.5015345236651</v>
      </c>
      <c r="O38">
        <v>34.751627728307803</v>
      </c>
      <c r="P38">
        <v>37.418648924888601</v>
      </c>
      <c r="Q38">
        <v>36.712804171046599</v>
      </c>
      <c r="R38">
        <v>37.7186671172324</v>
      </c>
      <c r="S38">
        <v>41.673949374233999</v>
      </c>
      <c r="T38">
        <v>46.471269096189701</v>
      </c>
      <c r="U38">
        <v>44.391706410221197</v>
      </c>
      <c r="V38">
        <v>40.075322730411003</v>
      </c>
      <c r="W38">
        <v>35.4914581563228</v>
      </c>
      <c r="X38">
        <v>39.057388826693597</v>
      </c>
      <c r="Y38">
        <v>39.382256643910999</v>
      </c>
      <c r="Z38">
        <v>39.436667669703603</v>
      </c>
      <c r="AA38">
        <v>38.873998732452698</v>
      </c>
      <c r="AB38">
        <v>45.853885815962997</v>
      </c>
      <c r="AC38">
        <v>56.734990918364097</v>
      </c>
      <c r="AD38">
        <v>68.624412155697499</v>
      </c>
      <c r="AE38">
        <v>70.527745184478604</v>
      </c>
      <c r="AF38">
        <v>73.0004109505185</v>
      </c>
    </row>
    <row r="39" spans="1:32" x14ac:dyDescent="0.3">
      <c r="A39" t="s">
        <v>9</v>
      </c>
      <c r="B39" t="s">
        <v>371</v>
      </c>
      <c r="C39" t="s">
        <v>297</v>
      </c>
      <c r="D39" t="s">
        <v>372</v>
      </c>
      <c r="E39" t="s">
        <v>298</v>
      </c>
      <c r="F39">
        <v>2.7366504047586502</v>
      </c>
      <c r="G39">
        <v>3.32297323321548</v>
      </c>
      <c r="H39">
        <v>3.7260093249952302</v>
      </c>
      <c r="I39">
        <v>4.6582151639606701</v>
      </c>
      <c r="J39">
        <v>5.3576594525344898</v>
      </c>
      <c r="K39">
        <v>6.0625920786826599</v>
      </c>
      <c r="L39">
        <v>6.3979227314021196</v>
      </c>
      <c r="M39">
        <v>6.7185067431174197</v>
      </c>
      <c r="N39">
        <v>6.8384667946221702</v>
      </c>
      <c r="O39">
        <v>6.8674247106988497</v>
      </c>
      <c r="P39">
        <v>7.5471628866709004</v>
      </c>
      <c r="Q39">
        <v>7.8564183045132197</v>
      </c>
      <c r="R39">
        <v>8.8061212024620996</v>
      </c>
      <c r="S39">
        <v>8.8679377903261791</v>
      </c>
      <c r="T39">
        <v>9.7714243518662904</v>
      </c>
      <c r="U39">
        <v>9.6505910319362798</v>
      </c>
      <c r="V39">
        <v>9.2455215582237305</v>
      </c>
      <c r="W39">
        <v>22.122231118048301</v>
      </c>
      <c r="X39">
        <v>22.251713531990301</v>
      </c>
      <c r="Y39">
        <v>21.533486090713001</v>
      </c>
      <c r="Z39">
        <v>20.628907837585</v>
      </c>
      <c r="AA39">
        <v>21.257953518592998</v>
      </c>
      <c r="AB39">
        <v>20.032589034291799</v>
      </c>
      <c r="AC39">
        <v>20.413132892579998</v>
      </c>
      <c r="AD39">
        <v>20.5542377642339</v>
      </c>
      <c r="AE39">
        <v>21.4545881576299</v>
      </c>
      <c r="AF39">
        <v>21.971191247253302</v>
      </c>
    </row>
    <row r="40" spans="1:32" x14ac:dyDescent="0.3">
      <c r="A40" t="s">
        <v>9</v>
      </c>
      <c r="B40" t="s">
        <v>373</v>
      </c>
      <c r="C40" t="s">
        <v>297</v>
      </c>
      <c r="D40" t="s">
        <v>374</v>
      </c>
      <c r="E40" t="s">
        <v>298</v>
      </c>
      <c r="F40">
        <v>23.389154979264902</v>
      </c>
      <c r="G40">
        <v>28.7055095300848</v>
      </c>
      <c r="H40">
        <v>31.4776687942365</v>
      </c>
      <c r="I40">
        <v>33.053955138211002</v>
      </c>
      <c r="J40">
        <v>34.286138798668603</v>
      </c>
      <c r="K40">
        <v>37.366641855047902</v>
      </c>
      <c r="L40">
        <v>43.574260416597099</v>
      </c>
      <c r="M40">
        <v>44.184574142655698</v>
      </c>
      <c r="N40">
        <v>44.5198443055098</v>
      </c>
      <c r="O40">
        <v>44.013252856561003</v>
      </c>
      <c r="P40">
        <v>44.955518328477297</v>
      </c>
      <c r="Q40">
        <v>44.101509391864496</v>
      </c>
      <c r="R40">
        <v>40.7981401965854</v>
      </c>
      <c r="S40">
        <v>42.1486015287201</v>
      </c>
      <c r="T40">
        <v>42.804146818259198</v>
      </c>
      <c r="U40">
        <v>33.2906590649431</v>
      </c>
      <c r="V40">
        <v>31.2604783150027</v>
      </c>
      <c r="W40">
        <v>25.053280044253601</v>
      </c>
      <c r="X40">
        <v>28.580574069522999</v>
      </c>
      <c r="Y40">
        <v>29.923264587141901</v>
      </c>
      <c r="Z40">
        <v>31.414426361121301</v>
      </c>
      <c r="AA40">
        <v>34.763717245770899</v>
      </c>
      <c r="AB40">
        <v>42.856117427844701</v>
      </c>
      <c r="AC40">
        <v>47.976405905106702</v>
      </c>
      <c r="AD40">
        <v>50.098774087328003</v>
      </c>
      <c r="AE40">
        <v>55.578917251952198</v>
      </c>
      <c r="AF40">
        <v>63.345710066158098</v>
      </c>
    </row>
    <row r="41" spans="1:32" x14ac:dyDescent="0.3">
      <c r="A41" t="s">
        <v>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</v>
      </c>
      <c r="B42" t="s">
        <v>377</v>
      </c>
      <c r="C42" t="s">
        <v>297</v>
      </c>
      <c r="D42" t="s">
        <v>378</v>
      </c>
      <c r="E42" t="s">
        <v>298</v>
      </c>
      <c r="F42">
        <v>176.61531262805801</v>
      </c>
      <c r="G42">
        <v>198.39635307546399</v>
      </c>
      <c r="H42">
        <v>215.037642248661</v>
      </c>
      <c r="I42">
        <v>234.12179039566601</v>
      </c>
      <c r="J42">
        <v>253.85964584436601</v>
      </c>
      <c r="K42">
        <v>268.64663758969402</v>
      </c>
      <c r="L42">
        <v>287.11691880152898</v>
      </c>
      <c r="M42">
        <v>289.61724959851898</v>
      </c>
      <c r="N42">
        <v>300.949298143725</v>
      </c>
      <c r="O42">
        <v>306.94407373574501</v>
      </c>
      <c r="P42">
        <v>325.50637487457101</v>
      </c>
      <c r="Q42">
        <v>310.92625056272902</v>
      </c>
      <c r="R42">
        <v>344.73892985324801</v>
      </c>
      <c r="S42">
        <v>368.403232355309</v>
      </c>
      <c r="T42">
        <v>395.67542317903201</v>
      </c>
      <c r="U42">
        <v>384.61168188010998</v>
      </c>
      <c r="V42">
        <v>358.75363626419397</v>
      </c>
      <c r="W42">
        <v>308.673016441024</v>
      </c>
      <c r="X42">
        <v>311.42193188346403</v>
      </c>
      <c r="Y42">
        <v>324.85909617458998</v>
      </c>
      <c r="Z42">
        <v>331.52336673814199</v>
      </c>
      <c r="AA42">
        <v>343.156936076367</v>
      </c>
      <c r="AB42">
        <v>367.56114761096302</v>
      </c>
      <c r="AC42">
        <v>433.71817526347002</v>
      </c>
      <c r="AD42">
        <v>482.34422809813702</v>
      </c>
      <c r="AE42">
        <v>461.68950412040999</v>
      </c>
      <c r="AF42">
        <v>461.70648686546599</v>
      </c>
    </row>
    <row r="43" spans="1:32" x14ac:dyDescent="0.3">
      <c r="A43" t="s">
        <v>9</v>
      </c>
      <c r="B43" t="s">
        <v>379</v>
      </c>
      <c r="C43" t="s">
        <v>297</v>
      </c>
      <c r="D43" t="s">
        <v>380</v>
      </c>
      <c r="E43" t="s">
        <v>298</v>
      </c>
      <c r="F43">
        <v>205.99305272131301</v>
      </c>
      <c r="G43">
        <v>231.53088232109499</v>
      </c>
      <c r="H43">
        <v>250.76077547750401</v>
      </c>
      <c r="I43">
        <v>272.881388895322</v>
      </c>
      <c r="J43">
        <v>295.58851569556299</v>
      </c>
      <c r="K43">
        <v>313.71909870543197</v>
      </c>
      <c r="L43">
        <v>332.94453172437102</v>
      </c>
      <c r="M43">
        <v>336.37354506174302</v>
      </c>
      <c r="N43">
        <v>349.70549309088398</v>
      </c>
      <c r="O43">
        <v>356.94054183658699</v>
      </c>
      <c r="P43">
        <v>378.41632174194501</v>
      </c>
      <c r="Q43">
        <v>364.52178084980102</v>
      </c>
      <c r="R43">
        <v>403.01438467752598</v>
      </c>
      <c r="S43">
        <v>432.31537806001302</v>
      </c>
      <c r="T43">
        <v>461.96110838823603</v>
      </c>
      <c r="U43">
        <v>447.974671494733</v>
      </c>
      <c r="V43">
        <v>418.42249906712101</v>
      </c>
      <c r="W43">
        <v>359.47241881737102</v>
      </c>
      <c r="X43">
        <v>364.581678819763</v>
      </c>
      <c r="Y43">
        <v>375.36722721009602</v>
      </c>
      <c r="Z43">
        <v>384.316764323992</v>
      </c>
      <c r="AA43">
        <v>397.87681859993597</v>
      </c>
      <c r="AB43">
        <v>429.990606774649</v>
      </c>
      <c r="AC43">
        <v>508.73627672153299</v>
      </c>
      <c r="AD43">
        <v>563.563660914254</v>
      </c>
      <c r="AE43">
        <v>527.12993277234</v>
      </c>
      <c r="AF43">
        <v>530.33277196456697</v>
      </c>
    </row>
    <row r="44" spans="1:32" x14ac:dyDescent="0.3">
      <c r="A44" t="s">
        <v>9</v>
      </c>
      <c r="B44" t="s">
        <v>381</v>
      </c>
      <c r="C44" t="s">
        <v>297</v>
      </c>
      <c r="D44" t="s">
        <v>382</v>
      </c>
      <c r="E44" t="s">
        <v>298</v>
      </c>
      <c r="F44">
        <v>1008.31189397318</v>
      </c>
      <c r="G44">
        <v>1097.9749635762</v>
      </c>
      <c r="H44">
        <v>1197.1507880439799</v>
      </c>
      <c r="I44">
        <v>1309.9976651128</v>
      </c>
      <c r="J44">
        <v>1399.54948487352</v>
      </c>
      <c r="K44">
        <v>1529.2839695944399</v>
      </c>
      <c r="L44">
        <v>1607.3472846224599</v>
      </c>
      <c r="M44">
        <v>1648.07730617625</v>
      </c>
      <c r="N44">
        <v>1678.5656324044801</v>
      </c>
      <c r="O44">
        <v>1718.8730155122701</v>
      </c>
      <c r="P44">
        <v>1798.20300697057</v>
      </c>
      <c r="Q44">
        <v>1801.77155285154</v>
      </c>
      <c r="R44">
        <v>1940.30047293144</v>
      </c>
      <c r="S44">
        <v>2028.75845304363</v>
      </c>
      <c r="T44">
        <v>1992.2246378196801</v>
      </c>
      <c r="U44">
        <v>1962.28531911705</v>
      </c>
      <c r="V44">
        <v>1832.8725438337201</v>
      </c>
      <c r="W44">
        <v>1596.4316519528099</v>
      </c>
      <c r="X44">
        <v>1613.2126835586701</v>
      </c>
      <c r="Y44">
        <v>1631.1689961387401</v>
      </c>
      <c r="Z44">
        <v>1620.4093577553699</v>
      </c>
      <c r="AA44">
        <v>1647.1189060654301</v>
      </c>
      <c r="AB44">
        <v>1750.22938368361</v>
      </c>
      <c r="AC44">
        <v>1971.3174480206301</v>
      </c>
      <c r="AD44">
        <v>2169.1037672871998</v>
      </c>
      <c r="AE44">
        <v>2137.1286714315902</v>
      </c>
      <c r="AF44">
        <v>2348.3331619114501</v>
      </c>
    </row>
    <row r="45" spans="1:32" x14ac:dyDescent="0.3">
      <c r="A45" t="s">
        <v>9</v>
      </c>
      <c r="B45" t="s">
        <v>383</v>
      </c>
      <c r="C45" t="s">
        <v>297</v>
      </c>
      <c r="D45" t="s">
        <v>384</v>
      </c>
      <c r="E45" t="s">
        <v>298</v>
      </c>
      <c r="F45">
        <v>998.50052177248199</v>
      </c>
      <c r="G45">
        <v>1087.11745063956</v>
      </c>
      <c r="H45">
        <v>1186.0474902983401</v>
      </c>
      <c r="I45">
        <v>1298.5222005118901</v>
      </c>
      <c r="J45">
        <v>1387.1108707462199</v>
      </c>
      <c r="K45">
        <v>1516.5596437384299</v>
      </c>
      <c r="L45">
        <v>1594.7159118320501</v>
      </c>
      <c r="M45">
        <v>1635.4882270511</v>
      </c>
      <c r="N45">
        <v>1665.43876268295</v>
      </c>
      <c r="O45">
        <v>1705.67576854856</v>
      </c>
      <c r="P45">
        <v>1784.56777617848</v>
      </c>
      <c r="Q45">
        <v>1788.29957758298</v>
      </c>
      <c r="R45">
        <v>1924.14310692093</v>
      </c>
      <c r="S45">
        <v>2011.96259070617</v>
      </c>
      <c r="T45">
        <v>1976.27202716445</v>
      </c>
      <c r="U45">
        <v>1946.1453191170499</v>
      </c>
      <c r="V45">
        <v>1816.6425438337201</v>
      </c>
      <c r="W45">
        <v>1582.7916519528101</v>
      </c>
      <c r="X45">
        <v>1599.8826835586699</v>
      </c>
      <c r="Y45">
        <v>1615.5439961387401</v>
      </c>
      <c r="Z45">
        <v>1603.05935775537</v>
      </c>
      <c r="AA45">
        <v>1628.10390606543</v>
      </c>
      <c r="AB45">
        <v>1729.95938368361</v>
      </c>
      <c r="AC45">
        <v>1948.8174480206301</v>
      </c>
      <c r="AD45">
        <v>2142.7687672871998</v>
      </c>
      <c r="AE45">
        <v>2111.3986714315902</v>
      </c>
      <c r="AF45">
        <v>2321.5729052379402</v>
      </c>
    </row>
    <row r="46" spans="1:32" x14ac:dyDescent="0.3">
      <c r="A46" t="s">
        <v>9</v>
      </c>
      <c r="B46" t="s">
        <v>385</v>
      </c>
      <c r="C46" t="s">
        <v>297</v>
      </c>
      <c r="D46" t="s">
        <v>386</v>
      </c>
      <c r="E46" t="s">
        <v>298</v>
      </c>
      <c r="F46">
        <v>29.377740093254499</v>
      </c>
      <c r="G46">
        <v>33.134529245631697</v>
      </c>
      <c r="H46">
        <v>35.723133228842499</v>
      </c>
      <c r="I46">
        <v>38.7595984996562</v>
      </c>
      <c r="J46">
        <v>41.728869851196698</v>
      </c>
      <c r="K46">
        <v>45.072461115737298</v>
      </c>
      <c r="L46">
        <v>45.827612922842597</v>
      </c>
      <c r="M46">
        <v>46.756295463224397</v>
      </c>
      <c r="N46">
        <v>48.756194947158903</v>
      </c>
      <c r="O46">
        <v>49.996468100841597</v>
      </c>
      <c r="P46">
        <v>52.909946867373499</v>
      </c>
      <c r="Q46">
        <v>53.595530287072101</v>
      </c>
      <c r="R46">
        <v>58.275454824278</v>
      </c>
      <c r="S46">
        <v>63.912145704704301</v>
      </c>
      <c r="T46">
        <v>66.285685209204601</v>
      </c>
      <c r="U46">
        <v>63.362989614622698</v>
      </c>
      <c r="V46">
        <v>59.6688628029273</v>
      </c>
      <c r="W46">
        <v>50.799402376346698</v>
      </c>
      <c r="X46">
        <v>53.159746936299399</v>
      </c>
      <c r="Y46">
        <v>50.508131035505201</v>
      </c>
      <c r="Z46">
        <v>52.793397585849398</v>
      </c>
      <c r="AA46">
        <v>54.719882523568998</v>
      </c>
      <c r="AB46">
        <v>62.429459163686701</v>
      </c>
      <c r="AC46">
        <v>75.018101458062802</v>
      </c>
      <c r="AD46">
        <v>81.219432816117205</v>
      </c>
      <c r="AE46">
        <v>65.440428651930304</v>
      </c>
      <c r="AF46">
        <v>68.626285099101196</v>
      </c>
    </row>
    <row r="47" spans="1:32" x14ac:dyDescent="0.3">
      <c r="A47" t="s">
        <v>9</v>
      </c>
      <c r="B47" t="s">
        <v>387</v>
      </c>
      <c r="C47" t="s">
        <v>297</v>
      </c>
      <c r="D47" t="s">
        <v>388</v>
      </c>
      <c r="E47" t="s">
        <v>298</v>
      </c>
      <c r="F47">
        <v>10.4455138532436</v>
      </c>
      <c r="G47">
        <v>11.288888191385301</v>
      </c>
      <c r="H47">
        <v>11.8525979941658</v>
      </c>
      <c r="I47">
        <v>12.420254402404501</v>
      </c>
      <c r="J47">
        <v>14.003815491163399</v>
      </c>
      <c r="K47">
        <v>16.6207126991861</v>
      </c>
      <c r="L47">
        <v>16.548220359042901</v>
      </c>
      <c r="M47">
        <v>16.064184199488501</v>
      </c>
      <c r="N47">
        <v>17.053506146263899</v>
      </c>
      <c r="O47">
        <v>17.424522591984498</v>
      </c>
      <c r="P47">
        <v>19.981558611852499</v>
      </c>
      <c r="Q47">
        <v>20.325105543845002</v>
      </c>
      <c r="R47">
        <v>24.233440296661499</v>
      </c>
      <c r="S47">
        <v>24.879743855704898</v>
      </c>
      <c r="T47">
        <v>29.1798571441295</v>
      </c>
      <c r="U47">
        <v>25.01</v>
      </c>
      <c r="V47">
        <v>24.13</v>
      </c>
      <c r="W47">
        <v>24.675000000000001</v>
      </c>
      <c r="X47">
        <v>24.375</v>
      </c>
      <c r="Y47">
        <v>24.58</v>
      </c>
      <c r="Z47">
        <v>24.52</v>
      </c>
      <c r="AA47">
        <v>23.024999999999999</v>
      </c>
      <c r="AB47">
        <v>23.88</v>
      </c>
      <c r="AC47">
        <v>24.875</v>
      </c>
      <c r="AD47">
        <v>24.77</v>
      </c>
      <c r="AE47">
        <v>23.75</v>
      </c>
      <c r="AF47">
        <v>24.700975359342898</v>
      </c>
    </row>
    <row r="48" spans="1:32" x14ac:dyDescent="0.3">
      <c r="A48" t="s">
        <v>9</v>
      </c>
      <c r="B48" t="s">
        <v>389</v>
      </c>
      <c r="C48" t="s">
        <v>297</v>
      </c>
      <c r="D48" t="s">
        <v>390</v>
      </c>
      <c r="E48" t="s">
        <v>298</v>
      </c>
      <c r="F48">
        <v>56.027130306283098</v>
      </c>
      <c r="G48">
        <v>59.758872004676597</v>
      </c>
      <c r="H48">
        <v>63.022213064944197</v>
      </c>
      <c r="I48">
        <v>65.806780650341693</v>
      </c>
      <c r="J48">
        <v>73.118096737427393</v>
      </c>
      <c r="K48">
        <v>80.973885775514802</v>
      </c>
      <c r="L48">
        <v>84.372070503269796</v>
      </c>
      <c r="M48">
        <v>89.089918228568095</v>
      </c>
      <c r="N48">
        <v>96.503739021448695</v>
      </c>
      <c r="O48">
        <v>99.939545489631996</v>
      </c>
      <c r="P48">
        <v>104.346421211077</v>
      </c>
      <c r="Q48">
        <v>105.20610845839499</v>
      </c>
      <c r="R48">
        <v>113.42331272903699</v>
      </c>
      <c r="S48">
        <v>123.758346112856</v>
      </c>
      <c r="T48">
        <v>141.62725072425701</v>
      </c>
      <c r="U48">
        <v>137.19042245335001</v>
      </c>
      <c r="V48">
        <v>118.12456623605701</v>
      </c>
      <c r="W48">
        <v>103.506872956088</v>
      </c>
      <c r="X48">
        <v>107.589376789556</v>
      </c>
      <c r="Y48">
        <v>107.95466276270299</v>
      </c>
      <c r="Z48">
        <v>100.764183504049</v>
      </c>
      <c r="AA48">
        <v>103.364131065376</v>
      </c>
      <c r="AB48">
        <v>109.83040101022399</v>
      </c>
      <c r="AC48">
        <v>122.105030057449</v>
      </c>
      <c r="AD48">
        <v>145.22976637673801</v>
      </c>
      <c r="AE48">
        <v>137.79227478766899</v>
      </c>
      <c r="AF48">
        <v>145.19282500211</v>
      </c>
    </row>
    <row r="49" spans="1:32" x14ac:dyDescent="0.3">
      <c r="A49" t="s">
        <v>9</v>
      </c>
      <c r="B49" t="s">
        <v>391</v>
      </c>
      <c r="C49" t="s">
        <v>297</v>
      </c>
      <c r="D49" t="s">
        <v>392</v>
      </c>
      <c r="E49" t="s">
        <v>298</v>
      </c>
      <c r="F49">
        <v>14.1844156995099</v>
      </c>
      <c r="G49">
        <v>14.6801848084898</v>
      </c>
      <c r="H49">
        <v>15.6465628088059</v>
      </c>
      <c r="I49">
        <v>16.220653178908002</v>
      </c>
      <c r="J49">
        <v>17.505010674826298</v>
      </c>
      <c r="K49">
        <v>19.2205446265334</v>
      </c>
      <c r="L49">
        <v>20.201640686534802</v>
      </c>
      <c r="M49">
        <v>21.0688944280325</v>
      </c>
      <c r="N49">
        <v>21.734573272454899</v>
      </c>
      <c r="O49">
        <v>22.192186698441802</v>
      </c>
      <c r="P49">
        <v>23.543265012512801</v>
      </c>
      <c r="Q49">
        <v>23.243119526774802</v>
      </c>
      <c r="R49">
        <v>23.388033596044998</v>
      </c>
      <c r="S49">
        <v>25.373237307805201</v>
      </c>
      <c r="T49">
        <v>28.924159496127501</v>
      </c>
      <c r="U49">
        <v>27.901711570524601</v>
      </c>
      <c r="V49">
        <v>25.8044290240456</v>
      </c>
      <c r="W49">
        <v>20.3897049716373</v>
      </c>
      <c r="X49">
        <v>20.8711923017838</v>
      </c>
      <c r="Y49">
        <v>18.576860210032098</v>
      </c>
      <c r="Z49">
        <v>17.264228166523999</v>
      </c>
      <c r="AA49">
        <v>17.3535791813458</v>
      </c>
      <c r="AB49">
        <v>17.895028376909401</v>
      </c>
      <c r="AC49">
        <v>21.5766723917748</v>
      </c>
      <c r="AD49">
        <v>25.414316059174698</v>
      </c>
      <c r="AE49">
        <v>24.292086459707601</v>
      </c>
      <c r="AF49">
        <v>23.452407609802901</v>
      </c>
    </row>
    <row r="50" spans="1:32" x14ac:dyDescent="0.3">
      <c r="A50" t="s">
        <v>9</v>
      </c>
      <c r="B50" t="s">
        <v>393</v>
      </c>
      <c r="C50" t="s">
        <v>297</v>
      </c>
      <c r="D50" t="s">
        <v>394</v>
      </c>
      <c r="E50" t="s">
        <v>298</v>
      </c>
      <c r="F50">
        <v>31.397200753529699</v>
      </c>
      <c r="G50">
        <v>33.789799004801601</v>
      </c>
      <c r="H50">
        <v>35.523052261972502</v>
      </c>
      <c r="I50">
        <v>37.165873069029097</v>
      </c>
      <c r="J50">
        <v>41.609270571437698</v>
      </c>
      <c r="K50">
        <v>45.132628449795298</v>
      </c>
      <c r="L50">
        <v>47.6222094576922</v>
      </c>
      <c r="M50">
        <v>51.9568396010472</v>
      </c>
      <c r="N50">
        <v>57.7156596027299</v>
      </c>
      <c r="O50">
        <v>60.322836199205597</v>
      </c>
      <c r="P50">
        <v>60.821597586711697</v>
      </c>
      <c r="Q50">
        <v>61.637883387775197</v>
      </c>
      <c r="R50">
        <v>65.801838836331001</v>
      </c>
      <c r="S50">
        <v>73.505364949346003</v>
      </c>
      <c r="T50">
        <v>83.523234084000293</v>
      </c>
      <c r="U50">
        <v>84.278710882825195</v>
      </c>
      <c r="V50">
        <v>68.190137212011606</v>
      </c>
      <c r="W50">
        <v>58.442167984450698</v>
      </c>
      <c r="X50">
        <v>62.343184487771801</v>
      </c>
      <c r="Y50">
        <v>64.797802552671101</v>
      </c>
      <c r="Z50">
        <v>58.979955337525197</v>
      </c>
      <c r="AA50">
        <v>62.985551884030599</v>
      </c>
      <c r="AB50">
        <v>68.055372633314406</v>
      </c>
      <c r="AC50">
        <v>75.653357665673795</v>
      </c>
      <c r="AD50">
        <v>95.045450317563393</v>
      </c>
      <c r="AE50">
        <v>89.750188327961595</v>
      </c>
      <c r="AF50">
        <v>97.039442032964402</v>
      </c>
    </row>
    <row r="51" spans="1:32" x14ac:dyDescent="0.3">
      <c r="A51" t="s">
        <v>9</v>
      </c>
      <c r="B51" t="s">
        <v>395</v>
      </c>
      <c r="C51" t="s">
        <v>297</v>
      </c>
      <c r="D51" t="s">
        <v>396</v>
      </c>
      <c r="E51" t="s">
        <v>298</v>
      </c>
      <c r="F51">
        <v>29.5701353710188</v>
      </c>
      <c r="G51">
        <v>31.827432062673001</v>
      </c>
      <c r="H51">
        <v>33.469324379577699</v>
      </c>
      <c r="I51">
        <v>35.013154108829497</v>
      </c>
      <c r="J51">
        <v>39.218188152831303</v>
      </c>
      <c r="K51">
        <v>42.550417227544401</v>
      </c>
      <c r="L51">
        <v>45.022031954215699</v>
      </c>
      <c r="M51">
        <v>49.149231680129702</v>
      </c>
      <c r="N51">
        <v>54.7793951954596</v>
      </c>
      <c r="O51">
        <v>57.287840889328699</v>
      </c>
      <c r="P51">
        <v>57.721958150212998</v>
      </c>
      <c r="Q51">
        <v>58.433953077785098</v>
      </c>
      <c r="R51">
        <v>62.244045908451099</v>
      </c>
      <c r="S51">
        <v>69.633699637830205</v>
      </c>
      <c r="T51">
        <v>79.435815110347605</v>
      </c>
      <c r="U51">
        <v>80.391074551124404</v>
      </c>
      <c r="V51">
        <v>64.390095797666802</v>
      </c>
      <c r="W51">
        <v>54.881429566875198</v>
      </c>
      <c r="X51">
        <v>58.372930862888502</v>
      </c>
      <c r="Y51">
        <v>60.733013592932799</v>
      </c>
      <c r="Z51">
        <v>54.670857278404803</v>
      </c>
      <c r="AA51">
        <v>58.580925679591402</v>
      </c>
      <c r="AB51">
        <v>63.044528395407802</v>
      </c>
      <c r="AC51">
        <v>69.685483551743602</v>
      </c>
      <c r="AD51">
        <v>87.985037405456296</v>
      </c>
      <c r="AE51">
        <v>83.335284635879802</v>
      </c>
      <c r="AF51">
        <v>89.403011183498094</v>
      </c>
    </row>
    <row r="52" spans="1:32" x14ac:dyDescent="0.3">
      <c r="A52" t="s">
        <v>9</v>
      </c>
      <c r="B52" t="s">
        <v>397</v>
      </c>
      <c r="C52" t="s">
        <v>297</v>
      </c>
      <c r="D52" t="s">
        <v>398</v>
      </c>
      <c r="E52" t="s">
        <v>298</v>
      </c>
      <c r="F52">
        <v>1.8270653825108201</v>
      </c>
      <c r="G52">
        <v>1.9623669421285299</v>
      </c>
      <c r="H52">
        <v>2.05372788239479</v>
      </c>
      <c r="I52">
        <v>2.1527189601996701</v>
      </c>
      <c r="J52">
        <v>2.3910824186064201</v>
      </c>
      <c r="K52">
        <v>2.5822112222509102</v>
      </c>
      <c r="L52">
        <v>2.60017750347648</v>
      </c>
      <c r="M52">
        <v>2.80760792091748</v>
      </c>
      <c r="N52">
        <v>2.9362644072703001</v>
      </c>
      <c r="O52">
        <v>3.03499530987692</v>
      </c>
      <c r="P52">
        <v>3.0996394364986699</v>
      </c>
      <c r="Q52">
        <v>3.2039303099900902</v>
      </c>
      <c r="R52">
        <v>3.5577929278798202</v>
      </c>
      <c r="S52">
        <v>3.8716653115158102</v>
      </c>
      <c r="T52">
        <v>4.0874189736526798</v>
      </c>
      <c r="U52">
        <v>3.8876363317007598</v>
      </c>
      <c r="V52">
        <v>3.8000414143447601</v>
      </c>
      <c r="W52">
        <v>3.5607384175755601</v>
      </c>
      <c r="X52">
        <v>3.9702536248833602</v>
      </c>
      <c r="Y52">
        <v>4.06478895973832</v>
      </c>
      <c r="Z52">
        <v>4.30909805912035</v>
      </c>
      <c r="AA52">
        <v>4.4046262044392597</v>
      </c>
      <c r="AB52">
        <v>5.0108442379066798</v>
      </c>
      <c r="AC52">
        <v>5.9678741139302298</v>
      </c>
      <c r="AD52">
        <v>7.0604129121071102</v>
      </c>
      <c r="AE52">
        <v>6.4149036920817499</v>
      </c>
      <c r="AF52">
        <v>7.6364308494663096</v>
      </c>
    </row>
    <row r="53" spans="1:32" x14ac:dyDescent="0.3">
      <c r="A53" t="s">
        <v>9</v>
      </c>
      <c r="B53" t="s">
        <v>399</v>
      </c>
      <c r="C53" t="s">
        <v>297</v>
      </c>
      <c r="D53" t="s">
        <v>400</v>
      </c>
      <c r="E53" t="s">
        <v>298</v>
      </c>
      <c r="F53">
        <v>17.171425452909499</v>
      </c>
      <c r="G53">
        <v>18.112353194172702</v>
      </c>
      <c r="H53">
        <v>18.3193358187028</v>
      </c>
      <c r="I53">
        <v>18.684791760758301</v>
      </c>
      <c r="J53">
        <v>19.872924280612501</v>
      </c>
      <c r="K53">
        <v>21.512800112611401</v>
      </c>
      <c r="L53">
        <v>22.317308127843901</v>
      </c>
      <c r="M53">
        <v>20.525510392649998</v>
      </c>
      <c r="N53">
        <v>19.156784047439501</v>
      </c>
      <c r="O53">
        <v>20.617537937086901</v>
      </c>
      <c r="P53">
        <v>22.212644546008502</v>
      </c>
      <c r="Q53">
        <v>21.850642437626</v>
      </c>
      <c r="R53">
        <v>24.882613458511099</v>
      </c>
      <c r="S53">
        <v>26.599721268296101</v>
      </c>
      <c r="T53">
        <v>27.9560783005094</v>
      </c>
      <c r="U53">
        <v>26.815605202166001</v>
      </c>
      <c r="V53">
        <v>21.109980216543502</v>
      </c>
      <c r="W53">
        <v>18.238834524588999</v>
      </c>
      <c r="X53">
        <v>18.015397678765801</v>
      </c>
      <c r="Y53">
        <v>22.775917694977199</v>
      </c>
      <c r="Z53">
        <v>22.183752167285402</v>
      </c>
      <c r="AA53">
        <v>24.802149709470701</v>
      </c>
      <c r="AB53">
        <v>28.0651700314382</v>
      </c>
      <c r="AC53">
        <v>30.416602296552401</v>
      </c>
      <c r="AD53">
        <v>35.513709485580897</v>
      </c>
      <c r="AE53">
        <v>28.9246383837698</v>
      </c>
      <c r="AF53">
        <v>30.165424448657099</v>
      </c>
    </row>
    <row r="54" spans="1:32" x14ac:dyDescent="0.3">
      <c r="A54" t="s">
        <v>9</v>
      </c>
      <c r="B54" t="s">
        <v>401</v>
      </c>
      <c r="C54" t="s">
        <v>297</v>
      </c>
      <c r="D54" t="s">
        <v>402</v>
      </c>
      <c r="E54" t="s">
        <v>298</v>
      </c>
      <c r="F54">
        <v>31.029850324676001</v>
      </c>
      <c r="G54">
        <v>32.953895727350201</v>
      </c>
      <c r="H54">
        <v>33.693137570353301</v>
      </c>
      <c r="I54">
        <v>34.508535511699797</v>
      </c>
      <c r="J54">
        <v>36.105444181859703</v>
      </c>
      <c r="K54">
        <v>38.282634048950499</v>
      </c>
      <c r="L54">
        <v>39.797701253406501</v>
      </c>
      <c r="M54">
        <v>38.525891827725502</v>
      </c>
      <c r="N54">
        <v>38.961969814026403</v>
      </c>
      <c r="O54">
        <v>40.962334350379699</v>
      </c>
      <c r="P54">
        <v>42.9611810970096</v>
      </c>
      <c r="Q54">
        <v>42.626532167374897</v>
      </c>
      <c r="R54">
        <v>47.427211631247403</v>
      </c>
      <c r="S54">
        <v>50.966784876839299</v>
      </c>
      <c r="T54">
        <v>53.754252976617202</v>
      </c>
      <c r="U54">
        <v>50.644562331020303</v>
      </c>
      <c r="V54">
        <v>42.608257367502098</v>
      </c>
      <c r="W54">
        <v>40.121166168690003</v>
      </c>
      <c r="X54">
        <v>39.668126209768097</v>
      </c>
      <c r="Y54">
        <v>46.780965040876403</v>
      </c>
      <c r="Z54">
        <v>44.615652617682898</v>
      </c>
      <c r="AA54">
        <v>47.403257378637797</v>
      </c>
      <c r="AB54">
        <v>52.7442078012186</v>
      </c>
      <c r="AC54">
        <v>60.590890964447297</v>
      </c>
      <c r="AD54">
        <v>68.360477818467899</v>
      </c>
      <c r="AE54">
        <v>57.721970276882303</v>
      </c>
      <c r="AF54">
        <v>60.082286076666499</v>
      </c>
    </row>
    <row r="55" spans="1:32" x14ac:dyDescent="0.3">
      <c r="A55" t="s">
        <v>9</v>
      </c>
      <c r="B55" t="s">
        <v>403</v>
      </c>
      <c r="C55" t="s">
        <v>297</v>
      </c>
      <c r="D55" t="s">
        <v>404</v>
      </c>
      <c r="E55" t="s">
        <v>298</v>
      </c>
      <c r="F55">
        <v>13.8584248717665</v>
      </c>
      <c r="G55">
        <v>14.8415425331774</v>
      </c>
      <c r="H55">
        <v>15.3738017516506</v>
      </c>
      <c r="I55">
        <v>15.8237437509415</v>
      </c>
      <c r="J55">
        <v>16.232519901247301</v>
      </c>
      <c r="K55">
        <v>16.769833936339101</v>
      </c>
      <c r="L55">
        <v>17.4803931255626</v>
      </c>
      <c r="M55">
        <v>18.0003814350755</v>
      </c>
      <c r="N55">
        <v>19.805185766586899</v>
      </c>
      <c r="O55">
        <v>20.344796413292801</v>
      </c>
      <c r="P55">
        <v>20.748536551001099</v>
      </c>
      <c r="Q55">
        <v>20.775889729748901</v>
      </c>
      <c r="R55">
        <v>22.544598172736301</v>
      </c>
      <c r="S55">
        <v>24.367063608543202</v>
      </c>
      <c r="T55">
        <v>25.798174676107799</v>
      </c>
      <c r="U55">
        <v>23.828957128854299</v>
      </c>
      <c r="V55">
        <v>21.4982771509587</v>
      </c>
      <c r="W55">
        <v>21.882331644101001</v>
      </c>
      <c r="X55">
        <v>21.6527285310023</v>
      </c>
      <c r="Y55">
        <v>24.0050473458992</v>
      </c>
      <c r="Z55">
        <v>22.431900450397499</v>
      </c>
      <c r="AA55">
        <v>22.601107669167099</v>
      </c>
      <c r="AB55">
        <v>24.6790377697804</v>
      </c>
      <c r="AC55">
        <v>30.174288667894899</v>
      </c>
      <c r="AD55">
        <v>32.846768332887102</v>
      </c>
      <c r="AE55">
        <v>28.797331893112599</v>
      </c>
      <c r="AF55">
        <v>29.916861628009499</v>
      </c>
    </row>
    <row r="56" spans="1:32" x14ac:dyDescent="0.3">
      <c r="A56" t="s">
        <v>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</v>
      </c>
      <c r="B57" t="s">
        <v>407</v>
      </c>
      <c r="C57" t="s">
        <v>297</v>
      </c>
      <c r="D57" t="s">
        <v>408</v>
      </c>
      <c r="E57" t="s">
        <v>298</v>
      </c>
      <c r="F57">
        <v>1087.7281792587301</v>
      </c>
      <c r="G57">
        <v>1186.4393451109599</v>
      </c>
      <c r="H57">
        <v>1291.65066990316</v>
      </c>
      <c r="I57">
        <v>1408.85840090135</v>
      </c>
      <c r="J57">
        <v>1506.95372040961</v>
      </c>
      <c r="K57">
        <v>1647.6244972249999</v>
      </c>
      <c r="L57">
        <v>1735.2936155423299</v>
      </c>
      <c r="M57">
        <v>1781.35179854747</v>
      </c>
      <c r="N57">
        <v>1819.5892157314399</v>
      </c>
      <c r="O57">
        <v>1862.8258138584599</v>
      </c>
      <c r="P57">
        <v>1947.5049465101199</v>
      </c>
      <c r="Q57">
        <v>1951.0791707018</v>
      </c>
      <c r="R57">
        <v>2094.5219258570601</v>
      </c>
      <c r="S57">
        <v>2194.6654006852</v>
      </c>
      <c r="T57">
        <v>2176.6560353621999</v>
      </c>
      <c r="U57">
        <v>2132.7664006353398</v>
      </c>
      <c r="V57">
        <v>1982.2575883847801</v>
      </c>
      <c r="W57">
        <v>1724.99180495315</v>
      </c>
      <c r="X57">
        <v>1749.3826344177501</v>
      </c>
      <c r="Y57">
        <v>1769.04692348859</v>
      </c>
      <c r="Z57">
        <v>1752.58796762054</v>
      </c>
      <c r="AA57">
        <v>1785.2467543765799</v>
      </c>
      <c r="AB57">
        <v>1902.9159021216799</v>
      </c>
      <c r="AC57">
        <v>2141.39888398318</v>
      </c>
      <c r="AD57">
        <v>2364.4323077512599</v>
      </c>
      <c r="AE57">
        <v>2330.4998634712101</v>
      </c>
      <c r="AF57">
        <v>2556.8716969797201</v>
      </c>
    </row>
    <row r="58" spans="1:32" x14ac:dyDescent="0.3">
      <c r="A58" t="s">
        <v>9</v>
      </c>
      <c r="B58" t="s">
        <v>409</v>
      </c>
      <c r="C58" t="s">
        <v>297</v>
      </c>
      <c r="D58" t="s">
        <v>410</v>
      </c>
      <c r="E58" t="s">
        <v>298</v>
      </c>
      <c r="F58">
        <v>1087.7281792587301</v>
      </c>
      <c r="G58">
        <v>1186.4393451109599</v>
      </c>
      <c r="H58">
        <v>1291.65066990316</v>
      </c>
      <c r="I58">
        <v>1408.85840090135</v>
      </c>
      <c r="J58">
        <v>1506.95372040961</v>
      </c>
      <c r="K58">
        <v>1647.6244972249999</v>
      </c>
      <c r="L58">
        <v>1735.2936155423299</v>
      </c>
      <c r="M58">
        <v>1781.35179854747</v>
      </c>
      <c r="N58">
        <v>1819.5892157314399</v>
      </c>
      <c r="O58">
        <v>1862.8258138584599</v>
      </c>
      <c r="P58">
        <v>1947.5049465101199</v>
      </c>
      <c r="Q58">
        <v>1951.0791707018</v>
      </c>
      <c r="R58">
        <v>2094.5219258570601</v>
      </c>
      <c r="S58">
        <v>2194.6654006852</v>
      </c>
      <c r="T58">
        <v>2176.6560353621999</v>
      </c>
      <c r="U58">
        <v>2132.7664006353398</v>
      </c>
      <c r="V58">
        <v>1982.2575883847801</v>
      </c>
      <c r="W58">
        <v>1724.99180495315</v>
      </c>
      <c r="X58">
        <v>1749.3826344177501</v>
      </c>
      <c r="Y58">
        <v>1769.04692348859</v>
      </c>
      <c r="Z58">
        <v>1752.58796762054</v>
      </c>
      <c r="AA58">
        <v>1785.2467543765799</v>
      </c>
      <c r="AB58">
        <v>1902.9159021216799</v>
      </c>
      <c r="AC58">
        <v>2141.39888398318</v>
      </c>
      <c r="AD58">
        <v>2364.4323077512599</v>
      </c>
      <c r="AE58">
        <v>2330.4998634712101</v>
      </c>
      <c r="AF58">
        <v>2556.8716969797201</v>
      </c>
    </row>
    <row r="59" spans="1:32" x14ac:dyDescent="0.3">
      <c r="A59" t="s">
        <v>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11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11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11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11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11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11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11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11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11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11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11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11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11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11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11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11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11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11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11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11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11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11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11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11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11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11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11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11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11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11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11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11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11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11</v>
      </c>
      <c r="B39" t="s">
        <v>371</v>
      </c>
      <c r="C39" t="s">
        <v>297</v>
      </c>
      <c r="D39" t="s">
        <v>372</v>
      </c>
      <c r="E39" t="s">
        <v>298</v>
      </c>
      <c r="F39">
        <v>168.080133513205</v>
      </c>
      <c r="G39">
        <v>178.936610538454</v>
      </c>
      <c r="H39">
        <v>192.51963248044299</v>
      </c>
      <c r="I39">
        <v>195.95621513591701</v>
      </c>
      <c r="J39">
        <v>204.710980454512</v>
      </c>
      <c r="K39">
        <v>213.87756766157301</v>
      </c>
      <c r="L39">
        <v>216.48340616272799</v>
      </c>
      <c r="M39">
        <v>220.466717877028</v>
      </c>
      <c r="N39">
        <v>230.96817603291001</v>
      </c>
      <c r="O39">
        <v>233.00598434307801</v>
      </c>
      <c r="P39">
        <v>257.93540935004199</v>
      </c>
      <c r="Q39">
        <v>272.73259582526703</v>
      </c>
      <c r="R39">
        <v>287.91320267940802</v>
      </c>
      <c r="S39">
        <v>296.440755921608</v>
      </c>
      <c r="T39">
        <v>296.34135063818502</v>
      </c>
      <c r="U39">
        <v>299.79923442582202</v>
      </c>
      <c r="V39">
        <v>280.68694707612002</v>
      </c>
      <c r="W39">
        <v>277.11417520042897</v>
      </c>
      <c r="X39">
        <v>280.58250420642401</v>
      </c>
      <c r="Y39">
        <v>252.36092053531601</v>
      </c>
      <c r="Z39">
        <v>262.57716207268999</v>
      </c>
      <c r="AA39">
        <v>257.782812107307</v>
      </c>
      <c r="AB39">
        <v>276.326173247925</v>
      </c>
      <c r="AC39">
        <v>286.93200744579201</v>
      </c>
      <c r="AD39">
        <v>304.55830106361202</v>
      </c>
      <c r="AE39">
        <v>317.09099643858201</v>
      </c>
      <c r="AF39">
        <v>329.59993959330598</v>
      </c>
    </row>
    <row r="40" spans="1:32" x14ac:dyDescent="0.3">
      <c r="A40" t="s">
        <v>11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11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11</v>
      </c>
      <c r="B44" t="s">
        <v>381</v>
      </c>
      <c r="C44" t="s">
        <v>297</v>
      </c>
      <c r="D44" t="s">
        <v>382</v>
      </c>
      <c r="E44" t="s">
        <v>298</v>
      </c>
      <c r="F44">
        <v>168.080133513205</v>
      </c>
      <c r="G44">
        <v>178.936610538454</v>
      </c>
      <c r="H44">
        <v>192.51963248044299</v>
      </c>
      <c r="I44">
        <v>195.95621513591701</v>
      </c>
      <c r="J44">
        <v>204.710980454512</v>
      </c>
      <c r="K44">
        <v>213.87756766157301</v>
      </c>
      <c r="L44">
        <v>216.48340616272799</v>
      </c>
      <c r="M44">
        <v>220.466717877028</v>
      </c>
      <c r="N44">
        <v>230.96817603291001</v>
      </c>
      <c r="O44">
        <v>233.00598434307801</v>
      </c>
      <c r="P44">
        <v>257.93540935004199</v>
      </c>
      <c r="Q44">
        <v>272.73259582526703</v>
      </c>
      <c r="R44">
        <v>287.91320267940802</v>
      </c>
      <c r="S44">
        <v>296.440755921608</v>
      </c>
      <c r="T44">
        <v>296.34135063818502</v>
      </c>
      <c r="U44">
        <v>299.79923442582202</v>
      </c>
      <c r="V44">
        <v>280.68694707612002</v>
      </c>
      <c r="W44">
        <v>277.11417520042897</v>
      </c>
      <c r="X44">
        <v>280.58250420642401</v>
      </c>
      <c r="Y44">
        <v>252.36092053531601</v>
      </c>
      <c r="Z44">
        <v>262.57716207268999</v>
      </c>
      <c r="AA44">
        <v>257.782812107307</v>
      </c>
      <c r="AB44">
        <v>276.326173247925</v>
      </c>
      <c r="AC44">
        <v>286.93200744579201</v>
      </c>
      <c r="AD44">
        <v>304.55830106361202</v>
      </c>
      <c r="AE44">
        <v>317.09099643858201</v>
      </c>
      <c r="AF44">
        <v>329.59993959330598</v>
      </c>
    </row>
    <row r="45" spans="1:32" x14ac:dyDescent="0.3">
      <c r="A45" t="s">
        <v>11</v>
      </c>
      <c r="B45" t="s">
        <v>383</v>
      </c>
      <c r="C45" t="s">
        <v>297</v>
      </c>
      <c r="D45" t="s">
        <v>384</v>
      </c>
      <c r="E45" t="s">
        <v>298</v>
      </c>
      <c r="F45">
        <v>168.080133513205</v>
      </c>
      <c r="G45">
        <v>178.936610538454</v>
      </c>
      <c r="H45">
        <v>192.51963248044299</v>
      </c>
      <c r="I45">
        <v>195.95621513591701</v>
      </c>
      <c r="J45">
        <v>204.710980454512</v>
      </c>
      <c r="K45">
        <v>213.87756766157301</v>
      </c>
      <c r="L45">
        <v>216.48340616272799</v>
      </c>
      <c r="M45">
        <v>220.466717877028</v>
      </c>
      <c r="N45">
        <v>230.96817603291001</v>
      </c>
      <c r="O45">
        <v>233.00598434307801</v>
      </c>
      <c r="P45">
        <v>257.93540935004199</v>
      </c>
      <c r="Q45">
        <v>272.73259582526703</v>
      </c>
      <c r="R45">
        <v>287.91320267940802</v>
      </c>
      <c r="S45">
        <v>296.440755921608</v>
      </c>
      <c r="T45">
        <v>296.34135063818502</v>
      </c>
      <c r="U45">
        <v>299.79923442582202</v>
      </c>
      <c r="V45">
        <v>280.68694707612002</v>
      </c>
      <c r="W45">
        <v>277.11417520042897</v>
      </c>
      <c r="X45">
        <v>280.58250420642401</v>
      </c>
      <c r="Y45">
        <v>252.36092053531601</v>
      </c>
      <c r="Z45">
        <v>262.57716207268999</v>
      </c>
      <c r="AA45">
        <v>257.782812107307</v>
      </c>
      <c r="AB45">
        <v>276.326173247925</v>
      </c>
      <c r="AC45">
        <v>286.93200744579201</v>
      </c>
      <c r="AD45">
        <v>304.55830106361202</v>
      </c>
      <c r="AE45">
        <v>317.09099643858201</v>
      </c>
      <c r="AF45">
        <v>329.59993959330598</v>
      </c>
    </row>
    <row r="46" spans="1:32" x14ac:dyDescent="0.3">
      <c r="A46" t="s">
        <v>11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11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11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11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11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11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11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11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11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11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</v>
      </c>
      <c r="B57" t="s">
        <v>407</v>
      </c>
      <c r="C57" t="s">
        <v>297</v>
      </c>
      <c r="D57" t="s">
        <v>408</v>
      </c>
      <c r="E57" t="s">
        <v>298</v>
      </c>
      <c r="F57">
        <v>168.080133513205</v>
      </c>
      <c r="G57">
        <v>178.936610538454</v>
      </c>
      <c r="H57">
        <v>192.51963248044299</v>
      </c>
      <c r="I57">
        <v>195.95621513591701</v>
      </c>
      <c r="J57">
        <v>204.710980454512</v>
      </c>
      <c r="K57">
        <v>213.87756766157301</v>
      </c>
      <c r="L57">
        <v>216.48340616272799</v>
      </c>
      <c r="M57">
        <v>220.466717877028</v>
      </c>
      <c r="N57">
        <v>230.96817603291001</v>
      </c>
      <c r="O57">
        <v>233.00598434307801</v>
      </c>
      <c r="P57">
        <v>257.93540935004199</v>
      </c>
      <c r="Q57">
        <v>272.73259582526703</v>
      </c>
      <c r="R57">
        <v>287.91320267940802</v>
      </c>
      <c r="S57">
        <v>296.440755921608</v>
      </c>
      <c r="T57">
        <v>296.34135063818502</v>
      </c>
      <c r="U57">
        <v>299.79923442582202</v>
      </c>
      <c r="V57">
        <v>280.68694707612002</v>
      </c>
      <c r="W57">
        <v>277.11417520042897</v>
      </c>
      <c r="X57">
        <v>280.58250420642401</v>
      </c>
      <c r="Y57">
        <v>252.36092053531601</v>
      </c>
      <c r="Z57">
        <v>262.57716207268999</v>
      </c>
      <c r="AA57">
        <v>257.782812107307</v>
      </c>
      <c r="AB57">
        <v>276.326173247925</v>
      </c>
      <c r="AC57">
        <v>286.93200744579201</v>
      </c>
      <c r="AD57">
        <v>304.55830106361202</v>
      </c>
      <c r="AE57">
        <v>317.09099643858201</v>
      </c>
      <c r="AF57">
        <v>329.59993959330598</v>
      </c>
    </row>
    <row r="58" spans="1:32" x14ac:dyDescent="0.3">
      <c r="A58" t="s">
        <v>11</v>
      </c>
      <c r="B58" t="s">
        <v>409</v>
      </c>
      <c r="C58" t="s">
        <v>297</v>
      </c>
      <c r="D58" t="s">
        <v>410</v>
      </c>
      <c r="E58" t="s">
        <v>298</v>
      </c>
      <c r="F58">
        <v>168.080133513205</v>
      </c>
      <c r="G58">
        <v>178.936610538454</v>
      </c>
      <c r="H58">
        <v>192.51963248044299</v>
      </c>
      <c r="I58">
        <v>195.95621513591701</v>
      </c>
      <c r="J58">
        <v>204.710980454512</v>
      </c>
      <c r="K58">
        <v>213.87756766157301</v>
      </c>
      <c r="L58">
        <v>216.48340616272799</v>
      </c>
      <c r="M58">
        <v>220.466717877028</v>
      </c>
      <c r="N58">
        <v>230.96817603291001</v>
      </c>
      <c r="O58">
        <v>233.00598434307801</v>
      </c>
      <c r="P58">
        <v>257.93540935004199</v>
      </c>
      <c r="Q58">
        <v>272.73259582526703</v>
      </c>
      <c r="R58">
        <v>287.91320267940802</v>
      </c>
      <c r="S58">
        <v>296.440755921608</v>
      </c>
      <c r="T58">
        <v>296.34135063818502</v>
      </c>
      <c r="U58">
        <v>299.79923442582202</v>
      </c>
      <c r="V58">
        <v>280.68694707612002</v>
      </c>
      <c r="W58">
        <v>277.11417520042897</v>
      </c>
      <c r="X58">
        <v>280.58250420642401</v>
      </c>
      <c r="Y58">
        <v>252.36092053531601</v>
      </c>
      <c r="Z58">
        <v>262.57716207268999</v>
      </c>
      <c r="AA58">
        <v>257.782812107307</v>
      </c>
      <c r="AB58">
        <v>276.326173247925</v>
      </c>
      <c r="AC58">
        <v>286.93200744579201</v>
      </c>
      <c r="AD58">
        <v>304.55830106361202</v>
      </c>
      <c r="AE58">
        <v>317.09099643858201</v>
      </c>
      <c r="AF58">
        <v>329.59993959330598</v>
      </c>
    </row>
    <row r="59" spans="1:32" x14ac:dyDescent="0.3">
      <c r="A59" t="s">
        <v>11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</v>
      </c>
      <c r="B2" t="s">
        <v>295</v>
      </c>
      <c r="C2" t="s">
        <v>297</v>
      </c>
      <c r="D2" t="s">
        <v>296</v>
      </c>
      <c r="E2" t="s">
        <v>298</v>
      </c>
      <c r="U2">
        <v>17.739999999999998</v>
      </c>
      <c r="V2">
        <v>18.03</v>
      </c>
      <c r="W2">
        <v>19.04</v>
      </c>
      <c r="X2">
        <v>20.23</v>
      </c>
      <c r="Y2">
        <v>20.524999999999999</v>
      </c>
      <c r="Z2">
        <v>22.75</v>
      </c>
      <c r="AA2">
        <v>27.815000000000001</v>
      </c>
      <c r="AB2">
        <v>33.270000000000003</v>
      </c>
      <c r="AC2">
        <v>34</v>
      </c>
      <c r="AD2">
        <v>41.734999999999999</v>
      </c>
      <c r="AE2">
        <v>49.13</v>
      </c>
      <c r="AF2">
        <v>55.960256673511303</v>
      </c>
    </row>
    <row r="3" spans="1:32" x14ac:dyDescent="0.3">
      <c r="A3" t="s">
        <v>13</v>
      </c>
      <c r="B3" t="s">
        <v>299</v>
      </c>
      <c r="C3" t="s">
        <v>297</v>
      </c>
      <c r="D3" t="s">
        <v>300</v>
      </c>
      <c r="E3" t="s">
        <v>298</v>
      </c>
      <c r="U3">
        <v>17.428353399137201</v>
      </c>
      <c r="V3">
        <v>18.0570676732778</v>
      </c>
      <c r="W3">
        <v>14.0617628405</v>
      </c>
      <c r="X3">
        <v>14.5460763019076</v>
      </c>
      <c r="Y3">
        <v>12.6835742123143</v>
      </c>
      <c r="Z3">
        <v>19.106052895169601</v>
      </c>
      <c r="AA3">
        <v>18.4896905052248</v>
      </c>
      <c r="AB3">
        <v>24.670412000694899</v>
      </c>
      <c r="AC3">
        <v>30.567896744622999</v>
      </c>
      <c r="AD3">
        <v>32.656352677203003</v>
      </c>
      <c r="AE3">
        <v>39.690174158434701</v>
      </c>
      <c r="AF3">
        <v>41.4005472686014</v>
      </c>
    </row>
    <row r="4" spans="1:32" x14ac:dyDescent="0.3">
      <c r="A4" t="s">
        <v>13</v>
      </c>
      <c r="B4" t="s">
        <v>301</v>
      </c>
      <c r="C4" t="s">
        <v>297</v>
      </c>
      <c r="D4" t="s">
        <v>302</v>
      </c>
      <c r="E4" t="s">
        <v>298</v>
      </c>
      <c r="U4">
        <v>760.05938755633497</v>
      </c>
      <c r="V4">
        <v>785.85698848413404</v>
      </c>
      <c r="W4">
        <v>828.11872383985997</v>
      </c>
      <c r="X4">
        <v>782.23253967455298</v>
      </c>
      <c r="Y4">
        <v>793.72395429139999</v>
      </c>
      <c r="Z4">
        <v>784.84491975455603</v>
      </c>
      <c r="AA4">
        <v>868.44255878127797</v>
      </c>
      <c r="AB4">
        <v>936.605133330591</v>
      </c>
      <c r="AC4">
        <v>1057.6852052573399</v>
      </c>
      <c r="AD4">
        <v>1143.9534395538301</v>
      </c>
      <c r="AE4">
        <v>1250.0768786318799</v>
      </c>
      <c r="AF4">
        <v>1410.5881829710199</v>
      </c>
    </row>
    <row r="5" spans="1:32" x14ac:dyDescent="0.3">
      <c r="A5" t="s">
        <v>13</v>
      </c>
      <c r="B5" t="s">
        <v>303</v>
      </c>
      <c r="C5" t="s">
        <v>297</v>
      </c>
      <c r="D5" t="s">
        <v>304</v>
      </c>
      <c r="E5" t="s">
        <v>298</v>
      </c>
      <c r="U5">
        <v>104.00101311219299</v>
      </c>
      <c r="V5">
        <v>95.291450951228001</v>
      </c>
      <c r="W5">
        <v>123.716962361122</v>
      </c>
      <c r="X5">
        <v>115.56765176986499</v>
      </c>
      <c r="Y5">
        <v>112.254235012878</v>
      </c>
      <c r="Z5">
        <v>103.968698970834</v>
      </c>
      <c r="AA5">
        <v>110.095143891872</v>
      </c>
      <c r="AB5">
        <v>115.848739656807</v>
      </c>
      <c r="AC5">
        <v>142.276530597152</v>
      </c>
      <c r="AD5">
        <v>155.75039279405399</v>
      </c>
      <c r="AE5">
        <v>164.30014064690999</v>
      </c>
      <c r="AF5">
        <v>165.64728228419699</v>
      </c>
    </row>
    <row r="6" spans="1:32" x14ac:dyDescent="0.3">
      <c r="A6" t="s">
        <v>13</v>
      </c>
      <c r="B6" t="s">
        <v>305</v>
      </c>
      <c r="C6" t="s">
        <v>297</v>
      </c>
      <c r="D6" t="s">
        <v>306</v>
      </c>
      <c r="E6" t="s">
        <v>298</v>
      </c>
      <c r="U6">
        <v>63.167655040293702</v>
      </c>
      <c r="V6">
        <v>63.287779376345902</v>
      </c>
      <c r="W6">
        <v>67.857791289330805</v>
      </c>
      <c r="X6">
        <v>72.624815122662</v>
      </c>
      <c r="Y6">
        <v>79.848489044441806</v>
      </c>
      <c r="Z6">
        <v>82.553957975774694</v>
      </c>
      <c r="AA6">
        <v>88.429311487926597</v>
      </c>
      <c r="AB6">
        <v>90.618358379409202</v>
      </c>
      <c r="AC6">
        <v>96.621330984747601</v>
      </c>
      <c r="AD6">
        <v>107.51525922748699</v>
      </c>
      <c r="AE6">
        <v>124.778472180945</v>
      </c>
      <c r="AF6">
        <v>143.286127919633</v>
      </c>
    </row>
    <row r="7" spans="1:32" x14ac:dyDescent="0.3">
      <c r="A7" t="s">
        <v>13</v>
      </c>
      <c r="B7" t="s">
        <v>307</v>
      </c>
      <c r="C7" t="s">
        <v>297</v>
      </c>
      <c r="D7" t="s">
        <v>308</v>
      </c>
      <c r="E7" t="s">
        <v>298</v>
      </c>
      <c r="U7">
        <v>50.710079561523202</v>
      </c>
      <c r="V7">
        <v>62.209904308497997</v>
      </c>
      <c r="W7">
        <v>63.837919222588901</v>
      </c>
      <c r="X7">
        <v>63.047686665845902</v>
      </c>
      <c r="Y7">
        <v>58.643387350187403</v>
      </c>
      <c r="Z7">
        <v>61.526102170541598</v>
      </c>
      <c r="AA7">
        <v>62.468481709578597</v>
      </c>
      <c r="AB7">
        <v>69.341899718329202</v>
      </c>
      <c r="AC7">
        <v>83.829549603114899</v>
      </c>
      <c r="AD7">
        <v>94.170268106746306</v>
      </c>
      <c r="AE7">
        <v>109.62598885893</v>
      </c>
      <c r="AF7">
        <v>108.14400380891099</v>
      </c>
    </row>
    <row r="8" spans="1:32" x14ac:dyDescent="0.3">
      <c r="A8" t="s">
        <v>13</v>
      </c>
      <c r="B8" t="s">
        <v>309</v>
      </c>
      <c r="C8" t="s">
        <v>297</v>
      </c>
      <c r="D8" t="s">
        <v>310</v>
      </c>
      <c r="E8" t="s">
        <v>298</v>
      </c>
      <c r="U8">
        <v>17.234676812389601</v>
      </c>
      <c r="V8">
        <v>16.960787883115302</v>
      </c>
      <c r="W8">
        <v>12.547023683754301</v>
      </c>
      <c r="X8">
        <v>13.251980944582099</v>
      </c>
      <c r="Y8">
        <v>11.0760576530006</v>
      </c>
      <c r="Z8">
        <v>10.408287893497601</v>
      </c>
      <c r="AA8">
        <v>10.4677168230206</v>
      </c>
      <c r="AB8">
        <v>9.7870085185717297</v>
      </c>
      <c r="AC8">
        <v>10.126571146085899</v>
      </c>
      <c r="AD8">
        <v>13.765707244322799</v>
      </c>
      <c r="AE8">
        <v>13.1709758751511</v>
      </c>
      <c r="AF8">
        <v>22.5482833450146</v>
      </c>
    </row>
    <row r="9" spans="1:32" x14ac:dyDescent="0.3">
      <c r="A9" t="s">
        <v>13</v>
      </c>
      <c r="B9" t="s">
        <v>311</v>
      </c>
      <c r="C9" t="s">
        <v>297</v>
      </c>
      <c r="D9" t="s">
        <v>312</v>
      </c>
      <c r="E9" t="s">
        <v>298</v>
      </c>
      <c r="U9">
        <v>46.359700611062202</v>
      </c>
      <c r="V9">
        <v>34.858453848740901</v>
      </c>
      <c r="W9">
        <v>39.478139141746198</v>
      </c>
      <c r="X9">
        <v>40.166987238703797</v>
      </c>
      <c r="Y9">
        <v>39.427552418938198</v>
      </c>
      <c r="Z9">
        <v>40.626385238254599</v>
      </c>
      <c r="AA9">
        <v>45.827868298315998</v>
      </c>
      <c r="AB9">
        <v>45.695170701559299</v>
      </c>
      <c r="AC9">
        <v>51.681589937975197</v>
      </c>
      <c r="AD9">
        <v>58.024576143765699</v>
      </c>
      <c r="AE9">
        <v>63.791417753140699</v>
      </c>
      <c r="AF9">
        <v>71.2454329469562</v>
      </c>
    </row>
    <row r="10" spans="1:32" x14ac:dyDescent="0.3">
      <c r="A10" t="s">
        <v>13</v>
      </c>
      <c r="B10" t="s">
        <v>313</v>
      </c>
      <c r="C10" t="s">
        <v>297</v>
      </c>
      <c r="D10" t="s">
        <v>314</v>
      </c>
      <c r="E10" t="s">
        <v>298</v>
      </c>
      <c r="U10">
        <v>142.87476111973999</v>
      </c>
      <c r="V10">
        <v>142.79246943918</v>
      </c>
      <c r="W10">
        <v>149.84122013152799</v>
      </c>
      <c r="X10">
        <v>144.06795963055899</v>
      </c>
      <c r="Y10">
        <v>128.99375373292901</v>
      </c>
      <c r="Z10">
        <v>130.06175761956499</v>
      </c>
      <c r="AA10">
        <v>152.83049522038999</v>
      </c>
      <c r="AB10">
        <v>164.555284163854</v>
      </c>
      <c r="AC10">
        <v>189.292923887878</v>
      </c>
      <c r="AD10">
        <v>168.197354358208</v>
      </c>
      <c r="AE10">
        <v>177.27705685325299</v>
      </c>
      <c r="AF10">
        <v>230.801256913196</v>
      </c>
    </row>
    <row r="11" spans="1:32" x14ac:dyDescent="0.3">
      <c r="A11" t="s">
        <v>13</v>
      </c>
      <c r="B11" t="s">
        <v>315</v>
      </c>
      <c r="C11" t="s">
        <v>297</v>
      </c>
      <c r="D11" t="s">
        <v>316</v>
      </c>
      <c r="E11" t="s">
        <v>298</v>
      </c>
      <c r="U11">
        <v>96.515060508677394</v>
      </c>
      <c r="V11">
        <v>107.934015590439</v>
      </c>
      <c r="W11">
        <v>110.36308098978201</v>
      </c>
      <c r="X11">
        <v>103.90097239185501</v>
      </c>
      <c r="Y11">
        <v>89.566201313991101</v>
      </c>
      <c r="Z11">
        <v>89.435372381310501</v>
      </c>
      <c r="AA11">
        <v>107.002626922074</v>
      </c>
      <c r="AB11">
        <v>118.860113462295</v>
      </c>
      <c r="AC11">
        <v>137.61133394990301</v>
      </c>
      <c r="AD11">
        <v>110.172778214442</v>
      </c>
      <c r="AE11">
        <v>113.485639100113</v>
      </c>
      <c r="AF11">
        <v>159.55582396624001</v>
      </c>
    </row>
    <row r="12" spans="1:32" x14ac:dyDescent="0.3">
      <c r="A12" t="s">
        <v>13</v>
      </c>
      <c r="B12" t="s">
        <v>317</v>
      </c>
      <c r="C12" t="s">
        <v>297</v>
      </c>
      <c r="D12" t="s">
        <v>318</v>
      </c>
      <c r="E12" t="s">
        <v>298</v>
      </c>
      <c r="U12">
        <v>79.8397789442826</v>
      </c>
      <c r="V12">
        <v>87.079028166215096</v>
      </c>
      <c r="W12">
        <v>100.113322056301</v>
      </c>
      <c r="X12">
        <v>80.371343502407399</v>
      </c>
      <c r="Y12">
        <v>85.256616893410097</v>
      </c>
      <c r="Z12">
        <v>82.827391278161898</v>
      </c>
      <c r="AA12">
        <v>84.514321550262906</v>
      </c>
      <c r="AB12">
        <v>96.482923241575193</v>
      </c>
      <c r="AC12">
        <v>116.183289014252</v>
      </c>
      <c r="AD12">
        <v>134.912900929145</v>
      </c>
      <c r="AE12">
        <v>137.753010715221</v>
      </c>
      <c r="AF12">
        <v>160.36257988673401</v>
      </c>
    </row>
    <row r="13" spans="1:32" x14ac:dyDescent="0.3">
      <c r="A13" t="s">
        <v>13</v>
      </c>
      <c r="B13" t="s">
        <v>319</v>
      </c>
      <c r="C13" t="s">
        <v>297</v>
      </c>
      <c r="D13" t="s">
        <v>320</v>
      </c>
      <c r="E13" t="s">
        <v>298</v>
      </c>
      <c r="U13">
        <v>76.277666723323094</v>
      </c>
      <c r="V13">
        <v>78.369925999664105</v>
      </c>
      <c r="W13">
        <v>78.138650878679002</v>
      </c>
      <c r="X13">
        <v>80.104435527177102</v>
      </c>
      <c r="Y13">
        <v>92.496860362611798</v>
      </c>
      <c r="Z13">
        <v>74.436767301840504</v>
      </c>
      <c r="AA13">
        <v>81.365634992964502</v>
      </c>
      <c r="AB13">
        <v>93.398122308708096</v>
      </c>
      <c r="AC13">
        <v>99.134964998306998</v>
      </c>
      <c r="AD13">
        <v>115.234687027915</v>
      </c>
      <c r="AE13">
        <v>127.774170604586</v>
      </c>
      <c r="AF13">
        <v>142.46211111532801</v>
      </c>
    </row>
    <row r="14" spans="1:32" x14ac:dyDescent="0.3">
      <c r="A14" t="s">
        <v>13</v>
      </c>
      <c r="B14" t="s">
        <v>321</v>
      </c>
      <c r="C14" t="s">
        <v>297</v>
      </c>
      <c r="D14" t="s">
        <v>322</v>
      </c>
      <c r="E14" t="s">
        <v>298</v>
      </c>
      <c r="U14">
        <v>26.833322324967799</v>
      </c>
      <c r="V14">
        <v>36.156634901897597</v>
      </c>
      <c r="W14">
        <v>35.155117361172898</v>
      </c>
      <c r="X14">
        <v>30.4399034580204</v>
      </c>
      <c r="Y14">
        <v>36.478445034708599</v>
      </c>
      <c r="Z14">
        <v>38.755497898907201</v>
      </c>
      <c r="AA14">
        <v>42.6616064409694</v>
      </c>
      <c r="AB14">
        <v>44.119340148038503</v>
      </c>
      <c r="AC14">
        <v>46.046784562747597</v>
      </c>
      <c r="AD14">
        <v>46.622406109897398</v>
      </c>
      <c r="AE14">
        <v>62.707378331129199</v>
      </c>
      <c r="AF14">
        <v>63.076511643374097</v>
      </c>
    </row>
    <row r="15" spans="1:32" x14ac:dyDescent="0.3">
      <c r="A15" t="s">
        <v>13</v>
      </c>
      <c r="B15" t="s">
        <v>323</v>
      </c>
      <c r="C15" t="s">
        <v>297</v>
      </c>
      <c r="D15" t="s">
        <v>324</v>
      </c>
      <c r="E15" t="s">
        <v>298</v>
      </c>
      <c r="U15">
        <v>66.143127357144394</v>
      </c>
      <c r="V15">
        <v>73.955174532361198</v>
      </c>
      <c r="W15">
        <v>72.849314866190596</v>
      </c>
      <c r="X15">
        <v>69.135906672875095</v>
      </c>
      <c r="Y15">
        <v>80.475832887927396</v>
      </c>
      <c r="Z15">
        <v>80.868630701239994</v>
      </c>
      <c r="AA15">
        <v>89.028301105829101</v>
      </c>
      <c r="AB15">
        <v>95.764752928710394</v>
      </c>
      <c r="AC15">
        <v>102.302148785863</v>
      </c>
      <c r="AD15">
        <v>112.816172494802</v>
      </c>
      <c r="AE15">
        <v>125.26778950272799</v>
      </c>
      <c r="AF15">
        <v>138.93211257380301</v>
      </c>
    </row>
    <row r="16" spans="1:32" x14ac:dyDescent="0.3">
      <c r="A16" t="s">
        <v>13</v>
      </c>
      <c r="B16" t="s">
        <v>325</v>
      </c>
      <c r="C16" t="s">
        <v>297</v>
      </c>
      <c r="D16" t="s">
        <v>326</v>
      </c>
      <c r="E16" t="s">
        <v>298</v>
      </c>
      <c r="U16">
        <v>39.309805032176499</v>
      </c>
      <c r="V16">
        <v>37.798539630463601</v>
      </c>
      <c r="W16">
        <v>37.694197505017698</v>
      </c>
      <c r="X16">
        <v>38.696003214854699</v>
      </c>
      <c r="Y16">
        <v>43.997387853218797</v>
      </c>
      <c r="Z16">
        <v>42.1131328023327</v>
      </c>
      <c r="AA16">
        <v>46.3666946648597</v>
      </c>
      <c r="AB16">
        <v>51.645412780671897</v>
      </c>
      <c r="AC16">
        <v>56.2553642231155</v>
      </c>
      <c r="AD16">
        <v>66.193766384904805</v>
      </c>
      <c r="AE16">
        <v>62.560411171598901</v>
      </c>
      <c r="AF16">
        <v>75.855600930428494</v>
      </c>
    </row>
    <row r="17" spans="1:32" x14ac:dyDescent="0.3">
      <c r="A17" t="s">
        <v>13</v>
      </c>
      <c r="B17" t="s">
        <v>327</v>
      </c>
      <c r="C17" t="s">
        <v>297</v>
      </c>
      <c r="D17" t="s">
        <v>328</v>
      </c>
      <c r="E17" t="s">
        <v>298</v>
      </c>
      <c r="U17">
        <v>22.978940155689301</v>
      </c>
      <c r="V17">
        <v>23.169186756689399</v>
      </c>
      <c r="W17">
        <v>27.281077395081301</v>
      </c>
      <c r="X17">
        <v>25.219483937322799</v>
      </c>
      <c r="Y17">
        <v>27.307208512736</v>
      </c>
      <c r="Z17">
        <v>28.803090900931899</v>
      </c>
      <c r="AA17">
        <v>33.382946533212198</v>
      </c>
      <c r="AB17">
        <v>37.015682209123597</v>
      </c>
      <c r="AC17">
        <v>43.151370630423102</v>
      </c>
      <c r="AD17">
        <v>50.837372101499497</v>
      </c>
      <c r="AE17">
        <v>60.997713563912001</v>
      </c>
      <c r="AF17">
        <v>69.361312101910499</v>
      </c>
    </row>
    <row r="18" spans="1:32" x14ac:dyDescent="0.3">
      <c r="A18" t="s">
        <v>13</v>
      </c>
      <c r="B18" t="s">
        <v>329</v>
      </c>
      <c r="C18" t="s">
        <v>297</v>
      </c>
      <c r="D18" t="s">
        <v>330</v>
      </c>
      <c r="E18" t="s">
        <v>298</v>
      </c>
      <c r="U18">
        <v>75.998975106931994</v>
      </c>
      <c r="V18">
        <v>75.459927191248497</v>
      </c>
      <c r="W18">
        <v>71.703254388431205</v>
      </c>
      <c r="X18">
        <v>63.186223048831103</v>
      </c>
      <c r="Y18">
        <v>66.7602000879331</v>
      </c>
      <c r="Z18">
        <v>78.173408679797205</v>
      </c>
      <c r="AA18">
        <v>98.013843792276603</v>
      </c>
      <c r="AB18">
        <v>105.46994843902201</v>
      </c>
      <c r="AC18">
        <v>105.775334552704</v>
      </c>
      <c r="AD18">
        <v>114.071687524366</v>
      </c>
      <c r="AE18">
        <v>115.086117405254</v>
      </c>
      <c r="AF18">
        <v>131.766432654873</v>
      </c>
    </row>
    <row r="19" spans="1:32" x14ac:dyDescent="0.3">
      <c r="A19" t="s">
        <v>13</v>
      </c>
      <c r="B19" t="s">
        <v>331</v>
      </c>
      <c r="C19" t="s">
        <v>297</v>
      </c>
      <c r="D19" t="s">
        <v>332</v>
      </c>
      <c r="E19" t="s">
        <v>298</v>
      </c>
      <c r="U19">
        <v>60.832713622824798</v>
      </c>
      <c r="V19">
        <v>67.281353879589403</v>
      </c>
      <c r="W19">
        <v>60.232187566853398</v>
      </c>
      <c r="X19">
        <v>55.6550528524252</v>
      </c>
      <c r="Y19">
        <v>50.611312753343803</v>
      </c>
      <c r="Z19">
        <v>51.216826262371001</v>
      </c>
      <c r="AA19">
        <v>57.8463616739446</v>
      </c>
      <c r="AB19">
        <v>58.322413766480103</v>
      </c>
      <c r="AC19">
        <v>68.991191056816106</v>
      </c>
      <c r="AD19">
        <v>76.681637745281606</v>
      </c>
      <c r="AE19">
        <v>94.045442424986703</v>
      </c>
      <c r="AF19">
        <v>97.276680367418507</v>
      </c>
    </row>
    <row r="20" spans="1:32" x14ac:dyDescent="0.3">
      <c r="A20" t="s">
        <v>13</v>
      </c>
      <c r="B20" t="s">
        <v>333</v>
      </c>
      <c r="C20" t="s">
        <v>297</v>
      </c>
      <c r="D20" t="s">
        <v>334</v>
      </c>
      <c r="E20" t="s">
        <v>298</v>
      </c>
      <c r="U20">
        <v>88.591675609709895</v>
      </c>
      <c r="V20">
        <v>68.467939849616599</v>
      </c>
      <c r="W20">
        <v>56.569460304060001</v>
      </c>
      <c r="X20">
        <v>73.962872007748601</v>
      </c>
      <c r="Y20">
        <v>69.910754680312905</v>
      </c>
      <c r="Z20">
        <v>48.986802756819202</v>
      </c>
      <c r="AA20">
        <v>51.653870230889403</v>
      </c>
      <c r="AB20">
        <v>52.175762047434503</v>
      </c>
      <c r="AC20">
        <v>50.552588560442899</v>
      </c>
      <c r="AD20">
        <v>58.068594017194499</v>
      </c>
      <c r="AE20">
        <v>65.163335451790303</v>
      </c>
      <c r="AF20">
        <v>80.959788063140905</v>
      </c>
    </row>
    <row r="21" spans="1:32" x14ac:dyDescent="0.3">
      <c r="A21" t="s">
        <v>13</v>
      </c>
      <c r="B21" t="s">
        <v>335</v>
      </c>
      <c r="C21" t="s">
        <v>297</v>
      </c>
      <c r="D21" t="s">
        <v>336</v>
      </c>
      <c r="E21" t="s">
        <v>298</v>
      </c>
      <c r="U21">
        <v>155.94314499830901</v>
      </c>
      <c r="V21">
        <v>131.421920646297</v>
      </c>
      <c r="W21">
        <v>114.865884099547</v>
      </c>
      <c r="X21">
        <v>127.159769358586</v>
      </c>
      <c r="Y21">
        <v>116.209252715736</v>
      </c>
      <c r="Z21">
        <v>95.945567705459396</v>
      </c>
      <c r="AA21">
        <v>97.590146702301794</v>
      </c>
      <c r="AB21">
        <v>100.631506517644</v>
      </c>
      <c r="AC21">
        <v>100.84187679139301</v>
      </c>
      <c r="AD21">
        <v>108.71360446170701</v>
      </c>
      <c r="AE21">
        <v>127.883819398993</v>
      </c>
      <c r="AF21">
        <v>140.931768885808</v>
      </c>
    </row>
    <row r="22" spans="1:32" x14ac:dyDescent="0.3">
      <c r="A22" t="s">
        <v>13</v>
      </c>
      <c r="B22" t="s">
        <v>337</v>
      </c>
      <c r="C22" t="s">
        <v>297</v>
      </c>
      <c r="D22" t="s">
        <v>338</v>
      </c>
      <c r="E22" t="s">
        <v>298</v>
      </c>
      <c r="U22">
        <v>67.3514693885989</v>
      </c>
      <c r="V22">
        <v>62.95398079668</v>
      </c>
      <c r="W22">
        <v>58.296423795487101</v>
      </c>
      <c r="X22">
        <v>53.196897350837602</v>
      </c>
      <c r="Y22">
        <v>46.298498035423101</v>
      </c>
      <c r="Z22">
        <v>46.958764948640201</v>
      </c>
      <c r="AA22">
        <v>45.936276471412398</v>
      </c>
      <c r="AB22">
        <v>48.455744470209197</v>
      </c>
      <c r="AC22">
        <v>50.289288230950497</v>
      </c>
      <c r="AD22">
        <v>50.6450104445127</v>
      </c>
      <c r="AE22">
        <v>62.720483947202702</v>
      </c>
      <c r="AF22">
        <v>59.971980822667298</v>
      </c>
    </row>
    <row r="23" spans="1:32" x14ac:dyDescent="0.3">
      <c r="A23" t="s">
        <v>13</v>
      </c>
      <c r="B23" t="s">
        <v>339</v>
      </c>
      <c r="C23" t="s">
        <v>297</v>
      </c>
      <c r="D23" t="s">
        <v>340</v>
      </c>
      <c r="E23" t="s">
        <v>298</v>
      </c>
      <c r="U23">
        <v>457.08999988334699</v>
      </c>
      <c r="V23">
        <v>403.85409103281597</v>
      </c>
      <c r="W23">
        <v>310.08519092318397</v>
      </c>
      <c r="X23">
        <v>281.79228391643301</v>
      </c>
      <c r="Y23">
        <v>264.00919209314497</v>
      </c>
      <c r="Z23">
        <v>260.12398781910503</v>
      </c>
      <c r="AA23">
        <v>246.74679381448101</v>
      </c>
      <c r="AB23">
        <v>254.12623315029001</v>
      </c>
      <c r="AC23">
        <v>272.62047600195001</v>
      </c>
      <c r="AD23">
        <v>339.422695223593</v>
      </c>
      <c r="AE23">
        <v>310.83403518148498</v>
      </c>
      <c r="AF23">
        <v>419.63613373759102</v>
      </c>
    </row>
    <row r="24" spans="1:32" x14ac:dyDescent="0.3">
      <c r="A24" t="s">
        <v>13</v>
      </c>
      <c r="B24" t="s">
        <v>341</v>
      </c>
      <c r="C24" t="s">
        <v>297</v>
      </c>
      <c r="D24" t="s">
        <v>342</v>
      </c>
      <c r="E24" t="s">
        <v>298</v>
      </c>
      <c r="U24">
        <v>313.9521893635</v>
      </c>
      <c r="V24">
        <v>280.38738816974001</v>
      </c>
      <c r="W24">
        <v>253.91716276217599</v>
      </c>
      <c r="X24">
        <v>236.50928261092699</v>
      </c>
      <c r="Y24">
        <v>253.78512460400299</v>
      </c>
      <c r="Z24">
        <v>258.42080682904401</v>
      </c>
      <c r="AA24">
        <v>270.44255137849899</v>
      </c>
      <c r="AB24">
        <v>290.29940279626402</v>
      </c>
      <c r="AC24">
        <v>315.47857898486501</v>
      </c>
      <c r="AD24">
        <v>344.80632467555398</v>
      </c>
      <c r="AE24">
        <v>353.798687403153</v>
      </c>
      <c r="AF24">
        <v>419.36877118053297</v>
      </c>
    </row>
    <row r="25" spans="1:32" x14ac:dyDescent="0.3">
      <c r="A25" t="s">
        <v>13</v>
      </c>
      <c r="B25" t="s">
        <v>343</v>
      </c>
      <c r="C25" t="s">
        <v>297</v>
      </c>
      <c r="D25" t="s">
        <v>344</v>
      </c>
      <c r="E25" t="s">
        <v>298</v>
      </c>
      <c r="U25">
        <v>32.771264740948503</v>
      </c>
      <c r="V25">
        <v>30.504321712429999</v>
      </c>
      <c r="W25">
        <v>26.021633995372</v>
      </c>
      <c r="X25">
        <v>28.015783276862098</v>
      </c>
      <c r="Y25">
        <v>29.163721404731302</v>
      </c>
      <c r="Z25">
        <v>30.4040519585071</v>
      </c>
      <c r="AA25">
        <v>32.180537483014</v>
      </c>
      <c r="AB25">
        <v>34.403104628267599</v>
      </c>
      <c r="AC25">
        <v>39.255179336668803</v>
      </c>
      <c r="AD25">
        <v>44.260157831935601</v>
      </c>
      <c r="AE25">
        <v>41.095974200790202</v>
      </c>
      <c r="AF25">
        <v>44.742677277449403</v>
      </c>
    </row>
    <row r="26" spans="1:32" x14ac:dyDescent="0.3">
      <c r="A26" t="s">
        <v>13</v>
      </c>
      <c r="B26" t="s">
        <v>345</v>
      </c>
      <c r="C26" t="s">
        <v>297</v>
      </c>
      <c r="D26" t="s">
        <v>346</v>
      </c>
      <c r="E26" t="s">
        <v>298</v>
      </c>
      <c r="U26">
        <v>194.82401791422399</v>
      </c>
      <c r="V26">
        <v>186.624517396903</v>
      </c>
      <c r="W26">
        <v>169.044507412857</v>
      </c>
      <c r="X26">
        <v>148.96258411423699</v>
      </c>
      <c r="Y26">
        <v>158.53922831053299</v>
      </c>
      <c r="Z26">
        <v>159.374224939361</v>
      </c>
      <c r="AA26">
        <v>162.518980062265</v>
      </c>
      <c r="AB26">
        <v>177.44388554511201</v>
      </c>
      <c r="AC26">
        <v>189.88574650759699</v>
      </c>
      <c r="AD26">
        <v>209.52864720427999</v>
      </c>
      <c r="AE26">
        <v>219.582641819375</v>
      </c>
      <c r="AF26">
        <v>246.43158802102701</v>
      </c>
    </row>
    <row r="27" spans="1:32" x14ac:dyDescent="0.3">
      <c r="A27" t="s">
        <v>13</v>
      </c>
      <c r="B27" t="s">
        <v>347</v>
      </c>
      <c r="C27" t="s">
        <v>297</v>
      </c>
      <c r="D27" t="s">
        <v>348</v>
      </c>
      <c r="E27" t="s">
        <v>298</v>
      </c>
      <c r="U27">
        <v>86.356906708328196</v>
      </c>
      <c r="V27">
        <v>63.258549060407198</v>
      </c>
      <c r="W27">
        <v>58.851021353947303</v>
      </c>
      <c r="X27">
        <v>59.530915219827399</v>
      </c>
      <c r="Y27">
        <v>66.082174888738805</v>
      </c>
      <c r="Z27">
        <v>68.642529931175304</v>
      </c>
      <c r="AA27">
        <v>75.743033833220196</v>
      </c>
      <c r="AB27">
        <v>78.452412622884495</v>
      </c>
      <c r="AC27">
        <v>86.337653140598903</v>
      </c>
      <c r="AD27">
        <v>91.017519639338403</v>
      </c>
      <c r="AE27">
        <v>93.120071382987902</v>
      </c>
      <c r="AF27">
        <v>128.19450588205601</v>
      </c>
    </row>
    <row r="28" spans="1:32" x14ac:dyDescent="0.3">
      <c r="A28" t="s">
        <v>13</v>
      </c>
      <c r="B28" t="s">
        <v>349</v>
      </c>
      <c r="C28" t="s">
        <v>297</v>
      </c>
      <c r="D28" t="s">
        <v>350</v>
      </c>
      <c r="E28" t="s">
        <v>298</v>
      </c>
      <c r="U28">
        <v>182.70160052119999</v>
      </c>
      <c r="V28">
        <v>155.453830629821</v>
      </c>
      <c r="W28">
        <v>122.720836267935</v>
      </c>
      <c r="X28">
        <v>132.42332976796899</v>
      </c>
      <c r="Y28">
        <v>124.598891668188</v>
      </c>
      <c r="Z28">
        <v>123.52254879816699</v>
      </c>
      <c r="AA28">
        <v>128.273575283409</v>
      </c>
      <c r="AB28">
        <v>149.96824182041999</v>
      </c>
      <c r="AC28">
        <v>163.753517518221</v>
      </c>
      <c r="AD28">
        <v>177.54361356849</v>
      </c>
      <c r="AE28">
        <v>152.96898549205201</v>
      </c>
      <c r="AF28">
        <v>182.617034784434</v>
      </c>
    </row>
    <row r="29" spans="1:32" x14ac:dyDescent="0.3">
      <c r="A29" t="s">
        <v>13</v>
      </c>
      <c r="B29" t="s">
        <v>351</v>
      </c>
      <c r="C29" t="s">
        <v>297</v>
      </c>
      <c r="D29" t="s">
        <v>352</v>
      </c>
      <c r="E29" t="s">
        <v>298</v>
      </c>
      <c r="U29">
        <v>36.586372119280597</v>
      </c>
      <c r="V29">
        <v>34.3933285680856</v>
      </c>
      <c r="W29">
        <v>36.7388494222185</v>
      </c>
      <c r="X29">
        <v>37.379963410481103</v>
      </c>
      <c r="Y29">
        <v>36.809288864520603</v>
      </c>
      <c r="Z29">
        <v>37.147565962043203</v>
      </c>
      <c r="AA29">
        <v>39.776799481515802</v>
      </c>
      <c r="AB29">
        <v>45.6086529975044</v>
      </c>
      <c r="AC29">
        <v>54.399706460681998</v>
      </c>
      <c r="AD29">
        <v>52.793687970961898</v>
      </c>
      <c r="AE29">
        <v>55.2339916642145</v>
      </c>
      <c r="AF29">
        <v>68.943740452529497</v>
      </c>
    </row>
    <row r="30" spans="1:32" x14ac:dyDescent="0.3">
      <c r="A30" t="s">
        <v>13</v>
      </c>
      <c r="B30" t="s">
        <v>353</v>
      </c>
      <c r="C30" t="s">
        <v>297</v>
      </c>
      <c r="D30" t="s">
        <v>354</v>
      </c>
      <c r="E30" t="s">
        <v>298</v>
      </c>
      <c r="U30">
        <v>3.1285582653076398</v>
      </c>
      <c r="V30">
        <v>3.06015820414133</v>
      </c>
      <c r="W30">
        <v>2.7880543947711298</v>
      </c>
      <c r="X30">
        <v>5.7779836379641099</v>
      </c>
      <c r="Y30">
        <v>2.9422633201504</v>
      </c>
      <c r="Z30">
        <v>2.7426421976793902</v>
      </c>
      <c r="AA30">
        <v>2.6918778019718399</v>
      </c>
      <c r="AB30">
        <v>2.8662026061022701</v>
      </c>
      <c r="AC30">
        <v>3.5216878813838099</v>
      </c>
      <c r="AD30">
        <v>4.6301990994942601</v>
      </c>
      <c r="AE30">
        <v>5.7484132123397202</v>
      </c>
      <c r="AF30">
        <v>6.7202887726439204</v>
      </c>
    </row>
    <row r="31" spans="1:32" x14ac:dyDescent="0.3">
      <c r="A31" t="s">
        <v>13</v>
      </c>
      <c r="B31" t="s">
        <v>355</v>
      </c>
      <c r="C31" t="s">
        <v>297</v>
      </c>
      <c r="D31" t="s">
        <v>356</v>
      </c>
      <c r="E31" t="s">
        <v>298</v>
      </c>
      <c r="U31">
        <v>19.492063004270999</v>
      </c>
      <c r="V31">
        <v>22.387600443614801</v>
      </c>
      <c r="W31">
        <v>19.148519437804399</v>
      </c>
      <c r="X31">
        <v>19.851133773334301</v>
      </c>
      <c r="Y31">
        <v>18.858636657121298</v>
      </c>
      <c r="Z31">
        <v>17.387380549606</v>
      </c>
      <c r="AA31">
        <v>16.6327457619239</v>
      </c>
      <c r="AB31">
        <v>30.802750767739902</v>
      </c>
      <c r="AC31">
        <v>25.851174237137201</v>
      </c>
      <c r="AD31">
        <v>32.539993535867602</v>
      </c>
      <c r="AE31">
        <v>20.036071077021699</v>
      </c>
      <c r="AF31">
        <v>21.4978171601981</v>
      </c>
    </row>
    <row r="32" spans="1:32" x14ac:dyDescent="0.3">
      <c r="A32" t="s">
        <v>13</v>
      </c>
      <c r="B32" t="s">
        <v>357</v>
      </c>
      <c r="C32" t="s">
        <v>297</v>
      </c>
      <c r="D32" t="s">
        <v>358</v>
      </c>
      <c r="E32" t="s">
        <v>298</v>
      </c>
      <c r="U32">
        <v>98.605235802616505</v>
      </c>
      <c r="V32">
        <v>74.808795910322502</v>
      </c>
      <c r="W32">
        <v>54.981329798752398</v>
      </c>
      <c r="X32">
        <v>59.7790352546535</v>
      </c>
      <c r="Y32">
        <v>56.494359141741803</v>
      </c>
      <c r="Z32">
        <v>56.686919911906401</v>
      </c>
      <c r="AA32">
        <v>59.857116041720801</v>
      </c>
      <c r="AB32">
        <v>62.099936543538902</v>
      </c>
      <c r="AC32">
        <v>70.894895776801107</v>
      </c>
      <c r="AD32">
        <v>78.408643593160207</v>
      </c>
      <c r="AE32">
        <v>62.018815188458099</v>
      </c>
      <c r="AF32">
        <v>70.422977986794606</v>
      </c>
    </row>
    <row r="33" spans="1:32" x14ac:dyDescent="0.3">
      <c r="A33" t="s">
        <v>13</v>
      </c>
      <c r="B33" t="s">
        <v>359</v>
      </c>
      <c r="C33" t="s">
        <v>297</v>
      </c>
      <c r="D33" t="s">
        <v>360</v>
      </c>
      <c r="E33" t="s">
        <v>298</v>
      </c>
      <c r="U33">
        <v>24.889371329724302</v>
      </c>
      <c r="V33">
        <v>20.803947503656399</v>
      </c>
      <c r="W33">
        <v>9.0640832143886296</v>
      </c>
      <c r="X33">
        <v>9.6352136915356006</v>
      </c>
      <c r="Y33">
        <v>9.4943436846536908</v>
      </c>
      <c r="Z33">
        <v>9.5580401769317707</v>
      </c>
      <c r="AA33">
        <v>9.3150361962765302</v>
      </c>
      <c r="AB33">
        <v>8.5906989055344098</v>
      </c>
      <c r="AC33">
        <v>9.0860531622172793</v>
      </c>
      <c r="AD33">
        <v>9.1710893690064896</v>
      </c>
      <c r="AE33">
        <v>10.131694350018501</v>
      </c>
      <c r="AF33">
        <v>15.032210412268199</v>
      </c>
    </row>
    <row r="34" spans="1:32" x14ac:dyDescent="0.3">
      <c r="A34" t="s">
        <v>13</v>
      </c>
      <c r="B34" t="s">
        <v>361</v>
      </c>
      <c r="C34" t="s">
        <v>297</v>
      </c>
      <c r="D34" t="s">
        <v>362</v>
      </c>
      <c r="E34" t="s">
        <v>298</v>
      </c>
      <c r="U34">
        <v>33.616270559924999</v>
      </c>
      <c r="V34">
        <v>30.821760762047301</v>
      </c>
      <c r="W34">
        <v>24.8544582363511</v>
      </c>
      <c r="X34">
        <v>24.410476443140102</v>
      </c>
      <c r="Y34">
        <v>26.896403528200501</v>
      </c>
      <c r="Z34">
        <v>27.7710687911745</v>
      </c>
      <c r="AA34">
        <v>25.421135582171001</v>
      </c>
      <c r="AB34">
        <v>29.090709873879501</v>
      </c>
      <c r="AC34">
        <v>34.214842205243897</v>
      </c>
      <c r="AD34">
        <v>40.190449622711199</v>
      </c>
      <c r="AE34">
        <v>27.8904138141211</v>
      </c>
      <c r="AF34">
        <v>30.173862745273301</v>
      </c>
    </row>
    <row r="35" spans="1:32" x14ac:dyDescent="0.3">
      <c r="A35" t="s">
        <v>13</v>
      </c>
      <c r="B35" t="s">
        <v>363</v>
      </c>
      <c r="C35" t="s">
        <v>297</v>
      </c>
      <c r="D35" t="s">
        <v>364</v>
      </c>
      <c r="E35" t="s">
        <v>298</v>
      </c>
      <c r="U35">
        <v>613.38454797760198</v>
      </c>
      <c r="V35">
        <v>661.51321844273696</v>
      </c>
      <c r="W35">
        <v>556.65181687914401</v>
      </c>
      <c r="X35">
        <v>526.00740692362899</v>
      </c>
      <c r="Y35">
        <v>491.75592468407001</v>
      </c>
      <c r="Z35">
        <v>478.26308038343598</v>
      </c>
      <c r="AA35">
        <v>510.85942452090001</v>
      </c>
      <c r="AB35">
        <v>569.80034058367005</v>
      </c>
      <c r="AC35">
        <v>593.41475393842597</v>
      </c>
      <c r="AD35">
        <v>652.60391100715594</v>
      </c>
      <c r="AE35">
        <v>559.64918614462397</v>
      </c>
      <c r="AF35">
        <v>570.97035437619195</v>
      </c>
    </row>
    <row r="36" spans="1:32" x14ac:dyDescent="0.3">
      <c r="A36" t="s">
        <v>13</v>
      </c>
      <c r="B36" t="s">
        <v>365</v>
      </c>
      <c r="C36" t="s">
        <v>297</v>
      </c>
      <c r="D36" t="s">
        <v>366</v>
      </c>
      <c r="E36" t="s">
        <v>298</v>
      </c>
      <c r="U36">
        <v>334.66162678612</v>
      </c>
      <c r="V36">
        <v>327.41519025690599</v>
      </c>
      <c r="W36">
        <v>295.37227400084402</v>
      </c>
      <c r="X36">
        <v>289.22309102905001</v>
      </c>
      <c r="Y36">
        <v>314.28709779600899</v>
      </c>
      <c r="Z36">
        <v>307.97323632849702</v>
      </c>
      <c r="AA36">
        <v>317.42549052012299</v>
      </c>
      <c r="AB36">
        <v>353.12658724904099</v>
      </c>
      <c r="AC36">
        <v>347.41872243103501</v>
      </c>
      <c r="AD36">
        <v>355.78146095041501</v>
      </c>
      <c r="AE36">
        <v>292.70080858564302</v>
      </c>
      <c r="AF36">
        <v>339.52982931030499</v>
      </c>
    </row>
    <row r="37" spans="1:32" x14ac:dyDescent="0.3">
      <c r="A37" t="s">
        <v>13</v>
      </c>
      <c r="B37" t="s">
        <v>367</v>
      </c>
      <c r="C37" t="s">
        <v>297</v>
      </c>
      <c r="D37" t="s">
        <v>368</v>
      </c>
      <c r="E37" t="s">
        <v>298</v>
      </c>
      <c r="U37">
        <v>207.03121478126101</v>
      </c>
      <c r="V37">
        <v>259.62270545541998</v>
      </c>
      <c r="W37">
        <v>201.28808472197699</v>
      </c>
      <c r="X37">
        <v>175.826927067886</v>
      </c>
      <c r="Y37">
        <v>114.88657024414999</v>
      </c>
      <c r="Z37">
        <v>103.15317638523599</v>
      </c>
      <c r="AA37">
        <v>122.559935268324</v>
      </c>
      <c r="AB37">
        <v>127.519867518666</v>
      </c>
      <c r="AC37">
        <v>135.861040589027</v>
      </c>
      <c r="AD37">
        <v>144.79803790104299</v>
      </c>
      <c r="AE37">
        <v>89.120632374502705</v>
      </c>
      <c r="AF37">
        <v>100.840114115369</v>
      </c>
    </row>
    <row r="38" spans="1:32" x14ac:dyDescent="0.3">
      <c r="A38" t="s">
        <v>13</v>
      </c>
      <c r="B38" t="s">
        <v>369</v>
      </c>
      <c r="C38" t="s">
        <v>297</v>
      </c>
      <c r="D38" t="s">
        <v>370</v>
      </c>
      <c r="E38" t="s">
        <v>298</v>
      </c>
      <c r="U38">
        <v>70.091706410221207</v>
      </c>
      <c r="V38">
        <v>73.375322730411</v>
      </c>
      <c r="W38">
        <v>58.9914581563228</v>
      </c>
      <c r="X38">
        <v>59.7573888266936</v>
      </c>
      <c r="Y38">
        <v>61.382256643910999</v>
      </c>
      <c r="Z38">
        <v>65.936667669703596</v>
      </c>
      <c r="AA38">
        <v>69.473998732452699</v>
      </c>
      <c r="AB38">
        <v>87.653885815962994</v>
      </c>
      <c r="AC38">
        <v>108.634990918364</v>
      </c>
      <c r="AD38">
        <v>150.524412155698</v>
      </c>
      <c r="AE38">
        <v>176.327745184479</v>
      </c>
      <c r="AF38">
        <v>129.10041095051901</v>
      </c>
    </row>
    <row r="39" spans="1:32" x14ac:dyDescent="0.3">
      <c r="A39" t="s">
        <v>13</v>
      </c>
      <c r="B39" t="s">
        <v>371</v>
      </c>
      <c r="C39" t="s">
        <v>297</v>
      </c>
      <c r="D39" t="s">
        <v>372</v>
      </c>
      <c r="E39" t="s">
        <v>298</v>
      </c>
      <c r="U39">
        <v>428.74982545775799</v>
      </c>
      <c r="V39">
        <v>414.13246863434398</v>
      </c>
      <c r="W39">
        <v>414.23640631847701</v>
      </c>
      <c r="X39">
        <v>418.43421773841402</v>
      </c>
      <c r="Y39">
        <v>373.49440662602899</v>
      </c>
      <c r="Z39">
        <v>403.90606991027499</v>
      </c>
      <c r="AA39">
        <v>441.44076562589999</v>
      </c>
      <c r="AB39">
        <v>425.25876228221699</v>
      </c>
      <c r="AC39">
        <v>429.24514033837198</v>
      </c>
      <c r="AD39">
        <v>450.51253882784602</v>
      </c>
      <c r="AE39">
        <v>465.045584596212</v>
      </c>
      <c r="AF39">
        <v>466.27113084055901</v>
      </c>
    </row>
    <row r="40" spans="1:32" x14ac:dyDescent="0.3">
      <c r="A40" t="s">
        <v>13</v>
      </c>
      <c r="B40" t="s">
        <v>373</v>
      </c>
      <c r="C40" t="s">
        <v>297</v>
      </c>
      <c r="D40" t="s">
        <v>374</v>
      </c>
      <c r="E40" t="s">
        <v>298</v>
      </c>
      <c r="U40">
        <v>33.2906590649431</v>
      </c>
      <c r="V40">
        <v>31.2604783150027</v>
      </c>
      <c r="W40">
        <v>25.053280044253601</v>
      </c>
      <c r="X40">
        <v>28.580574069522999</v>
      </c>
      <c r="Y40">
        <v>29.923264587141901</v>
      </c>
      <c r="Z40">
        <v>31.414426361121301</v>
      </c>
      <c r="AA40">
        <v>34.963717245770901</v>
      </c>
      <c r="AB40">
        <v>42.956117427844703</v>
      </c>
      <c r="AC40">
        <v>52.776405905106699</v>
      </c>
      <c r="AD40">
        <v>53.398774087328</v>
      </c>
      <c r="AE40">
        <v>56.778917251952201</v>
      </c>
      <c r="AF40">
        <v>67.045710066158193</v>
      </c>
    </row>
    <row r="41" spans="1:32" x14ac:dyDescent="0.3">
      <c r="A41" t="s">
        <v>13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</v>
      </c>
      <c r="B42" t="s">
        <v>377</v>
      </c>
      <c r="C42" t="s">
        <v>297</v>
      </c>
      <c r="D42" t="s">
        <v>378</v>
      </c>
      <c r="E42" t="s">
        <v>298</v>
      </c>
      <c r="U42">
        <v>973.21168188010995</v>
      </c>
      <c r="V42">
        <v>864.75363626419403</v>
      </c>
      <c r="W42">
        <v>767.57301644102404</v>
      </c>
      <c r="X42">
        <v>846.92193188346403</v>
      </c>
      <c r="Y42">
        <v>942.75909617459001</v>
      </c>
      <c r="Z42">
        <v>916.62336673814195</v>
      </c>
      <c r="AA42">
        <v>847.55693607636704</v>
      </c>
      <c r="AB42">
        <v>901.86114761096201</v>
      </c>
      <c r="AC42">
        <v>993.01817526346997</v>
      </c>
      <c r="AD42">
        <v>1089.14422809814</v>
      </c>
      <c r="AE42">
        <v>1122.5895041204101</v>
      </c>
      <c r="AF42">
        <v>1310.40648686547</v>
      </c>
    </row>
    <row r="43" spans="1:32" x14ac:dyDescent="0.3">
      <c r="A43" t="s">
        <v>13</v>
      </c>
      <c r="B43" t="s">
        <v>379</v>
      </c>
      <c r="C43" t="s">
        <v>297</v>
      </c>
      <c r="D43" t="s">
        <v>380</v>
      </c>
      <c r="E43" t="s">
        <v>298</v>
      </c>
      <c r="U43">
        <v>1046.47467149473</v>
      </c>
      <c r="V43">
        <v>934.02249906712098</v>
      </c>
      <c r="W43">
        <v>829.37241881736998</v>
      </c>
      <c r="X43">
        <v>909.48167881976303</v>
      </c>
      <c r="Y43">
        <v>1002.4672272101</v>
      </c>
      <c r="Z43">
        <v>979.71676432399204</v>
      </c>
      <c r="AA43">
        <v>914.37681859993597</v>
      </c>
      <c r="AB43">
        <v>976.09060677464902</v>
      </c>
      <c r="AC43">
        <v>1081.1362767215301</v>
      </c>
      <c r="AD43">
        <v>1188.2636609142501</v>
      </c>
      <c r="AE43">
        <v>1208.82993277234</v>
      </c>
      <c r="AF43">
        <v>1403.9327719645701</v>
      </c>
    </row>
    <row r="44" spans="1:32" x14ac:dyDescent="0.3">
      <c r="A44" t="s">
        <v>13</v>
      </c>
      <c r="B44" t="s">
        <v>381</v>
      </c>
      <c r="C44" t="s">
        <v>297</v>
      </c>
      <c r="D44" t="s">
        <v>382</v>
      </c>
      <c r="E44" t="s">
        <v>298</v>
      </c>
      <c r="U44">
        <v>4200.9845535428703</v>
      </c>
      <c r="V44">
        <v>4019.1594909098399</v>
      </c>
      <c r="W44">
        <v>3732.1458271532301</v>
      </c>
      <c r="X44">
        <v>3695.9951877650901</v>
      </c>
      <c r="Y44">
        <v>3658.8299166740599</v>
      </c>
      <c r="Z44">
        <v>3664.7865198280601</v>
      </c>
      <c r="AA44">
        <v>3720.6017181727402</v>
      </c>
      <c r="AB44">
        <v>3995.4555569315398</v>
      </c>
      <c r="AC44">
        <v>4316.8494554664203</v>
      </c>
      <c r="AD44">
        <v>4740.8620683508097</v>
      </c>
      <c r="AE44">
        <v>4790.8196678701797</v>
      </c>
      <c r="AF44">
        <v>5381.4331015047601</v>
      </c>
    </row>
    <row r="45" spans="1:32" x14ac:dyDescent="0.3">
      <c r="A45" t="s">
        <v>13</v>
      </c>
      <c r="B45" t="s">
        <v>383</v>
      </c>
      <c r="C45" t="s">
        <v>297</v>
      </c>
      <c r="D45" t="s">
        <v>384</v>
      </c>
      <c r="E45" t="s">
        <v>298</v>
      </c>
      <c r="U45">
        <v>4182.9445535428704</v>
      </c>
      <c r="V45">
        <v>4000.8294909098399</v>
      </c>
      <c r="W45">
        <v>3712.7058271532401</v>
      </c>
      <c r="X45">
        <v>3675.2651877650901</v>
      </c>
      <c r="Y45">
        <v>3637.9049166740601</v>
      </c>
      <c r="Z45">
        <v>3641.63651982806</v>
      </c>
      <c r="AA45">
        <v>3692.2867181727402</v>
      </c>
      <c r="AB45">
        <v>3961.6855569315398</v>
      </c>
      <c r="AC45">
        <v>4282.3494554664203</v>
      </c>
      <c r="AD45">
        <v>4698.6270683508101</v>
      </c>
      <c r="AE45">
        <v>4741.0896678701802</v>
      </c>
      <c r="AF45">
        <v>5324.9728448312499</v>
      </c>
    </row>
    <row r="46" spans="1:32" x14ac:dyDescent="0.3">
      <c r="A46" t="s">
        <v>13</v>
      </c>
      <c r="B46" t="s">
        <v>385</v>
      </c>
      <c r="C46" t="s">
        <v>297</v>
      </c>
      <c r="D46" t="s">
        <v>386</v>
      </c>
      <c r="E46" t="s">
        <v>298</v>
      </c>
      <c r="U46">
        <v>73.262989614622697</v>
      </c>
      <c r="V46">
        <v>69.268862802927302</v>
      </c>
      <c r="W46">
        <v>61.799402376346698</v>
      </c>
      <c r="X46">
        <v>62.559746936299398</v>
      </c>
      <c r="Y46">
        <v>59.708131035505197</v>
      </c>
      <c r="Z46">
        <v>63.093397585849402</v>
      </c>
      <c r="AA46">
        <v>66.819882523569007</v>
      </c>
      <c r="AB46">
        <v>74.229459163686698</v>
      </c>
      <c r="AC46">
        <v>88.118101458062796</v>
      </c>
      <c r="AD46">
        <v>99.119432816117197</v>
      </c>
      <c r="AE46">
        <v>86.240428651930301</v>
      </c>
      <c r="AF46">
        <v>93.526285099101202</v>
      </c>
    </row>
    <row r="47" spans="1:32" x14ac:dyDescent="0.3">
      <c r="A47" t="s">
        <v>13</v>
      </c>
      <c r="B47" t="s">
        <v>387</v>
      </c>
      <c r="C47" t="s">
        <v>297</v>
      </c>
      <c r="D47" t="s">
        <v>388</v>
      </c>
      <c r="E47" t="s">
        <v>298</v>
      </c>
      <c r="U47">
        <v>48.11</v>
      </c>
      <c r="V47">
        <v>38.83</v>
      </c>
      <c r="W47">
        <v>42.475000000000001</v>
      </c>
      <c r="X47">
        <v>42.174999999999997</v>
      </c>
      <c r="Y47">
        <v>38.979999999999997</v>
      </c>
      <c r="Z47">
        <v>39.619999999999997</v>
      </c>
      <c r="AA47">
        <v>37.625</v>
      </c>
      <c r="AB47">
        <v>42.48</v>
      </c>
      <c r="AC47">
        <v>43.975000000000001</v>
      </c>
      <c r="AD47">
        <v>44.47</v>
      </c>
      <c r="AE47">
        <v>43.95</v>
      </c>
      <c r="AF47">
        <v>42.600975359342897</v>
      </c>
    </row>
    <row r="48" spans="1:32" x14ac:dyDescent="0.3">
      <c r="A48" t="s">
        <v>13</v>
      </c>
      <c r="B48" t="s">
        <v>389</v>
      </c>
      <c r="C48" t="s">
        <v>297</v>
      </c>
      <c r="D48" t="s">
        <v>390</v>
      </c>
      <c r="E48" t="s">
        <v>298</v>
      </c>
      <c r="U48">
        <v>1191.69042245335</v>
      </c>
      <c r="V48">
        <v>1175.32456623606</v>
      </c>
      <c r="W48">
        <v>943.60687295608795</v>
      </c>
      <c r="X48">
        <v>931.58937678955601</v>
      </c>
      <c r="Y48">
        <v>934.25466276270299</v>
      </c>
      <c r="Z48">
        <v>961.96418350404895</v>
      </c>
      <c r="AA48">
        <v>1038.2641310653801</v>
      </c>
      <c r="AB48">
        <v>1076.73040101022</v>
      </c>
      <c r="AC48">
        <v>1139.9050300574499</v>
      </c>
      <c r="AD48">
        <v>1106.12976637674</v>
      </c>
      <c r="AE48">
        <v>1137.4922747876701</v>
      </c>
      <c r="AF48">
        <v>1166.3928250021099</v>
      </c>
    </row>
    <row r="49" spans="1:32" x14ac:dyDescent="0.3">
      <c r="A49" t="s">
        <v>13</v>
      </c>
      <c r="B49" t="s">
        <v>391</v>
      </c>
      <c r="C49" t="s">
        <v>297</v>
      </c>
      <c r="D49" t="s">
        <v>392</v>
      </c>
      <c r="E49" t="s">
        <v>298</v>
      </c>
      <c r="U49">
        <v>1008.10171157052</v>
      </c>
      <c r="V49">
        <v>997.604429024046</v>
      </c>
      <c r="W49">
        <v>795.389704971637</v>
      </c>
      <c r="X49">
        <v>776.47119230178396</v>
      </c>
      <c r="Y49">
        <v>777.57686021003201</v>
      </c>
      <c r="Z49">
        <v>803.96422816652398</v>
      </c>
      <c r="AA49">
        <v>876.55357918134598</v>
      </c>
      <c r="AB49">
        <v>898.39502837690895</v>
      </c>
      <c r="AC49">
        <v>945.37667239177495</v>
      </c>
      <c r="AD49">
        <v>884.81431605917498</v>
      </c>
      <c r="AE49">
        <v>917.292086459708</v>
      </c>
      <c r="AF49">
        <v>911.452407609803</v>
      </c>
    </row>
    <row r="50" spans="1:32" x14ac:dyDescent="0.3">
      <c r="A50" t="s">
        <v>13</v>
      </c>
      <c r="B50" t="s">
        <v>393</v>
      </c>
      <c r="C50" t="s">
        <v>297</v>
      </c>
      <c r="D50" t="s">
        <v>394</v>
      </c>
      <c r="E50" t="s">
        <v>298</v>
      </c>
      <c r="U50">
        <v>135.478710882825</v>
      </c>
      <c r="V50">
        <v>138.89013721201201</v>
      </c>
      <c r="W50">
        <v>105.742167984451</v>
      </c>
      <c r="X50">
        <v>112.943184487772</v>
      </c>
      <c r="Y50">
        <v>117.69780255267101</v>
      </c>
      <c r="Z50">
        <v>118.379955337525</v>
      </c>
      <c r="AA50">
        <v>123.985551884031</v>
      </c>
      <c r="AB50">
        <v>135.955372633314</v>
      </c>
      <c r="AC50">
        <v>150.65335766567401</v>
      </c>
      <c r="AD50">
        <v>176.74545031756301</v>
      </c>
      <c r="AE50">
        <v>176.25018832796201</v>
      </c>
      <c r="AF50">
        <v>212.339442032964</v>
      </c>
    </row>
    <row r="51" spans="1:32" x14ac:dyDescent="0.3">
      <c r="A51" t="s">
        <v>13</v>
      </c>
      <c r="B51" t="s">
        <v>395</v>
      </c>
      <c r="C51" t="s">
        <v>297</v>
      </c>
      <c r="D51" t="s">
        <v>396</v>
      </c>
      <c r="E51" t="s">
        <v>298</v>
      </c>
      <c r="U51">
        <v>130.29107455112401</v>
      </c>
      <c r="V51">
        <v>132.39009579766699</v>
      </c>
      <c r="W51">
        <v>100.281429566875</v>
      </c>
      <c r="X51">
        <v>107.67293086288799</v>
      </c>
      <c r="Y51">
        <v>112.133013592933</v>
      </c>
      <c r="Z51">
        <v>111.870857278405</v>
      </c>
      <c r="AA51">
        <v>113.28092567959099</v>
      </c>
      <c r="AB51">
        <v>127.144528395408</v>
      </c>
      <c r="AC51">
        <v>138.98548355174401</v>
      </c>
      <c r="AD51">
        <v>163.58503740545601</v>
      </c>
      <c r="AE51">
        <v>161.43528463588001</v>
      </c>
      <c r="AF51">
        <v>201.40301118349799</v>
      </c>
    </row>
    <row r="52" spans="1:32" x14ac:dyDescent="0.3">
      <c r="A52" t="s">
        <v>13</v>
      </c>
      <c r="B52" t="s">
        <v>397</v>
      </c>
      <c r="C52" t="s">
        <v>297</v>
      </c>
      <c r="D52" t="s">
        <v>398</v>
      </c>
      <c r="E52" t="s">
        <v>298</v>
      </c>
      <c r="U52">
        <v>5.1876363317007597</v>
      </c>
      <c r="V52">
        <v>6.5000414143447598</v>
      </c>
      <c r="W52">
        <v>5.46073841757556</v>
      </c>
      <c r="X52">
        <v>5.2702536248833596</v>
      </c>
      <c r="Y52">
        <v>5.56478895973832</v>
      </c>
      <c r="Z52">
        <v>6.5090980591203502</v>
      </c>
      <c r="AA52">
        <v>10.7046262044393</v>
      </c>
      <c r="AB52">
        <v>8.8108442379066805</v>
      </c>
      <c r="AC52">
        <v>11.6678741139302</v>
      </c>
      <c r="AD52">
        <v>13.1604129121071</v>
      </c>
      <c r="AE52">
        <v>14.8149036920817</v>
      </c>
      <c r="AF52">
        <v>10.9364308494663</v>
      </c>
    </row>
    <row r="53" spans="1:32" x14ac:dyDescent="0.3">
      <c r="A53" t="s">
        <v>13</v>
      </c>
      <c r="B53" t="s">
        <v>399</v>
      </c>
      <c r="C53" t="s">
        <v>297</v>
      </c>
      <c r="D53" t="s">
        <v>400</v>
      </c>
      <c r="E53" t="s">
        <v>298</v>
      </c>
      <c r="U53">
        <v>29.915605202165999</v>
      </c>
      <c r="V53">
        <v>25.5099802165435</v>
      </c>
      <c r="W53">
        <v>20.738834524588999</v>
      </c>
      <c r="X53">
        <v>20.815397678765802</v>
      </c>
      <c r="Y53">
        <v>25.275917694977199</v>
      </c>
      <c r="Z53">
        <v>28.683752167285402</v>
      </c>
      <c r="AA53">
        <v>28.702149709470699</v>
      </c>
      <c r="AB53">
        <v>33.5651700314382</v>
      </c>
      <c r="AC53">
        <v>35.616602296552401</v>
      </c>
      <c r="AD53">
        <v>44.313709485580901</v>
      </c>
      <c r="AE53">
        <v>36.624638383769799</v>
      </c>
      <c r="AF53">
        <v>37.365424448657102</v>
      </c>
    </row>
    <row r="54" spans="1:32" x14ac:dyDescent="0.3">
      <c r="A54" t="s">
        <v>13</v>
      </c>
      <c r="B54" t="s">
        <v>401</v>
      </c>
      <c r="C54" t="s">
        <v>297</v>
      </c>
      <c r="D54" t="s">
        <v>402</v>
      </c>
      <c r="E54" t="s">
        <v>298</v>
      </c>
      <c r="U54">
        <v>102.94456233101999</v>
      </c>
      <c r="V54">
        <v>103.408257367502</v>
      </c>
      <c r="W54">
        <v>144.02116616869</v>
      </c>
      <c r="X54">
        <v>146.86812620976801</v>
      </c>
      <c r="Y54">
        <v>106.08096504087599</v>
      </c>
      <c r="Z54">
        <v>106.115652617683</v>
      </c>
      <c r="AA54">
        <v>96.503257378637798</v>
      </c>
      <c r="AB54">
        <v>128.54420780121899</v>
      </c>
      <c r="AC54">
        <v>131.490890964447</v>
      </c>
      <c r="AD54">
        <v>153.36047781846801</v>
      </c>
      <c r="AE54">
        <v>192.32197027688201</v>
      </c>
      <c r="AF54">
        <v>177.78228607666699</v>
      </c>
    </row>
    <row r="55" spans="1:32" x14ac:dyDescent="0.3">
      <c r="A55" t="s">
        <v>13</v>
      </c>
      <c r="B55" t="s">
        <v>403</v>
      </c>
      <c r="C55" t="s">
        <v>297</v>
      </c>
      <c r="D55" t="s">
        <v>404</v>
      </c>
      <c r="E55" t="s">
        <v>298</v>
      </c>
      <c r="U55">
        <v>73.028957128854302</v>
      </c>
      <c r="V55">
        <v>77.898277150958606</v>
      </c>
      <c r="W55">
        <v>123.28233164410101</v>
      </c>
      <c r="X55">
        <v>126.052728531002</v>
      </c>
      <c r="Y55">
        <v>80.805047345899197</v>
      </c>
      <c r="Z55">
        <v>77.431900450397507</v>
      </c>
      <c r="AA55">
        <v>67.801107669167095</v>
      </c>
      <c r="AB55">
        <v>94.979037769780405</v>
      </c>
      <c r="AC55">
        <v>95.874288667894902</v>
      </c>
      <c r="AD55">
        <v>109.046768332887</v>
      </c>
      <c r="AE55">
        <v>155.69733189311299</v>
      </c>
      <c r="AF55">
        <v>140.416861628009</v>
      </c>
    </row>
    <row r="56" spans="1:32" x14ac:dyDescent="0.3">
      <c r="A56" t="s">
        <v>13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</v>
      </c>
      <c r="B57" t="s">
        <v>407</v>
      </c>
      <c r="C57" t="s">
        <v>297</v>
      </c>
      <c r="D57" t="s">
        <v>408</v>
      </c>
      <c r="E57" t="s">
        <v>298</v>
      </c>
      <c r="F57">
        <v>1813.70831277194</v>
      </c>
      <c r="G57">
        <v>1994.5759556494099</v>
      </c>
      <c r="H57">
        <v>2189.5703023835999</v>
      </c>
      <c r="I57">
        <v>2460.8146160372698</v>
      </c>
      <c r="J57">
        <v>2728.46470086413</v>
      </c>
      <c r="K57">
        <v>3071.4020648865799</v>
      </c>
      <c r="L57">
        <v>3266.3770217050601</v>
      </c>
      <c r="M57">
        <v>3328.0185164244999</v>
      </c>
      <c r="N57">
        <v>3354.15739176435</v>
      </c>
      <c r="O57">
        <v>3500.2317982015402</v>
      </c>
      <c r="P57">
        <v>3712.74035586017</v>
      </c>
      <c r="Q57">
        <v>4143.7117665270598</v>
      </c>
      <c r="R57">
        <v>4697.3351285364697</v>
      </c>
      <c r="S57">
        <v>5465.5061566068098</v>
      </c>
      <c r="T57">
        <v>5476.69738600038</v>
      </c>
      <c r="U57">
        <v>5427.1656350611602</v>
      </c>
      <c r="V57">
        <v>5226.8445354609003</v>
      </c>
      <c r="W57">
        <v>4701.8059801535801</v>
      </c>
      <c r="X57">
        <v>4657.5651386241698</v>
      </c>
      <c r="Y57">
        <v>4624.3078440238996</v>
      </c>
      <c r="Z57">
        <v>4659.4651296932298</v>
      </c>
      <c r="AA57">
        <v>4795.0295664838904</v>
      </c>
      <c r="AB57">
        <v>5116.6420753696102</v>
      </c>
      <c r="AC57">
        <v>5510.9308914289704</v>
      </c>
      <c r="AD57">
        <v>5901.7906088148802</v>
      </c>
      <c r="AE57">
        <v>5986.5908599098002</v>
      </c>
      <c r="AF57">
        <v>6616.3716365730297</v>
      </c>
    </row>
    <row r="58" spans="1:32" x14ac:dyDescent="0.3">
      <c r="A58" t="s">
        <v>13</v>
      </c>
      <c r="B58" t="s">
        <v>409</v>
      </c>
      <c r="C58" t="s">
        <v>297</v>
      </c>
      <c r="D58" t="s">
        <v>410</v>
      </c>
      <c r="E58" t="s">
        <v>298</v>
      </c>
      <c r="U58">
        <v>5427.1656350611602</v>
      </c>
      <c r="V58">
        <v>5226.8445354609003</v>
      </c>
      <c r="W58">
        <v>4701.8059801535801</v>
      </c>
      <c r="X58">
        <v>4657.5651386241698</v>
      </c>
      <c r="Y58">
        <v>4624.3078440238996</v>
      </c>
      <c r="Z58">
        <v>4659.4651296932298</v>
      </c>
      <c r="AA58">
        <v>4795.0295664838804</v>
      </c>
      <c r="AB58">
        <v>5116.6420753696102</v>
      </c>
      <c r="AC58">
        <v>5510.9308914289704</v>
      </c>
      <c r="AD58">
        <v>5901.7906088148802</v>
      </c>
      <c r="AE58">
        <v>5986.5908599098002</v>
      </c>
      <c r="AF58">
        <v>6616.3716365730297</v>
      </c>
    </row>
    <row r="59" spans="1:32" x14ac:dyDescent="0.3">
      <c r="A59" t="s">
        <v>13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</v>
      </c>
      <c r="B2" t="s">
        <v>295</v>
      </c>
      <c r="C2" t="s">
        <v>297</v>
      </c>
      <c r="D2" t="s">
        <v>296</v>
      </c>
      <c r="E2" t="s">
        <v>298</v>
      </c>
      <c r="F2">
        <v>0.72205234553228703</v>
      </c>
      <c r="G2">
        <v>0.79310975422531405</v>
      </c>
      <c r="H2">
        <v>0.82145221504307697</v>
      </c>
      <c r="I2">
        <v>0.85265330951297902</v>
      </c>
      <c r="J2">
        <v>0.91724872237766597</v>
      </c>
      <c r="K2">
        <v>0.94147418248228298</v>
      </c>
      <c r="L2">
        <v>1.0534889201865201</v>
      </c>
      <c r="M2">
        <v>1.09500270837195</v>
      </c>
      <c r="N2">
        <v>1.19041604764839</v>
      </c>
      <c r="O2">
        <v>1.18773055427484</v>
      </c>
      <c r="P2">
        <v>1.0859602467690599</v>
      </c>
      <c r="Q2">
        <v>1.0957834325484701</v>
      </c>
      <c r="R2">
        <v>1.3555586223287199</v>
      </c>
      <c r="S2">
        <v>1.36088678041777</v>
      </c>
      <c r="T2">
        <v>1.06119982665783</v>
      </c>
      <c r="U2">
        <v>1.1279999999999999</v>
      </c>
      <c r="V2">
        <v>1.1459999999999999</v>
      </c>
      <c r="W2">
        <v>1.056</v>
      </c>
      <c r="X2">
        <v>1.08</v>
      </c>
      <c r="Y2">
        <v>1.8420000000000001</v>
      </c>
      <c r="Z2">
        <v>2.1539999999999999</v>
      </c>
      <c r="AA2">
        <v>2.1120000000000001</v>
      </c>
      <c r="AB2">
        <v>2.8079999999999998</v>
      </c>
      <c r="AC2">
        <v>2.8079999999999998</v>
      </c>
      <c r="AD2">
        <v>2.8980000000000001</v>
      </c>
      <c r="AE2">
        <v>2.766</v>
      </c>
      <c r="AF2">
        <v>2.8744098544232899</v>
      </c>
    </row>
    <row r="3" spans="1:32" x14ac:dyDescent="0.3">
      <c r="A3" t="s">
        <v>15</v>
      </c>
      <c r="B3" t="s">
        <v>299</v>
      </c>
      <c r="C3" t="s">
        <v>297</v>
      </c>
      <c r="D3" t="s">
        <v>300</v>
      </c>
      <c r="E3" t="s">
        <v>298</v>
      </c>
      <c r="F3">
        <v>2.9452273814462901</v>
      </c>
      <c r="G3">
        <v>3.06490398034502</v>
      </c>
      <c r="H3">
        <v>3.5730111831042399</v>
      </c>
      <c r="I3">
        <v>3.6909530251018299</v>
      </c>
      <c r="J3">
        <v>3.8771553522034998</v>
      </c>
      <c r="K3">
        <v>4.16251992134156</v>
      </c>
      <c r="L3">
        <v>4.5186707440466201</v>
      </c>
      <c r="M3">
        <v>4.6282456751166601</v>
      </c>
      <c r="N3">
        <v>4.4556278555799702</v>
      </c>
      <c r="O3">
        <v>4.3828272934383499</v>
      </c>
      <c r="P3">
        <v>4.5353768268609196</v>
      </c>
      <c r="Q3">
        <v>4.62814047698763</v>
      </c>
      <c r="R3">
        <v>4.8786100818353004</v>
      </c>
      <c r="S3">
        <v>5.0210901100696503</v>
      </c>
      <c r="T3">
        <v>4.3689597245549203</v>
      </c>
      <c r="U3">
        <v>4.40033436548448</v>
      </c>
      <c r="V3">
        <v>4.3599427518613503</v>
      </c>
      <c r="W3">
        <v>4.1067621930077198</v>
      </c>
      <c r="X3">
        <v>3.8367907829288499</v>
      </c>
      <c r="Y3">
        <v>3.9171833495493602</v>
      </c>
      <c r="Z3">
        <v>4.0199761067693398</v>
      </c>
      <c r="AA3">
        <v>3.9319865897404198</v>
      </c>
      <c r="AB3">
        <v>4.26555399723033</v>
      </c>
      <c r="AC3">
        <v>4.7663029165712398</v>
      </c>
      <c r="AD3">
        <v>4.7407088251549396</v>
      </c>
      <c r="AE3">
        <v>4.7655015823749096</v>
      </c>
      <c r="AF3">
        <v>5.1786658263831598</v>
      </c>
    </row>
    <row r="4" spans="1:32" x14ac:dyDescent="0.3">
      <c r="A4" t="s">
        <v>15</v>
      </c>
      <c r="B4" t="s">
        <v>301</v>
      </c>
      <c r="C4" t="s">
        <v>297</v>
      </c>
      <c r="D4" t="s">
        <v>302</v>
      </c>
      <c r="E4" t="s">
        <v>298</v>
      </c>
      <c r="F4">
        <v>337.78655967838398</v>
      </c>
      <c r="G4">
        <v>356.156407046087</v>
      </c>
      <c r="H4">
        <v>379.79241304764702</v>
      </c>
      <c r="I4">
        <v>392.58520818781898</v>
      </c>
      <c r="J4">
        <v>403.67239289711898</v>
      </c>
      <c r="K4">
        <v>430.28542677927902</v>
      </c>
      <c r="L4">
        <v>468.00739267102801</v>
      </c>
      <c r="M4">
        <v>477.22290637654697</v>
      </c>
      <c r="N4">
        <v>496.50095116783598</v>
      </c>
      <c r="O4">
        <v>493.17749130347198</v>
      </c>
      <c r="P4">
        <v>468.455008349266</v>
      </c>
      <c r="Q4">
        <v>486.90775701526798</v>
      </c>
      <c r="R4">
        <v>543.17955915952803</v>
      </c>
      <c r="S4">
        <v>549.079850237654</v>
      </c>
      <c r="T4">
        <v>446.32647832405399</v>
      </c>
      <c r="U4">
        <v>466.18251119577798</v>
      </c>
      <c r="V4">
        <v>450.04305601129801</v>
      </c>
      <c r="W4">
        <v>427.78813313541701</v>
      </c>
      <c r="X4">
        <v>431.51698474204699</v>
      </c>
      <c r="Y4">
        <v>457.81412605680799</v>
      </c>
      <c r="Z4">
        <v>473.762523473719</v>
      </c>
      <c r="AA4">
        <v>510.85675548140898</v>
      </c>
      <c r="AB4">
        <v>512.20645167979501</v>
      </c>
      <c r="AC4">
        <v>527.77602528706097</v>
      </c>
      <c r="AD4">
        <v>552.36232628357504</v>
      </c>
      <c r="AE4">
        <v>539.61995967311395</v>
      </c>
      <c r="AF4">
        <v>606.71030725501703</v>
      </c>
    </row>
    <row r="5" spans="1:32" x14ac:dyDescent="0.3">
      <c r="A5" t="s">
        <v>15</v>
      </c>
      <c r="B5" t="s">
        <v>303</v>
      </c>
      <c r="C5" t="s">
        <v>297</v>
      </c>
      <c r="D5" t="s">
        <v>304</v>
      </c>
      <c r="E5" t="s">
        <v>298</v>
      </c>
      <c r="F5">
        <v>144.598864428425</v>
      </c>
      <c r="G5">
        <v>151.754235392586</v>
      </c>
      <c r="H5">
        <v>157.223560580651</v>
      </c>
      <c r="I5">
        <v>161.41291973663601</v>
      </c>
      <c r="J5">
        <v>164.460848836861</v>
      </c>
      <c r="K5">
        <v>173.949989327602</v>
      </c>
      <c r="L5">
        <v>196.49861318470499</v>
      </c>
      <c r="M5">
        <v>201.61332183380301</v>
      </c>
      <c r="N5">
        <v>214.64850387843001</v>
      </c>
      <c r="O5">
        <v>211.48247479376599</v>
      </c>
      <c r="P5">
        <v>195.30562217633999</v>
      </c>
      <c r="Q5">
        <v>201.59282843376101</v>
      </c>
      <c r="R5">
        <v>237.30876763889</v>
      </c>
      <c r="S5">
        <v>246.688567365122</v>
      </c>
      <c r="T5">
        <v>199.671820052463</v>
      </c>
      <c r="U5">
        <v>202.34002777257501</v>
      </c>
      <c r="V5">
        <v>189.289712291276</v>
      </c>
      <c r="W5">
        <v>189.469627173129</v>
      </c>
      <c r="X5">
        <v>194.45769292070301</v>
      </c>
      <c r="Y5">
        <v>213.61119478667999</v>
      </c>
      <c r="Z5">
        <v>225.03481596636601</v>
      </c>
      <c r="AA5">
        <v>261.60470736687898</v>
      </c>
      <c r="AB5">
        <v>259.21957268584902</v>
      </c>
      <c r="AC5">
        <v>263.68437164318601</v>
      </c>
      <c r="AD5">
        <v>281.30011311573702</v>
      </c>
      <c r="AE5">
        <v>254.518898357583</v>
      </c>
      <c r="AF5">
        <v>269.15442524220401</v>
      </c>
    </row>
    <row r="6" spans="1:32" x14ac:dyDescent="0.3">
      <c r="A6" t="s">
        <v>15</v>
      </c>
      <c r="B6" t="s">
        <v>305</v>
      </c>
      <c r="C6" t="s">
        <v>297</v>
      </c>
      <c r="D6" t="s">
        <v>306</v>
      </c>
      <c r="E6" t="s">
        <v>298</v>
      </c>
      <c r="F6">
        <v>49.399707853581603</v>
      </c>
      <c r="G6">
        <v>51.683214048671701</v>
      </c>
      <c r="H6">
        <v>55.008893579977702</v>
      </c>
      <c r="I6">
        <v>57.519371047916302</v>
      </c>
      <c r="J6">
        <v>57.529547725403702</v>
      </c>
      <c r="K6">
        <v>58.708445166618702</v>
      </c>
      <c r="L6">
        <v>61.530894657313297</v>
      </c>
      <c r="M6">
        <v>61.562084237123202</v>
      </c>
      <c r="N6">
        <v>59.6027638885678</v>
      </c>
      <c r="O6">
        <v>57.249546930879603</v>
      </c>
      <c r="P6">
        <v>51.622186709018997</v>
      </c>
      <c r="Q6">
        <v>51.020046947231201</v>
      </c>
      <c r="R6">
        <v>52.021462560099799</v>
      </c>
      <c r="S6">
        <v>48.507174590535399</v>
      </c>
      <c r="T6">
        <v>41.491250874875703</v>
      </c>
      <c r="U6">
        <v>42.4808095432386</v>
      </c>
      <c r="V6">
        <v>42.847433679627301</v>
      </c>
      <c r="W6">
        <v>43.069787262698298</v>
      </c>
      <c r="X6">
        <v>43.9694647483078</v>
      </c>
      <c r="Y6">
        <v>47.079027320488898</v>
      </c>
      <c r="Z6">
        <v>48.054823519801801</v>
      </c>
      <c r="AA6">
        <v>49.713299228268603</v>
      </c>
      <c r="AB6">
        <v>50.463265684852402</v>
      </c>
      <c r="AC6">
        <v>52.082217364396001</v>
      </c>
      <c r="AD6">
        <v>51.620805345891696</v>
      </c>
      <c r="AE6">
        <v>52.617877239867802</v>
      </c>
      <c r="AF6">
        <v>62.6519824387114</v>
      </c>
    </row>
    <row r="7" spans="1:32" x14ac:dyDescent="0.3">
      <c r="A7" t="s">
        <v>15</v>
      </c>
      <c r="B7" t="s">
        <v>307</v>
      </c>
      <c r="C7" t="s">
        <v>297</v>
      </c>
      <c r="D7" t="s">
        <v>308</v>
      </c>
      <c r="E7" t="s">
        <v>298</v>
      </c>
      <c r="F7">
        <v>18.717354340014701</v>
      </c>
      <c r="G7">
        <v>19.6482806889763</v>
      </c>
      <c r="H7">
        <v>21.261044189529098</v>
      </c>
      <c r="I7">
        <v>23.079848771692799</v>
      </c>
      <c r="J7">
        <v>23.891170431774299</v>
      </c>
      <c r="K7">
        <v>25.632462612165799</v>
      </c>
      <c r="L7">
        <v>26.4981242795713</v>
      </c>
      <c r="M7">
        <v>26.554396737961898</v>
      </c>
      <c r="N7">
        <v>27.337400549020099</v>
      </c>
      <c r="O7">
        <v>27.344368936919299</v>
      </c>
      <c r="P7">
        <v>26.698918445066699</v>
      </c>
      <c r="Q7">
        <v>27.4605795908227</v>
      </c>
      <c r="R7">
        <v>28.554435322109899</v>
      </c>
      <c r="S7">
        <v>27.518228616380199</v>
      </c>
      <c r="T7">
        <v>23.360100861736701</v>
      </c>
      <c r="U7">
        <v>24.438345277822801</v>
      </c>
      <c r="V7">
        <v>23.288740230674598</v>
      </c>
      <c r="W7">
        <v>24.476310768828998</v>
      </c>
      <c r="X7">
        <v>23.4194049118123</v>
      </c>
      <c r="Y7">
        <v>24.263581590012201</v>
      </c>
      <c r="Z7">
        <v>24.814789969570299</v>
      </c>
      <c r="AA7">
        <v>24.160096143952899</v>
      </c>
      <c r="AB7">
        <v>26.047742943534701</v>
      </c>
      <c r="AC7">
        <v>27.5332881914577</v>
      </c>
      <c r="AD7">
        <v>28.7389986636503</v>
      </c>
      <c r="AE7">
        <v>30.4822645698444</v>
      </c>
      <c r="AF7">
        <v>35.316850708689202</v>
      </c>
    </row>
    <row r="8" spans="1:32" x14ac:dyDescent="0.3">
      <c r="A8" t="s">
        <v>15</v>
      </c>
      <c r="B8" t="s">
        <v>309</v>
      </c>
      <c r="C8" t="s">
        <v>297</v>
      </c>
      <c r="D8" t="s">
        <v>310</v>
      </c>
      <c r="E8" t="s">
        <v>298</v>
      </c>
      <c r="F8">
        <v>4.7216614891652604</v>
      </c>
      <c r="G8">
        <v>4.7603431660151498</v>
      </c>
      <c r="H8">
        <v>5.0571531596049599</v>
      </c>
      <c r="I8">
        <v>3.54206802487144</v>
      </c>
      <c r="J8">
        <v>4.61803612354037</v>
      </c>
      <c r="K8">
        <v>7.3240526535845998</v>
      </c>
      <c r="L8">
        <v>7.5164007667455603</v>
      </c>
      <c r="M8">
        <v>7.2590714961023597</v>
      </c>
      <c r="N8">
        <v>8.5251658565722206</v>
      </c>
      <c r="O8">
        <v>9.9850104687366201</v>
      </c>
      <c r="P8">
        <v>13.395660833707099</v>
      </c>
      <c r="Q8">
        <v>16.430357163090601</v>
      </c>
      <c r="R8">
        <v>16.811739031348601</v>
      </c>
      <c r="S8">
        <v>20.522709989645101</v>
      </c>
      <c r="T8">
        <v>11.0517016499309</v>
      </c>
      <c r="U8">
        <v>15.5275676754774</v>
      </c>
      <c r="V8">
        <v>19.705677734328201</v>
      </c>
      <c r="W8">
        <v>13.708712810523</v>
      </c>
      <c r="X8">
        <v>14.769760644355699</v>
      </c>
      <c r="Y8">
        <v>14.973217847909901</v>
      </c>
      <c r="Z8">
        <v>11.418540121221</v>
      </c>
      <c r="AA8">
        <v>13.255514860086601</v>
      </c>
      <c r="AB8">
        <v>9.2272580628551299</v>
      </c>
      <c r="AC8">
        <v>8.7393619998257499</v>
      </c>
      <c r="AD8">
        <v>8.5988446160984697</v>
      </c>
      <c r="AE8">
        <v>7.3325234019364496</v>
      </c>
      <c r="AF8">
        <v>8.1496342549730194</v>
      </c>
    </row>
    <row r="9" spans="1:32" x14ac:dyDescent="0.3">
      <c r="A9" t="s">
        <v>15</v>
      </c>
      <c r="B9" t="s">
        <v>311</v>
      </c>
      <c r="C9" t="s">
        <v>297</v>
      </c>
      <c r="D9" t="s">
        <v>312</v>
      </c>
      <c r="E9" t="s">
        <v>298</v>
      </c>
      <c r="F9">
        <v>14.4876633404713</v>
      </c>
      <c r="G9">
        <v>14.543382484799199</v>
      </c>
      <c r="H9">
        <v>16.242864901042701</v>
      </c>
      <c r="I9">
        <v>15.855119667672501</v>
      </c>
      <c r="J9">
        <v>15.6162485170184</v>
      </c>
      <c r="K9">
        <v>17.0335094745314</v>
      </c>
      <c r="L9">
        <v>17.937322268478599</v>
      </c>
      <c r="M9">
        <v>19.146669556947099</v>
      </c>
      <c r="N9">
        <v>21.1089134223263</v>
      </c>
      <c r="O9">
        <v>22.122912900822399</v>
      </c>
      <c r="P9">
        <v>21.273878754797099</v>
      </c>
      <c r="Q9">
        <v>22.438822746872699</v>
      </c>
      <c r="R9">
        <v>25.686729782675201</v>
      </c>
      <c r="S9">
        <v>24.527748320069399</v>
      </c>
      <c r="T9">
        <v>17.6288449305097</v>
      </c>
      <c r="U9">
        <v>22.485762093146999</v>
      </c>
      <c r="V9">
        <v>19.8291718126899</v>
      </c>
      <c r="W9">
        <v>17.837500012501199</v>
      </c>
      <c r="X9">
        <v>17.343249966217801</v>
      </c>
      <c r="Y9">
        <v>16.334299520285398</v>
      </c>
      <c r="Z9">
        <v>17.829670429963599</v>
      </c>
      <c r="AA9">
        <v>17.838253945396399</v>
      </c>
      <c r="AB9">
        <v>18.505832678367799</v>
      </c>
      <c r="AC9">
        <v>19.123793728447499</v>
      </c>
      <c r="AD9">
        <v>20.3381335593416</v>
      </c>
      <c r="AE9">
        <v>20.671401068850901</v>
      </c>
      <c r="AF9">
        <v>22.728428911836101</v>
      </c>
    </row>
    <row r="10" spans="1:32" x14ac:dyDescent="0.3">
      <c r="A10" t="s">
        <v>15</v>
      </c>
      <c r="B10" t="s">
        <v>313</v>
      </c>
      <c r="C10" t="s">
        <v>297</v>
      </c>
      <c r="D10" t="s">
        <v>314</v>
      </c>
      <c r="E10" t="s">
        <v>298</v>
      </c>
      <c r="F10">
        <v>29.1959418099615</v>
      </c>
      <c r="G10">
        <v>29.504414144975598</v>
      </c>
      <c r="H10">
        <v>33.191606581212</v>
      </c>
      <c r="I10">
        <v>32.241523259256098</v>
      </c>
      <c r="J10">
        <v>31.7238965700443</v>
      </c>
      <c r="K10">
        <v>34.750535444998803</v>
      </c>
      <c r="L10">
        <v>37.076099889880602</v>
      </c>
      <c r="M10">
        <v>39.065561302162301</v>
      </c>
      <c r="N10">
        <v>40.9617660745349</v>
      </c>
      <c r="O10">
        <v>42.236171850555102</v>
      </c>
      <c r="P10">
        <v>40.053214668675501</v>
      </c>
      <c r="Q10">
        <v>42.918523650639699</v>
      </c>
      <c r="R10">
        <v>49.917790149675902</v>
      </c>
      <c r="S10">
        <v>46.559550865260398</v>
      </c>
      <c r="T10">
        <v>37.364137601779497</v>
      </c>
      <c r="U10">
        <v>43.3466626464039</v>
      </c>
      <c r="V10">
        <v>40.352632020549898</v>
      </c>
      <c r="W10">
        <v>32.073066873922301</v>
      </c>
      <c r="X10">
        <v>32.1144958818861</v>
      </c>
      <c r="Y10">
        <v>28.764437531304601</v>
      </c>
      <c r="Z10">
        <v>32.207391006753298</v>
      </c>
      <c r="AA10">
        <v>30.078576101012999</v>
      </c>
      <c r="AB10">
        <v>28.8530188982486</v>
      </c>
      <c r="AC10">
        <v>30.092137992239699</v>
      </c>
      <c r="AD10">
        <v>32.323246911124798</v>
      </c>
      <c r="AE10">
        <v>35.107556039888401</v>
      </c>
      <c r="AF10">
        <v>38.873489887382803</v>
      </c>
    </row>
    <row r="11" spans="1:32" x14ac:dyDescent="0.3">
      <c r="A11" t="s">
        <v>15</v>
      </c>
      <c r="B11" t="s">
        <v>315</v>
      </c>
      <c r="C11" t="s">
        <v>297</v>
      </c>
      <c r="D11" t="s">
        <v>316</v>
      </c>
      <c r="E11" t="s">
        <v>298</v>
      </c>
      <c r="F11">
        <v>14.7082784694902</v>
      </c>
      <c r="G11">
        <v>14.961031660176401</v>
      </c>
      <c r="H11">
        <v>16.948741680169402</v>
      </c>
      <c r="I11">
        <v>16.386403591583601</v>
      </c>
      <c r="J11">
        <v>16.107648053025901</v>
      </c>
      <c r="K11">
        <v>17.717025970467301</v>
      </c>
      <c r="L11">
        <v>19.138777621401999</v>
      </c>
      <c r="M11">
        <v>19.918891745215301</v>
      </c>
      <c r="N11">
        <v>19.8528526522086</v>
      </c>
      <c r="O11">
        <v>20.113258949732799</v>
      </c>
      <c r="P11">
        <v>18.779335913878398</v>
      </c>
      <c r="Q11">
        <v>20.479700903767</v>
      </c>
      <c r="R11">
        <v>24.231060367000801</v>
      </c>
      <c r="S11">
        <v>22.031802545190999</v>
      </c>
      <c r="T11">
        <v>19.7352926712698</v>
      </c>
      <c r="U11">
        <v>20.860900553256901</v>
      </c>
      <c r="V11">
        <v>20.523460207860001</v>
      </c>
      <c r="W11">
        <v>14.2355668614211</v>
      </c>
      <c r="X11">
        <v>14.771245915668301</v>
      </c>
      <c r="Y11">
        <v>12.430138011019199</v>
      </c>
      <c r="Z11">
        <v>14.377720576789701</v>
      </c>
      <c r="AA11">
        <v>12.240322155616701</v>
      </c>
      <c r="AB11">
        <v>10.3471862198808</v>
      </c>
      <c r="AC11">
        <v>10.968344263792201</v>
      </c>
      <c r="AD11">
        <v>11.9851133517832</v>
      </c>
      <c r="AE11">
        <v>14.436154971037499</v>
      </c>
      <c r="AF11">
        <v>16.145060975546802</v>
      </c>
    </row>
    <row r="12" spans="1:32" x14ac:dyDescent="0.3">
      <c r="A12" t="s">
        <v>15</v>
      </c>
      <c r="B12" t="s">
        <v>317</v>
      </c>
      <c r="C12" t="s">
        <v>297</v>
      </c>
      <c r="D12" t="s">
        <v>318</v>
      </c>
      <c r="E12" t="s">
        <v>298</v>
      </c>
      <c r="F12">
        <v>23.942732912613302</v>
      </c>
      <c r="G12">
        <v>25.6138931951022</v>
      </c>
      <c r="H12">
        <v>27.6455804166633</v>
      </c>
      <c r="I12">
        <v>29.3848392597349</v>
      </c>
      <c r="J12">
        <v>31.264734810695</v>
      </c>
      <c r="K12">
        <v>34.149744098181003</v>
      </c>
      <c r="L12">
        <v>36.711722889556597</v>
      </c>
      <c r="M12">
        <v>38.033697238978597</v>
      </c>
      <c r="N12">
        <v>39.668883863847597</v>
      </c>
      <c r="O12">
        <v>39.891825998010503</v>
      </c>
      <c r="P12">
        <v>39.609494484955803</v>
      </c>
      <c r="Q12">
        <v>40.687378981899698</v>
      </c>
      <c r="R12">
        <v>43.978084079036201</v>
      </c>
      <c r="S12">
        <v>43.400252945499403</v>
      </c>
      <c r="T12">
        <v>35.086031246607099</v>
      </c>
      <c r="U12">
        <v>36.293520769640203</v>
      </c>
      <c r="V12">
        <v>34.803797520639201</v>
      </c>
      <c r="W12">
        <v>30.708804183397699</v>
      </c>
      <c r="X12">
        <v>29.110757604027999</v>
      </c>
      <c r="Y12">
        <v>30.229538519977702</v>
      </c>
      <c r="Z12">
        <v>30.950244423518502</v>
      </c>
      <c r="AA12">
        <v>30.1072442787674</v>
      </c>
      <c r="AB12">
        <v>32.585303737913598</v>
      </c>
      <c r="AC12">
        <v>34.857163855679403</v>
      </c>
      <c r="AD12">
        <v>36.162256077228903</v>
      </c>
      <c r="AE12">
        <v>38.494335103568503</v>
      </c>
      <c r="AF12">
        <v>45.4803808070359</v>
      </c>
    </row>
    <row r="13" spans="1:32" x14ac:dyDescent="0.3">
      <c r="A13" t="s">
        <v>15</v>
      </c>
      <c r="B13" t="s">
        <v>319</v>
      </c>
      <c r="C13" t="s">
        <v>297</v>
      </c>
      <c r="D13" t="s">
        <v>320</v>
      </c>
      <c r="E13" t="s">
        <v>298</v>
      </c>
      <c r="F13">
        <v>17.946151447322499</v>
      </c>
      <c r="G13">
        <v>18.967533429378999</v>
      </c>
      <c r="H13">
        <v>21.032928290550199</v>
      </c>
      <c r="I13">
        <v>22.494449749548298</v>
      </c>
      <c r="J13">
        <v>23.729926133801101</v>
      </c>
      <c r="K13">
        <v>25.518942205588601</v>
      </c>
      <c r="L13">
        <v>27.123241851136498</v>
      </c>
      <c r="M13">
        <v>27.342349794862599</v>
      </c>
      <c r="N13">
        <v>28.2714947073922</v>
      </c>
      <c r="O13">
        <v>29.336961038544999</v>
      </c>
      <c r="P13">
        <v>28.979969815178901</v>
      </c>
      <c r="Q13">
        <v>30.783895424317102</v>
      </c>
      <c r="R13">
        <v>34.1043344774301</v>
      </c>
      <c r="S13">
        <v>35.053681083848502</v>
      </c>
      <c r="T13">
        <v>29.7030617679101</v>
      </c>
      <c r="U13">
        <v>30.4787346598266</v>
      </c>
      <c r="V13">
        <v>29.869128845112002</v>
      </c>
      <c r="W13">
        <v>28.7736685999241</v>
      </c>
      <c r="X13">
        <v>28.111460390509599</v>
      </c>
      <c r="Y13">
        <v>29.407406586901502</v>
      </c>
      <c r="Z13">
        <v>29.292707998489799</v>
      </c>
      <c r="AA13">
        <v>28.156618891297398</v>
      </c>
      <c r="AB13">
        <v>29.5879329712516</v>
      </c>
      <c r="AC13">
        <v>30.482963812623101</v>
      </c>
      <c r="AD13">
        <v>31.764087020683899</v>
      </c>
      <c r="AE13">
        <v>35.6082892066742</v>
      </c>
      <c r="AF13">
        <v>44.5136781435492</v>
      </c>
    </row>
    <row r="14" spans="1:32" x14ac:dyDescent="0.3">
      <c r="A14" t="s">
        <v>15</v>
      </c>
      <c r="B14" t="s">
        <v>321</v>
      </c>
      <c r="C14" t="s">
        <v>297</v>
      </c>
      <c r="D14" t="s">
        <v>322</v>
      </c>
      <c r="E14" t="s">
        <v>298</v>
      </c>
      <c r="F14">
        <v>5.2550562240655099</v>
      </c>
      <c r="G14">
        <v>5.6411333911204897</v>
      </c>
      <c r="H14">
        <v>6.2597217475697802</v>
      </c>
      <c r="I14">
        <v>6.4175483137344704</v>
      </c>
      <c r="J14">
        <v>7.06685727796226</v>
      </c>
      <c r="K14">
        <v>6.8772688708653602</v>
      </c>
      <c r="L14">
        <v>7.66626914012648</v>
      </c>
      <c r="M14">
        <v>7.6526758733144602</v>
      </c>
      <c r="N14">
        <v>8.0526436270527704</v>
      </c>
      <c r="O14">
        <v>7.9315998065864202</v>
      </c>
      <c r="P14">
        <v>8.0392696948622895</v>
      </c>
      <c r="Q14">
        <v>8.4927320249648002</v>
      </c>
      <c r="R14">
        <v>8.2741535336189305</v>
      </c>
      <c r="S14">
        <v>7.4163379855180596</v>
      </c>
      <c r="T14">
        <v>5.3984309452742503</v>
      </c>
      <c r="U14">
        <v>5.25035122280054</v>
      </c>
      <c r="V14">
        <v>6.32023703630811</v>
      </c>
      <c r="W14">
        <v>6.0378936063467403</v>
      </c>
      <c r="X14">
        <v>5.4412463998681497</v>
      </c>
      <c r="Y14">
        <v>5.5473371746293596</v>
      </c>
      <c r="Z14">
        <v>5.6585769274155604</v>
      </c>
      <c r="AA14">
        <v>5.9036265243206199</v>
      </c>
      <c r="AB14">
        <v>5.8142609347674696</v>
      </c>
      <c r="AC14">
        <v>5.8906850968513202</v>
      </c>
      <c r="AD14">
        <v>5.4518184349286001</v>
      </c>
      <c r="AE14">
        <v>5.8351561515308799</v>
      </c>
      <c r="AF14">
        <v>7.1142848271397101</v>
      </c>
    </row>
    <row r="15" spans="1:32" x14ac:dyDescent="0.3">
      <c r="A15" t="s">
        <v>15</v>
      </c>
      <c r="B15" t="s">
        <v>323</v>
      </c>
      <c r="C15" t="s">
        <v>297</v>
      </c>
      <c r="D15" t="s">
        <v>324</v>
      </c>
      <c r="E15" t="s">
        <v>298</v>
      </c>
      <c r="F15">
        <v>12.8478607467132</v>
      </c>
      <c r="G15">
        <v>13.638131471962099</v>
      </c>
      <c r="H15">
        <v>15.0861661605389</v>
      </c>
      <c r="I15">
        <v>15.520465681249499</v>
      </c>
      <c r="J15">
        <v>17.077667844644999</v>
      </c>
      <c r="K15">
        <v>17.473854716389901</v>
      </c>
      <c r="L15">
        <v>18.800417926935602</v>
      </c>
      <c r="M15">
        <v>18.377324625317101</v>
      </c>
      <c r="N15">
        <v>18.444265979617999</v>
      </c>
      <c r="O15">
        <v>17.784909528879599</v>
      </c>
      <c r="P15">
        <v>17.428579188852499</v>
      </c>
      <c r="Q15">
        <v>18.235251940619001</v>
      </c>
      <c r="R15">
        <v>19.068100553531998</v>
      </c>
      <c r="S15">
        <v>18.753953699908099</v>
      </c>
      <c r="T15">
        <v>16.153514654181901</v>
      </c>
      <c r="U15">
        <v>16.713642900554799</v>
      </c>
      <c r="V15">
        <v>16.876675560165801</v>
      </c>
      <c r="W15">
        <v>16.324274973932599</v>
      </c>
      <c r="X15">
        <v>16.452013120048001</v>
      </c>
      <c r="Y15">
        <v>17.2095809580143</v>
      </c>
      <c r="Z15">
        <v>17.6269192744045</v>
      </c>
      <c r="AA15">
        <v>17.640121578028001</v>
      </c>
      <c r="AB15">
        <v>18.115875545654902</v>
      </c>
      <c r="AC15">
        <v>16.951957467054399</v>
      </c>
      <c r="AD15">
        <v>15.556270741757199</v>
      </c>
      <c r="AE15">
        <v>16.042444462409499</v>
      </c>
      <c r="AF15">
        <v>18.977151396206501</v>
      </c>
    </row>
    <row r="16" spans="1:32" x14ac:dyDescent="0.3">
      <c r="A16" t="s">
        <v>15</v>
      </c>
      <c r="B16" t="s">
        <v>325</v>
      </c>
      <c r="C16" t="s">
        <v>297</v>
      </c>
      <c r="D16" t="s">
        <v>326</v>
      </c>
      <c r="E16" t="s">
        <v>298</v>
      </c>
      <c r="F16">
        <v>7.5928045226476399</v>
      </c>
      <c r="G16">
        <v>7.9969980808416299</v>
      </c>
      <c r="H16">
        <v>8.8264444129691508</v>
      </c>
      <c r="I16">
        <v>9.1029173675150492</v>
      </c>
      <c r="J16">
        <v>10.0108105666827</v>
      </c>
      <c r="K16">
        <v>10.596585845524499</v>
      </c>
      <c r="L16">
        <v>11.134148786809099</v>
      </c>
      <c r="M16">
        <v>10.7246487520027</v>
      </c>
      <c r="N16">
        <v>10.3916223525652</v>
      </c>
      <c r="O16">
        <v>9.8533097222931705</v>
      </c>
      <c r="P16">
        <v>9.3893094939902593</v>
      </c>
      <c r="Q16">
        <v>9.7425199156542206</v>
      </c>
      <c r="R16">
        <v>10.793947019913</v>
      </c>
      <c r="S16">
        <v>11.3376157143901</v>
      </c>
      <c r="T16">
        <v>10.7550837089077</v>
      </c>
      <c r="U16">
        <v>11.463291677754199</v>
      </c>
      <c r="V16">
        <v>10.5564385238577</v>
      </c>
      <c r="W16">
        <v>10.2863813675859</v>
      </c>
      <c r="X16">
        <v>11.010766720179801</v>
      </c>
      <c r="Y16">
        <v>11.662243783385</v>
      </c>
      <c r="Z16">
        <v>11.968342346988999</v>
      </c>
      <c r="AA16">
        <v>11.736495053707401</v>
      </c>
      <c r="AB16">
        <v>12.3016146108874</v>
      </c>
      <c r="AC16">
        <v>11.061272370203</v>
      </c>
      <c r="AD16">
        <v>10.1044523068286</v>
      </c>
      <c r="AE16">
        <v>10.207288310878599</v>
      </c>
      <c r="AF16">
        <v>11.862866569066799</v>
      </c>
    </row>
    <row r="17" spans="1:32" x14ac:dyDescent="0.3">
      <c r="A17" t="s">
        <v>15</v>
      </c>
      <c r="B17" t="s">
        <v>327</v>
      </c>
      <c r="C17" t="s">
        <v>297</v>
      </c>
      <c r="D17" t="s">
        <v>328</v>
      </c>
      <c r="E17" t="s">
        <v>298</v>
      </c>
      <c r="F17">
        <v>6.2801503051135104</v>
      </c>
      <c r="G17">
        <v>6.7135141422003697</v>
      </c>
      <c r="H17">
        <v>7.4820127006268802</v>
      </c>
      <c r="I17">
        <v>7.8328536722697599</v>
      </c>
      <c r="J17">
        <v>8.56111817851688</v>
      </c>
      <c r="K17">
        <v>9.1870856250471995</v>
      </c>
      <c r="L17">
        <v>9.7273844143709791</v>
      </c>
      <c r="M17">
        <v>10.057456630465101</v>
      </c>
      <c r="N17">
        <v>10.454279858350001</v>
      </c>
      <c r="O17">
        <v>10.604011100739701</v>
      </c>
      <c r="P17">
        <v>10.1721935303884</v>
      </c>
      <c r="Q17">
        <v>10.851229493783899</v>
      </c>
      <c r="R17">
        <v>12.531622185587601</v>
      </c>
      <c r="S17">
        <v>12.6031607788525</v>
      </c>
      <c r="T17">
        <v>9.8970489467988898</v>
      </c>
      <c r="U17">
        <v>9.4862717610723699</v>
      </c>
      <c r="V17">
        <v>9.22202275194587</v>
      </c>
      <c r="W17">
        <v>8.2699453987703908</v>
      </c>
      <c r="X17">
        <v>8.4335975510090204</v>
      </c>
      <c r="Y17">
        <v>9.1701558078311507</v>
      </c>
      <c r="Z17">
        <v>9.0631565471150992</v>
      </c>
      <c r="AA17">
        <v>9.69832328539764</v>
      </c>
      <c r="AB17">
        <v>9.0020864012839592</v>
      </c>
      <c r="AC17">
        <v>9.1914542277991806</v>
      </c>
      <c r="AD17">
        <v>9.7117102594076599</v>
      </c>
      <c r="AE17">
        <v>10.641506481530801</v>
      </c>
      <c r="AF17">
        <v>13.1349058581325</v>
      </c>
    </row>
    <row r="18" spans="1:32" x14ac:dyDescent="0.3">
      <c r="A18" t="s">
        <v>15</v>
      </c>
      <c r="B18" t="s">
        <v>329</v>
      </c>
      <c r="C18" t="s">
        <v>297</v>
      </c>
      <c r="D18" t="s">
        <v>330</v>
      </c>
      <c r="E18" t="s">
        <v>298</v>
      </c>
      <c r="F18">
        <v>13.3437865879797</v>
      </c>
      <c r="G18">
        <v>15.120177660834999</v>
      </c>
      <c r="H18">
        <v>16.170498240504902</v>
      </c>
      <c r="I18">
        <v>17.4576964714994</v>
      </c>
      <c r="J18">
        <v>17.716252877157899</v>
      </c>
      <c r="K18">
        <v>19.119727714663998</v>
      </c>
      <c r="L18">
        <v>20.361464637431201</v>
      </c>
      <c r="M18">
        <v>20.423400202811699</v>
      </c>
      <c r="N18">
        <v>20.4091376654304</v>
      </c>
      <c r="O18">
        <v>19.377812810722101</v>
      </c>
      <c r="P18">
        <v>18.8276071573564</v>
      </c>
      <c r="Q18">
        <v>19.703454522433098</v>
      </c>
      <c r="R18">
        <v>18.774576844172099</v>
      </c>
      <c r="S18">
        <v>18.2530777048316</v>
      </c>
      <c r="T18">
        <v>14.697516046689399</v>
      </c>
      <c r="U18">
        <v>16.366896350772599</v>
      </c>
      <c r="V18">
        <v>16.147041479861102</v>
      </c>
      <c r="W18">
        <v>15.7253390104748</v>
      </c>
      <c r="X18">
        <v>15.937603538357701</v>
      </c>
      <c r="Y18">
        <v>16.466020264294599</v>
      </c>
      <c r="Z18">
        <v>17.252444849771699</v>
      </c>
      <c r="AA18">
        <v>17.284780293900798</v>
      </c>
      <c r="AB18">
        <v>17.647131339166499</v>
      </c>
      <c r="AC18">
        <v>21.726561327572298</v>
      </c>
      <c r="AD18">
        <v>22.9362966645783</v>
      </c>
      <c r="AE18">
        <v>24.016483527492198</v>
      </c>
      <c r="AF18">
        <v>29.113903069401101</v>
      </c>
    </row>
    <row r="19" spans="1:32" x14ac:dyDescent="0.3">
      <c r="A19" t="s">
        <v>15</v>
      </c>
      <c r="B19" t="s">
        <v>331</v>
      </c>
      <c r="C19" t="s">
        <v>297</v>
      </c>
      <c r="D19" t="s">
        <v>332</v>
      </c>
      <c r="E19" t="s">
        <v>298</v>
      </c>
      <c r="F19">
        <v>16.792347757493101</v>
      </c>
      <c r="G19">
        <v>18.7526697053842</v>
      </c>
      <c r="H19">
        <v>20.632969147788199</v>
      </c>
      <c r="I19">
        <v>22.099172513144602</v>
      </c>
      <c r="J19">
        <v>23.0991933646795</v>
      </c>
      <c r="K19">
        <v>24.470587214438599</v>
      </c>
      <c r="L19">
        <v>26.1630281733812</v>
      </c>
      <c r="M19">
        <v>26.934242276959601</v>
      </c>
      <c r="N19">
        <v>28.177288846072301</v>
      </c>
      <c r="O19">
        <v>27.8843978457177</v>
      </c>
      <c r="P19">
        <v>26.361561339725299</v>
      </c>
      <c r="Q19">
        <v>27.2242108666705</v>
      </c>
      <c r="R19">
        <v>30.108646317646102</v>
      </c>
      <c r="S19">
        <v>31.219492597771101</v>
      </c>
      <c r="T19">
        <v>27.8502946210807</v>
      </c>
      <c r="U19">
        <v>28.710031838393601</v>
      </c>
      <c r="V19">
        <v>27.640193897118799</v>
      </c>
      <c r="W19">
        <v>25.188596079815699</v>
      </c>
      <c r="X19">
        <v>24.740733431029</v>
      </c>
      <c r="Y19">
        <v>26.639964843393098</v>
      </c>
      <c r="Z19">
        <v>28.046689796706399</v>
      </c>
      <c r="AA19">
        <v>29.157473453818</v>
      </c>
      <c r="AB19">
        <v>31.457263409183899</v>
      </c>
      <c r="AC19">
        <v>32.434547405227597</v>
      </c>
      <c r="AD19">
        <v>33.649696867415898</v>
      </c>
      <c r="AE19">
        <v>34.757781282318099</v>
      </c>
      <c r="AF19">
        <v>41.343905448732102</v>
      </c>
    </row>
    <row r="20" spans="1:32" x14ac:dyDescent="0.3">
      <c r="A20" t="s">
        <v>15</v>
      </c>
      <c r="B20" t="s">
        <v>333</v>
      </c>
      <c r="C20" t="s">
        <v>297</v>
      </c>
      <c r="D20" t="s">
        <v>334</v>
      </c>
      <c r="E20" t="s">
        <v>298</v>
      </c>
      <c r="F20">
        <v>2.9714372093956398</v>
      </c>
      <c r="G20">
        <v>2.8443145342526002</v>
      </c>
      <c r="H20">
        <v>2.9625381447310799</v>
      </c>
      <c r="I20">
        <v>2.9914983416790002</v>
      </c>
      <c r="J20">
        <v>3.5152758145694798</v>
      </c>
      <c r="K20">
        <v>4.1930945426675299</v>
      </c>
      <c r="L20">
        <v>4.8296132312167703</v>
      </c>
      <c r="M20">
        <v>5.0445718676338203</v>
      </c>
      <c r="N20">
        <v>5.3950650149953203</v>
      </c>
      <c r="O20">
        <v>5.6495241213487697</v>
      </c>
      <c r="P20">
        <v>6.5299155325818097</v>
      </c>
      <c r="Q20">
        <v>6.6756749330848102</v>
      </c>
      <c r="R20">
        <v>8.1909956392816703</v>
      </c>
      <c r="S20">
        <v>9.9364228300653696</v>
      </c>
      <c r="T20">
        <v>6.9709656693795798</v>
      </c>
      <c r="U20">
        <v>7.4410372921610701</v>
      </c>
      <c r="V20">
        <v>8.6205073074138401</v>
      </c>
      <c r="W20">
        <v>7.7009942001756997</v>
      </c>
      <c r="X20">
        <v>12.3274677897987</v>
      </c>
      <c r="Y20">
        <v>12.802162747634201</v>
      </c>
      <c r="Z20">
        <v>8.3963492836102702</v>
      </c>
      <c r="AA20">
        <v>8.8050067194175305</v>
      </c>
      <c r="AB20">
        <v>9.0810160145344305</v>
      </c>
      <c r="AC20">
        <v>6.8442462000034601</v>
      </c>
      <c r="AD20">
        <v>6.7766996788049596</v>
      </c>
      <c r="AE20">
        <v>8.1734009935055791</v>
      </c>
      <c r="AF20">
        <v>8.3894321780095904</v>
      </c>
    </row>
    <row r="21" spans="1:32" x14ac:dyDescent="0.3">
      <c r="A21" t="s">
        <v>15</v>
      </c>
      <c r="B21" t="s">
        <v>335</v>
      </c>
      <c r="C21" t="s">
        <v>297</v>
      </c>
      <c r="D21" t="s">
        <v>336</v>
      </c>
      <c r="E21" t="s">
        <v>298</v>
      </c>
      <c r="F21">
        <v>8.5370199984130508</v>
      </c>
      <c r="G21">
        <v>8.7860598812890291</v>
      </c>
      <c r="H21">
        <v>9.4916893390201995</v>
      </c>
      <c r="I21">
        <v>10.086497061266799</v>
      </c>
      <c r="J21">
        <v>11.392868371529801</v>
      </c>
      <c r="K21">
        <v>12.9697709692548</v>
      </c>
      <c r="L21">
        <v>14.8884257483054</v>
      </c>
      <c r="M21">
        <v>15.9351355809236</v>
      </c>
      <c r="N21">
        <v>17.649537411977199</v>
      </c>
      <c r="O21">
        <v>18.510370162734201</v>
      </c>
      <c r="P21">
        <v>19.616023580610602</v>
      </c>
      <c r="Q21">
        <v>20.8392924933225</v>
      </c>
      <c r="R21">
        <v>24.416887988097599</v>
      </c>
      <c r="S21">
        <v>26.8982733982441</v>
      </c>
      <c r="T21">
        <v>21.872313023688701</v>
      </c>
      <c r="U21">
        <v>22.510100901182401</v>
      </c>
      <c r="V21">
        <v>23.4330531542961</v>
      </c>
      <c r="W21">
        <v>21.270731253550299</v>
      </c>
      <c r="X21">
        <v>26.054600060497801</v>
      </c>
      <c r="Y21">
        <v>25.916835132326099</v>
      </c>
      <c r="Z21">
        <v>21.406199754763598</v>
      </c>
      <c r="AA21">
        <v>23.442448577704301</v>
      </c>
      <c r="AB21">
        <v>23.720571933469799</v>
      </c>
      <c r="AC21">
        <v>20.980343513213398</v>
      </c>
      <c r="AD21">
        <v>20.429527831461598</v>
      </c>
      <c r="AE21">
        <v>24.683268192278899</v>
      </c>
      <c r="AF21">
        <v>25.730413399192301</v>
      </c>
    </row>
    <row r="22" spans="1:32" x14ac:dyDescent="0.3">
      <c r="A22" t="s">
        <v>15</v>
      </c>
      <c r="B22" t="s">
        <v>337</v>
      </c>
      <c r="C22" t="s">
        <v>297</v>
      </c>
      <c r="D22" t="s">
        <v>338</v>
      </c>
      <c r="E22" t="s">
        <v>298</v>
      </c>
      <c r="F22">
        <v>5.5655827890174097</v>
      </c>
      <c r="G22">
        <v>5.9417453470364299</v>
      </c>
      <c r="H22">
        <v>6.5291511942891303</v>
      </c>
      <c r="I22">
        <v>7.0949987195877604</v>
      </c>
      <c r="J22">
        <v>7.8775925569602903</v>
      </c>
      <c r="K22">
        <v>8.7766764265872794</v>
      </c>
      <c r="L22">
        <v>10.0588125170887</v>
      </c>
      <c r="M22">
        <v>10.890563713289801</v>
      </c>
      <c r="N22">
        <v>12.2544723969819</v>
      </c>
      <c r="O22">
        <v>12.8608460413855</v>
      </c>
      <c r="P22">
        <v>13.0861080480288</v>
      </c>
      <c r="Q22">
        <v>14.1636175602377</v>
      </c>
      <c r="R22">
        <v>16.225892348815901</v>
      </c>
      <c r="S22">
        <v>16.961850568178701</v>
      </c>
      <c r="T22">
        <v>14.901347354309101</v>
      </c>
      <c r="U22">
        <v>15.069063609021301</v>
      </c>
      <c r="V22">
        <v>14.812545846882299</v>
      </c>
      <c r="W22">
        <v>13.569737053374601</v>
      </c>
      <c r="X22">
        <v>13.7271322706991</v>
      </c>
      <c r="Y22">
        <v>13.1146723846919</v>
      </c>
      <c r="Z22">
        <v>13.0098504711533</v>
      </c>
      <c r="AA22">
        <v>14.637441858286801</v>
      </c>
      <c r="AB22">
        <v>14.6395559189354</v>
      </c>
      <c r="AC22">
        <v>14.1360973132099</v>
      </c>
      <c r="AD22">
        <v>13.6528281526566</v>
      </c>
      <c r="AE22">
        <v>16.5098671987733</v>
      </c>
      <c r="AF22">
        <v>17.340981221182702</v>
      </c>
    </row>
    <row r="23" spans="1:32" x14ac:dyDescent="0.3">
      <c r="A23" t="s">
        <v>15</v>
      </c>
      <c r="B23" t="s">
        <v>339</v>
      </c>
      <c r="C23" t="s">
        <v>297</v>
      </c>
      <c r="D23" t="s">
        <v>340</v>
      </c>
      <c r="E23" t="s">
        <v>298</v>
      </c>
      <c r="F23">
        <v>14.376357875030999</v>
      </c>
      <c r="G23">
        <v>15.860370082415599</v>
      </c>
      <c r="H23">
        <v>19.0631337456308</v>
      </c>
      <c r="I23">
        <v>21.649456601488801</v>
      </c>
      <c r="J23">
        <v>23.191386459025502</v>
      </c>
      <c r="K23">
        <v>25.107136654004599</v>
      </c>
      <c r="L23">
        <v>28.361643775995301</v>
      </c>
      <c r="M23">
        <v>29.775669424815</v>
      </c>
      <c r="N23">
        <v>30.324874139579201</v>
      </c>
      <c r="O23">
        <v>31.023126894519699</v>
      </c>
      <c r="P23">
        <v>29.475086488231199</v>
      </c>
      <c r="Q23">
        <v>28.8598982495797</v>
      </c>
      <c r="R23">
        <v>30.8373077889106</v>
      </c>
      <c r="S23">
        <v>29.503408285796802</v>
      </c>
      <c r="T23">
        <v>23.562700307299998</v>
      </c>
      <c r="U23">
        <v>23.456164063757001</v>
      </c>
      <c r="V23">
        <v>19.795061695862799</v>
      </c>
      <c r="W23">
        <v>14.089005916273299</v>
      </c>
      <c r="X23">
        <v>12.7194616420906</v>
      </c>
      <c r="Y23">
        <v>13.670760859107</v>
      </c>
      <c r="Z23">
        <v>15.098652400440701</v>
      </c>
      <c r="AA23">
        <v>13.448023809263599</v>
      </c>
      <c r="AB23">
        <v>14.243330419567799</v>
      </c>
      <c r="AC23">
        <v>14.8459295765897</v>
      </c>
      <c r="AD23">
        <v>16.208644345142599</v>
      </c>
      <c r="AE23">
        <v>23.738952685555599</v>
      </c>
      <c r="AF23">
        <v>23.067861308024899</v>
      </c>
    </row>
    <row r="24" spans="1:32" x14ac:dyDescent="0.3">
      <c r="A24" t="s">
        <v>15</v>
      </c>
      <c r="B24" t="s">
        <v>341</v>
      </c>
      <c r="C24" t="s">
        <v>297</v>
      </c>
      <c r="D24" t="s">
        <v>342</v>
      </c>
      <c r="E24" t="s">
        <v>298</v>
      </c>
      <c r="F24">
        <v>719.363735089795</v>
      </c>
      <c r="G24">
        <v>782.40316651779005</v>
      </c>
      <c r="H24">
        <v>816.96485001885401</v>
      </c>
      <c r="I24">
        <v>905.92926095321002</v>
      </c>
      <c r="J24">
        <v>960.34250014785403</v>
      </c>
      <c r="K24">
        <v>1011.25370217922</v>
      </c>
      <c r="L24">
        <v>1102.37529224434</v>
      </c>
      <c r="M24">
        <v>1124.70390259278</v>
      </c>
      <c r="N24">
        <v>1178.58367102021</v>
      </c>
      <c r="O24">
        <v>1233.6350739817001</v>
      </c>
      <c r="P24">
        <v>1167.86924469423</v>
      </c>
      <c r="Q24">
        <v>1188.25164692561</v>
      </c>
      <c r="R24">
        <v>1300.2067443921101</v>
      </c>
      <c r="S24">
        <v>1308.1931407176601</v>
      </c>
      <c r="T24">
        <v>1101.46784924603</v>
      </c>
      <c r="U24">
        <v>1114.3219972818099</v>
      </c>
      <c r="V24">
        <v>1004.8082967605</v>
      </c>
      <c r="W24">
        <v>880.25256584672798</v>
      </c>
      <c r="X24">
        <v>868.15029303154199</v>
      </c>
      <c r="Y24">
        <v>968.57269999588596</v>
      </c>
      <c r="Z24">
        <v>1051.3487885020299</v>
      </c>
      <c r="AA24">
        <v>1107.5845376940799</v>
      </c>
      <c r="AB24">
        <v>1197.09004551675</v>
      </c>
      <c r="AC24">
        <v>1278.9260378725601</v>
      </c>
      <c r="AD24">
        <v>1266.1933064099401</v>
      </c>
      <c r="AE24">
        <v>1220.6434000990901</v>
      </c>
      <c r="AF24">
        <v>1332.4150407711199</v>
      </c>
    </row>
    <row r="25" spans="1:32" x14ac:dyDescent="0.3">
      <c r="A25" t="s">
        <v>15</v>
      </c>
      <c r="B25" t="s">
        <v>343</v>
      </c>
      <c r="C25" t="s">
        <v>297</v>
      </c>
      <c r="D25" t="s">
        <v>344</v>
      </c>
      <c r="E25" t="s">
        <v>298</v>
      </c>
      <c r="F25">
        <v>74.382132092674894</v>
      </c>
      <c r="G25">
        <v>78.440936761565695</v>
      </c>
      <c r="H25">
        <v>81.989556491590093</v>
      </c>
      <c r="I25">
        <v>91.226791913294605</v>
      </c>
      <c r="J25">
        <v>97.499810169227999</v>
      </c>
      <c r="K25">
        <v>102.96550466327299</v>
      </c>
      <c r="L25">
        <v>114.568311949557</v>
      </c>
      <c r="M25">
        <v>119.39321895924</v>
      </c>
      <c r="N25">
        <v>129.390737370181</v>
      </c>
      <c r="O25">
        <v>133.71107864025501</v>
      </c>
      <c r="P25">
        <v>124.322481693645</v>
      </c>
      <c r="Q25">
        <v>127.06724765706301</v>
      </c>
      <c r="R25">
        <v>141.48237569489601</v>
      </c>
      <c r="S25">
        <v>141.137144900051</v>
      </c>
      <c r="T25">
        <v>117.832688700251</v>
      </c>
      <c r="U25">
        <v>119.048834441084</v>
      </c>
      <c r="V25">
        <v>109.691650997853</v>
      </c>
      <c r="W25">
        <v>94.220432136509899</v>
      </c>
      <c r="X25">
        <v>90.865612127486997</v>
      </c>
      <c r="Y25">
        <v>100.04416616254601</v>
      </c>
      <c r="Z25">
        <v>110.277318039348</v>
      </c>
      <c r="AA25">
        <v>119.514737047731</v>
      </c>
      <c r="AB25">
        <v>141.82987518084099</v>
      </c>
      <c r="AC25">
        <v>154.09976105018899</v>
      </c>
      <c r="AD25">
        <v>159.62603860876601</v>
      </c>
      <c r="AE25">
        <v>132.71182024029201</v>
      </c>
      <c r="AF25">
        <v>146.20800313636099</v>
      </c>
    </row>
    <row r="26" spans="1:32" x14ac:dyDescent="0.3">
      <c r="A26" t="s">
        <v>15</v>
      </c>
      <c r="B26" t="s">
        <v>345</v>
      </c>
      <c r="C26" t="s">
        <v>297</v>
      </c>
      <c r="D26" t="s">
        <v>346</v>
      </c>
      <c r="E26" t="s">
        <v>298</v>
      </c>
      <c r="F26">
        <v>418.47235320572298</v>
      </c>
      <c r="G26">
        <v>457.444439952751</v>
      </c>
      <c r="H26">
        <v>476.620426293631</v>
      </c>
      <c r="I26">
        <v>528.594731004614</v>
      </c>
      <c r="J26">
        <v>559.37217182753204</v>
      </c>
      <c r="K26">
        <v>587.51307357754195</v>
      </c>
      <c r="L26">
        <v>636.57292286015002</v>
      </c>
      <c r="M26">
        <v>646.50772463382896</v>
      </c>
      <c r="N26">
        <v>673.83892246319897</v>
      </c>
      <c r="O26">
        <v>707.46240548707397</v>
      </c>
      <c r="P26">
        <v>674.03064220747297</v>
      </c>
      <c r="Q26">
        <v>684.43862985173098</v>
      </c>
      <c r="R26">
        <v>745.44997655544898</v>
      </c>
      <c r="S26">
        <v>752.423298245821</v>
      </c>
      <c r="T26">
        <v>637.46974434943695</v>
      </c>
      <c r="U26">
        <v>644.73938402360102</v>
      </c>
      <c r="V26">
        <v>595.67043720607705</v>
      </c>
      <c r="W26">
        <v>508.58996736817699</v>
      </c>
      <c r="X26">
        <v>500.506907901359</v>
      </c>
      <c r="Y26">
        <v>557.41513433628404</v>
      </c>
      <c r="Z26">
        <v>596.13734153054997</v>
      </c>
      <c r="AA26">
        <v>635.80970744900605</v>
      </c>
      <c r="AB26">
        <v>667.97342230487004</v>
      </c>
      <c r="AC26">
        <v>677.52526863673995</v>
      </c>
      <c r="AD26">
        <v>664.210443122372</v>
      </c>
      <c r="AE26">
        <v>665.68951590357506</v>
      </c>
      <c r="AF26">
        <v>717.98174144661095</v>
      </c>
    </row>
    <row r="27" spans="1:32" x14ac:dyDescent="0.3">
      <c r="A27" t="s">
        <v>15</v>
      </c>
      <c r="B27" t="s">
        <v>347</v>
      </c>
      <c r="C27" t="s">
        <v>297</v>
      </c>
      <c r="D27" t="s">
        <v>348</v>
      </c>
      <c r="E27" t="s">
        <v>298</v>
      </c>
      <c r="F27">
        <v>226.50924979139799</v>
      </c>
      <c r="G27">
        <v>246.51778980347399</v>
      </c>
      <c r="H27">
        <v>258.354867233633</v>
      </c>
      <c r="I27">
        <v>286.107738035301</v>
      </c>
      <c r="J27">
        <v>303.47051815109302</v>
      </c>
      <c r="K27">
        <v>320.77512393840698</v>
      </c>
      <c r="L27">
        <v>351.23405743462899</v>
      </c>
      <c r="M27">
        <v>358.80295899970798</v>
      </c>
      <c r="N27">
        <v>375.354011186832</v>
      </c>
      <c r="O27">
        <v>392.46158985436801</v>
      </c>
      <c r="P27">
        <v>369.51612079311201</v>
      </c>
      <c r="Q27">
        <v>376.74576941681801</v>
      </c>
      <c r="R27">
        <v>413.27439214176098</v>
      </c>
      <c r="S27">
        <v>414.63269757179103</v>
      </c>
      <c r="T27">
        <v>346.16541619634302</v>
      </c>
      <c r="U27">
        <v>350.53377881712697</v>
      </c>
      <c r="V27">
        <v>299.44620855656802</v>
      </c>
      <c r="W27">
        <v>277.44216634204099</v>
      </c>
      <c r="X27">
        <v>276.77777300269599</v>
      </c>
      <c r="Y27">
        <v>311.11339949705598</v>
      </c>
      <c r="Z27">
        <v>344.93412893213002</v>
      </c>
      <c r="AA27">
        <v>352.260093197343</v>
      </c>
      <c r="AB27">
        <v>387.28674803103701</v>
      </c>
      <c r="AC27">
        <v>447.30100818563398</v>
      </c>
      <c r="AD27">
        <v>442.35682467879798</v>
      </c>
      <c r="AE27">
        <v>422.24206395522299</v>
      </c>
      <c r="AF27">
        <v>468.225296188144</v>
      </c>
    </row>
    <row r="28" spans="1:32" x14ac:dyDescent="0.3">
      <c r="A28" t="s">
        <v>15</v>
      </c>
      <c r="B28" t="s">
        <v>349</v>
      </c>
      <c r="C28" t="s">
        <v>297</v>
      </c>
      <c r="D28" t="s">
        <v>350</v>
      </c>
      <c r="E28" t="s">
        <v>298</v>
      </c>
      <c r="F28">
        <v>40.854711244449099</v>
      </c>
      <c r="G28">
        <v>44.428632058733697</v>
      </c>
      <c r="H28">
        <v>48.858355889194698</v>
      </c>
      <c r="I28">
        <v>54.0313856903093</v>
      </c>
      <c r="J28">
        <v>58.077557831956902</v>
      </c>
      <c r="K28">
        <v>64.327126738035702</v>
      </c>
      <c r="L28">
        <v>69.719107791278503</v>
      </c>
      <c r="M28">
        <v>72.980636995536301</v>
      </c>
      <c r="N28">
        <v>75.770049683394006</v>
      </c>
      <c r="O28">
        <v>79.692433995398005</v>
      </c>
      <c r="P28">
        <v>82.020540242692405</v>
      </c>
      <c r="Q28">
        <v>85.799865752246305</v>
      </c>
      <c r="R28">
        <v>92.727446448851097</v>
      </c>
      <c r="S28">
        <v>95.667788602182895</v>
      </c>
      <c r="T28">
        <v>88.906719783757694</v>
      </c>
      <c r="U28">
        <v>95.033372143614301</v>
      </c>
      <c r="V28">
        <v>84.700978497042698</v>
      </c>
      <c r="W28">
        <v>73.909807653776696</v>
      </c>
      <c r="X28">
        <v>72.251680408924699</v>
      </c>
      <c r="Y28">
        <v>69.525858915339896</v>
      </c>
      <c r="Z28">
        <v>83.613177060226207</v>
      </c>
      <c r="AA28">
        <v>97.049929544986497</v>
      </c>
      <c r="AB28">
        <v>115.090465700484</v>
      </c>
      <c r="AC28">
        <v>137.47676713500201</v>
      </c>
      <c r="AD28">
        <v>126.352412605087</v>
      </c>
      <c r="AE28">
        <v>106.876314646556</v>
      </c>
      <c r="AF28">
        <v>94.4403581657064</v>
      </c>
    </row>
    <row r="29" spans="1:32" x14ac:dyDescent="0.3">
      <c r="A29" t="s">
        <v>15</v>
      </c>
      <c r="B29" t="s">
        <v>351</v>
      </c>
      <c r="C29" t="s">
        <v>297</v>
      </c>
      <c r="D29" t="s">
        <v>352</v>
      </c>
      <c r="E29" t="s">
        <v>298</v>
      </c>
      <c r="F29">
        <v>17.304765348343601</v>
      </c>
      <c r="G29">
        <v>18.760353261339599</v>
      </c>
      <c r="H29">
        <v>20.627678819143199</v>
      </c>
      <c r="I29">
        <v>22.854880830523999</v>
      </c>
      <c r="J29">
        <v>24.589626854339599</v>
      </c>
      <c r="K29">
        <v>27.096222368128998</v>
      </c>
      <c r="L29">
        <v>29.3440854444734</v>
      </c>
      <c r="M29">
        <v>30.739291760060102</v>
      </c>
      <c r="N29">
        <v>31.464379374014602</v>
      </c>
      <c r="O29">
        <v>33.433093230449302</v>
      </c>
      <c r="P29">
        <v>34.386175682809501</v>
      </c>
      <c r="Q29">
        <v>35.975257953089901</v>
      </c>
      <c r="R29">
        <v>38.7567974572625</v>
      </c>
      <c r="S29">
        <v>39.942264143474702</v>
      </c>
      <c r="T29">
        <v>37.5967150911913</v>
      </c>
      <c r="U29">
        <v>41.830265806563297</v>
      </c>
      <c r="V29">
        <v>38.001057161377403</v>
      </c>
      <c r="W29">
        <v>32.973958863799297</v>
      </c>
      <c r="X29">
        <v>32.288816566096003</v>
      </c>
      <c r="Y29">
        <v>30.475456666211201</v>
      </c>
      <c r="Z29">
        <v>37.891043240083199</v>
      </c>
      <c r="AA29">
        <v>44.881194605943897</v>
      </c>
      <c r="AB29">
        <v>54.263818863367398</v>
      </c>
      <c r="AC29">
        <v>65.196826328576705</v>
      </c>
      <c r="AD29">
        <v>59.919268804470597</v>
      </c>
      <c r="AE29">
        <v>53.721969190039403</v>
      </c>
      <c r="AF29">
        <v>47.9651159221889</v>
      </c>
    </row>
    <row r="30" spans="1:32" x14ac:dyDescent="0.3">
      <c r="A30" t="s">
        <v>15</v>
      </c>
      <c r="B30" t="s">
        <v>353</v>
      </c>
      <c r="C30" t="s">
        <v>297</v>
      </c>
      <c r="D30" t="s">
        <v>354</v>
      </c>
      <c r="E30" t="s">
        <v>298</v>
      </c>
      <c r="F30">
        <v>1.34680503813261</v>
      </c>
      <c r="G30">
        <v>1.5003130851144899</v>
      </c>
      <c r="H30">
        <v>1.6643826980830101</v>
      </c>
      <c r="I30">
        <v>1.8614587723864799</v>
      </c>
      <c r="J30">
        <v>1.9671944607176599</v>
      </c>
      <c r="K30">
        <v>2.2414689279875799</v>
      </c>
      <c r="L30">
        <v>2.4915585941677301</v>
      </c>
      <c r="M30">
        <v>2.6354378189399701</v>
      </c>
      <c r="N30">
        <v>2.8803902244985999</v>
      </c>
      <c r="O30">
        <v>3.0490955400461401</v>
      </c>
      <c r="P30">
        <v>3.1281443856165199</v>
      </c>
      <c r="Q30">
        <v>3.3153036585179598</v>
      </c>
      <c r="R30">
        <v>3.7726133355376099</v>
      </c>
      <c r="S30">
        <v>3.91933597938587</v>
      </c>
      <c r="T30">
        <v>3.2357605319136802</v>
      </c>
      <c r="U30">
        <v>3.4502232052091402</v>
      </c>
      <c r="V30">
        <v>3.3500204885443199</v>
      </c>
      <c r="W30">
        <v>2.9095870254058598</v>
      </c>
      <c r="X30">
        <v>3.1553783157265398</v>
      </c>
      <c r="Y30">
        <v>3.4139245616267</v>
      </c>
      <c r="Z30">
        <v>3.8068236758110801</v>
      </c>
      <c r="AA30">
        <v>3.8525779219867702</v>
      </c>
      <c r="AB30">
        <v>4.2145799380184199</v>
      </c>
      <c r="AC30">
        <v>4.8850071424870096</v>
      </c>
      <c r="AD30">
        <v>6.1996593082159901</v>
      </c>
      <c r="AE30">
        <v>6.3786854252153704</v>
      </c>
      <c r="AF30">
        <v>6.71609461624596</v>
      </c>
    </row>
    <row r="31" spans="1:32" x14ac:dyDescent="0.3">
      <c r="A31" t="s">
        <v>15</v>
      </c>
      <c r="B31" t="s">
        <v>355</v>
      </c>
      <c r="C31" t="s">
        <v>297</v>
      </c>
      <c r="D31" t="s">
        <v>356</v>
      </c>
      <c r="E31" t="s">
        <v>298</v>
      </c>
      <c r="F31">
        <v>5.9396762646603403</v>
      </c>
      <c r="G31">
        <v>6.4455157254749302</v>
      </c>
      <c r="H31">
        <v>7.0803565424972801</v>
      </c>
      <c r="I31">
        <v>7.8157347037119704</v>
      </c>
      <c r="J31">
        <v>8.4131725762645608</v>
      </c>
      <c r="K31">
        <v>9.2843878873482506</v>
      </c>
      <c r="L31">
        <v>10.0642226816798</v>
      </c>
      <c r="M31">
        <v>10.543528972638301</v>
      </c>
      <c r="N31">
        <v>11.033202758371999</v>
      </c>
      <c r="O31">
        <v>11.4817629998592</v>
      </c>
      <c r="P31">
        <v>11.810219750942199</v>
      </c>
      <c r="Q31">
        <v>12.3524203516991</v>
      </c>
      <c r="R31">
        <v>13.3239748722567</v>
      </c>
      <c r="S31">
        <v>13.728998947735301</v>
      </c>
      <c r="T31">
        <v>12.894065653005001</v>
      </c>
      <c r="U31">
        <v>13.248436016555001</v>
      </c>
      <c r="V31">
        <v>12.1986006835553</v>
      </c>
      <c r="W31">
        <v>11.093697960230701</v>
      </c>
      <c r="X31">
        <v>11.559887325374101</v>
      </c>
      <c r="Y31">
        <v>10.7955479906789</v>
      </c>
      <c r="Z31">
        <v>12.8371418795914</v>
      </c>
      <c r="AA31">
        <v>14.7005409898834</v>
      </c>
      <c r="AB31">
        <v>17.9627556307539</v>
      </c>
      <c r="AC31">
        <v>22.9873653475093</v>
      </c>
      <c r="AD31">
        <v>21.063419131433701</v>
      </c>
      <c r="AE31">
        <v>14.151935064421499</v>
      </c>
      <c r="AF31">
        <v>11.052556148592901</v>
      </c>
    </row>
    <row r="32" spans="1:32" x14ac:dyDescent="0.3">
      <c r="A32" t="s">
        <v>15</v>
      </c>
      <c r="B32" t="s">
        <v>357</v>
      </c>
      <c r="C32" t="s">
        <v>297</v>
      </c>
      <c r="D32" t="s">
        <v>358</v>
      </c>
      <c r="E32" t="s">
        <v>298</v>
      </c>
      <c r="F32">
        <v>11.7292759023849</v>
      </c>
      <c r="G32">
        <v>12.7718329188498</v>
      </c>
      <c r="H32">
        <v>14.0401964708268</v>
      </c>
      <c r="I32">
        <v>15.4854711135006</v>
      </c>
      <c r="J32">
        <v>16.654900003926802</v>
      </c>
      <c r="K32">
        <v>18.5108493150464</v>
      </c>
      <c r="L32">
        <v>20.012910060893301</v>
      </c>
      <c r="M32">
        <v>20.9107988355698</v>
      </c>
      <c r="N32">
        <v>21.827286661886799</v>
      </c>
      <c r="O32">
        <v>22.778971637074399</v>
      </c>
      <c r="P32">
        <v>23.4937031285715</v>
      </c>
      <c r="Q32">
        <v>24.538678716815699</v>
      </c>
      <c r="R32">
        <v>26.429217001513301</v>
      </c>
      <c r="S32">
        <v>27.2880673529719</v>
      </c>
      <c r="T32">
        <v>25.355204012934699</v>
      </c>
      <c r="U32">
        <v>26.3537140361388</v>
      </c>
      <c r="V32">
        <v>22.4811730651383</v>
      </c>
      <c r="W32">
        <v>19.173037397117</v>
      </c>
      <c r="X32">
        <v>18.1072880542105</v>
      </c>
      <c r="Y32">
        <v>17.820678227900199</v>
      </c>
      <c r="Z32">
        <v>21.265575577814001</v>
      </c>
      <c r="AA32">
        <v>24.965408881454898</v>
      </c>
      <c r="AB32">
        <v>28.985924455382602</v>
      </c>
      <c r="AC32">
        <v>33.4544038713018</v>
      </c>
      <c r="AD32">
        <v>29.940658920305999</v>
      </c>
      <c r="AE32">
        <v>24.530905211793101</v>
      </c>
      <c r="AF32">
        <v>21.477145375977202</v>
      </c>
    </row>
    <row r="33" spans="1:32" x14ac:dyDescent="0.3">
      <c r="A33" t="s">
        <v>15</v>
      </c>
      <c r="B33" t="s">
        <v>359</v>
      </c>
      <c r="C33" t="s">
        <v>297</v>
      </c>
      <c r="D33" t="s">
        <v>360</v>
      </c>
      <c r="E33" t="s">
        <v>298</v>
      </c>
      <c r="F33">
        <v>4.5341886909276603</v>
      </c>
      <c r="G33">
        <v>4.9506170679549202</v>
      </c>
      <c r="H33">
        <v>5.4457413586443204</v>
      </c>
      <c r="I33">
        <v>6.0138402701862796</v>
      </c>
      <c r="J33">
        <v>6.4526639367082099</v>
      </c>
      <c r="K33">
        <v>7.1941982395244999</v>
      </c>
      <c r="L33">
        <v>7.8063310100643397</v>
      </c>
      <c r="M33">
        <v>8.15157960832809</v>
      </c>
      <c r="N33">
        <v>8.5647906646220395</v>
      </c>
      <c r="O33">
        <v>8.9495105879689003</v>
      </c>
      <c r="P33">
        <v>9.2022972947527801</v>
      </c>
      <c r="Q33">
        <v>9.6182050721236596</v>
      </c>
      <c r="R33">
        <v>10.444843782281</v>
      </c>
      <c r="S33">
        <v>10.7891221786151</v>
      </c>
      <c r="T33">
        <v>9.8249744947130893</v>
      </c>
      <c r="U33">
        <v>10.1507330791481</v>
      </c>
      <c r="V33">
        <v>8.6701270984274501</v>
      </c>
      <c r="W33">
        <v>7.7595264072238299</v>
      </c>
      <c r="X33">
        <v>7.1403101475174298</v>
      </c>
      <c r="Y33">
        <v>7.0202514689229103</v>
      </c>
      <c r="Z33">
        <v>7.8125926869265401</v>
      </c>
      <c r="AA33">
        <v>8.6502071457175802</v>
      </c>
      <c r="AB33">
        <v>9.6633868129615195</v>
      </c>
      <c r="AC33">
        <v>10.953164445126699</v>
      </c>
      <c r="AD33">
        <v>9.2294064406608296</v>
      </c>
      <c r="AE33">
        <v>8.0928197550864098</v>
      </c>
      <c r="AF33">
        <v>7.2294461027013801</v>
      </c>
    </row>
    <row r="34" spans="1:32" x14ac:dyDescent="0.3">
      <c r="A34" t="s">
        <v>15</v>
      </c>
      <c r="B34" t="s">
        <v>361</v>
      </c>
      <c r="C34" t="s">
        <v>297</v>
      </c>
      <c r="D34" t="s">
        <v>362</v>
      </c>
      <c r="E34" t="s">
        <v>298</v>
      </c>
      <c r="F34">
        <v>55.091986833093401</v>
      </c>
      <c r="G34">
        <v>59.020799554593601</v>
      </c>
      <c r="H34">
        <v>65.420122388042003</v>
      </c>
      <c r="I34">
        <v>71.5036748156828</v>
      </c>
      <c r="J34">
        <v>75.130876408029195</v>
      </c>
      <c r="K34">
        <v>80.750113442297405</v>
      </c>
      <c r="L34">
        <v>91.900950939151599</v>
      </c>
      <c r="M34">
        <v>95.661018678116406</v>
      </c>
      <c r="N34">
        <v>100.411432155223</v>
      </c>
      <c r="O34">
        <v>102.899629443419</v>
      </c>
      <c r="P34">
        <v>102.099157165156</v>
      </c>
      <c r="Q34">
        <v>107.423706046032</v>
      </c>
      <c r="R34">
        <v>120.232434285838</v>
      </c>
      <c r="S34">
        <v>118.934284081461</v>
      </c>
      <c r="T34">
        <v>108.887113511468</v>
      </c>
      <c r="U34">
        <v>112.58149902587</v>
      </c>
      <c r="V34">
        <v>106.067848108729</v>
      </c>
      <c r="W34">
        <v>89.243072560906</v>
      </c>
      <c r="X34">
        <v>81.270558679329</v>
      </c>
      <c r="Y34">
        <v>86.6734732903995</v>
      </c>
      <c r="Z34">
        <v>105.751624566389</v>
      </c>
      <c r="AA34">
        <v>105.45358443635099</v>
      </c>
      <c r="AB34">
        <v>119.872935251212</v>
      </c>
      <c r="AC34">
        <v>135.45606139252001</v>
      </c>
      <c r="AD34">
        <v>134.64030447213199</v>
      </c>
      <c r="AE34">
        <v>93.904185214914904</v>
      </c>
      <c r="AF34">
        <v>102.242742935889</v>
      </c>
    </row>
    <row r="35" spans="1:32" x14ac:dyDescent="0.3">
      <c r="A35" t="s">
        <v>15</v>
      </c>
      <c r="B35" t="s">
        <v>363</v>
      </c>
      <c r="C35" t="s">
        <v>297</v>
      </c>
      <c r="D35" t="s">
        <v>364</v>
      </c>
      <c r="E35" t="s">
        <v>298</v>
      </c>
      <c r="F35">
        <v>212.053886535169</v>
      </c>
      <c r="G35">
        <v>230.468474638738</v>
      </c>
      <c r="H35">
        <v>250.63499931363501</v>
      </c>
      <c r="I35">
        <v>274.59227215363001</v>
      </c>
      <c r="J35">
        <v>294.14774906456103</v>
      </c>
      <c r="K35">
        <v>317.20707285581301</v>
      </c>
      <c r="L35">
        <v>355.12117425506199</v>
      </c>
      <c r="M35">
        <v>370.07610896063801</v>
      </c>
      <c r="N35">
        <v>386.91957388102998</v>
      </c>
      <c r="O35">
        <v>399.03919943148202</v>
      </c>
      <c r="P35">
        <v>393.31149609601999</v>
      </c>
      <c r="Q35">
        <v>401.58024458578598</v>
      </c>
      <c r="R35">
        <v>428.32565005033501</v>
      </c>
      <c r="S35">
        <v>445.41373919275998</v>
      </c>
      <c r="T35">
        <v>420.03898435649302</v>
      </c>
      <c r="U35">
        <v>433.46484988382201</v>
      </c>
      <c r="V35">
        <v>395.73369971585402</v>
      </c>
      <c r="W35">
        <v>361.91054580769099</v>
      </c>
      <c r="X35">
        <v>344.14625831904499</v>
      </c>
      <c r="Y35">
        <v>311.347539590861</v>
      </c>
      <c r="Z35">
        <v>334.65394521184601</v>
      </c>
      <c r="AA35">
        <v>355.59346370317797</v>
      </c>
      <c r="AB35">
        <v>393.31535767529101</v>
      </c>
      <c r="AC35">
        <v>436.105757952494</v>
      </c>
      <c r="AD35">
        <v>422.10607438250702</v>
      </c>
      <c r="AE35">
        <v>461.392755435325</v>
      </c>
      <c r="AF35">
        <v>538.02156180325699</v>
      </c>
    </row>
    <row r="36" spans="1:32" x14ac:dyDescent="0.3">
      <c r="A36" t="s">
        <v>15</v>
      </c>
      <c r="B36" t="s">
        <v>365</v>
      </c>
      <c r="C36" t="s">
        <v>297</v>
      </c>
      <c r="D36" t="s">
        <v>366</v>
      </c>
      <c r="E36" t="s">
        <v>298</v>
      </c>
      <c r="F36">
        <v>89.496541370320301</v>
      </c>
      <c r="G36">
        <v>93.267446346184499</v>
      </c>
      <c r="H36">
        <v>100.25034315098399</v>
      </c>
      <c r="I36">
        <v>107.08981062357999</v>
      </c>
      <c r="J36">
        <v>113.442976142102</v>
      </c>
      <c r="K36">
        <v>122.556156109498</v>
      </c>
      <c r="L36">
        <v>127.16567596860099</v>
      </c>
      <c r="M36">
        <v>123.517667160806</v>
      </c>
      <c r="N36">
        <v>126.323601447082</v>
      </c>
      <c r="O36">
        <v>128.588608398529</v>
      </c>
      <c r="P36">
        <v>125.531496648103</v>
      </c>
      <c r="Q36">
        <v>131.637523208132</v>
      </c>
      <c r="R36">
        <v>143.447812484905</v>
      </c>
      <c r="S36">
        <v>148.71610302992201</v>
      </c>
      <c r="T36">
        <v>131.107676218737</v>
      </c>
      <c r="U36">
        <v>130.14220818258201</v>
      </c>
      <c r="V36">
        <v>115.431261987396</v>
      </c>
      <c r="W36">
        <v>94.307198517422606</v>
      </c>
      <c r="X36">
        <v>81.932762169602597</v>
      </c>
      <c r="Y36">
        <v>78.294467945822007</v>
      </c>
      <c r="Z36">
        <v>80.652303922137605</v>
      </c>
      <c r="AA36">
        <v>81.7443485777669</v>
      </c>
      <c r="AB36">
        <v>85.698740613632197</v>
      </c>
      <c r="AC36">
        <v>87.608340031938994</v>
      </c>
      <c r="AD36">
        <v>83.914872626106302</v>
      </c>
      <c r="AE36">
        <v>83.6585415660698</v>
      </c>
      <c r="AF36">
        <v>89.732100874121599</v>
      </c>
    </row>
    <row r="37" spans="1:32" x14ac:dyDescent="0.3">
      <c r="A37" t="s">
        <v>15</v>
      </c>
      <c r="B37" t="s">
        <v>367</v>
      </c>
      <c r="C37" t="s">
        <v>297</v>
      </c>
      <c r="D37" t="s">
        <v>368</v>
      </c>
      <c r="E37" t="s">
        <v>298</v>
      </c>
      <c r="F37">
        <v>87.257218267852394</v>
      </c>
      <c r="G37">
        <v>97.872669126869994</v>
      </c>
      <c r="H37">
        <v>106.896923423847</v>
      </c>
      <c r="I37">
        <v>119.803265406313</v>
      </c>
      <c r="J37">
        <v>128.26685359256601</v>
      </c>
      <c r="K37">
        <v>133.24852376752</v>
      </c>
      <c r="L37">
        <v>163.546791236616</v>
      </c>
      <c r="M37">
        <v>168.47654784114101</v>
      </c>
      <c r="N37">
        <v>177.873726739717</v>
      </c>
      <c r="O37">
        <v>182.91968041479799</v>
      </c>
      <c r="P37">
        <v>175.157676881051</v>
      </c>
      <c r="Q37">
        <v>169.50161752301901</v>
      </c>
      <c r="R37">
        <v>172.452662911836</v>
      </c>
      <c r="S37">
        <v>173.62658526721501</v>
      </c>
      <c r="T37">
        <v>158.67016731211899</v>
      </c>
      <c r="U37">
        <v>163.996513927617</v>
      </c>
      <c r="V37">
        <v>143.36129027396601</v>
      </c>
      <c r="W37">
        <v>142.271477399215</v>
      </c>
      <c r="X37">
        <v>139.70415730920601</v>
      </c>
      <c r="Y37">
        <v>115.528486930715</v>
      </c>
      <c r="Z37">
        <v>123.583626962292</v>
      </c>
      <c r="AA37">
        <v>130.50011602140901</v>
      </c>
      <c r="AB37">
        <v>135.13265125138301</v>
      </c>
      <c r="AC37">
        <v>137.84806538115799</v>
      </c>
      <c r="AD37">
        <v>127.563044491181</v>
      </c>
      <c r="AE37">
        <v>115.221238029419</v>
      </c>
      <c r="AF37">
        <v>136.70108333574299</v>
      </c>
    </row>
    <row r="38" spans="1:32" x14ac:dyDescent="0.3">
      <c r="A38" t="s">
        <v>15</v>
      </c>
      <c r="B38" t="s">
        <v>369</v>
      </c>
      <c r="C38" t="s">
        <v>297</v>
      </c>
      <c r="D38" t="s">
        <v>370</v>
      </c>
      <c r="E38" t="s">
        <v>298</v>
      </c>
      <c r="F38">
        <v>35.300126896996701</v>
      </c>
      <c r="G38">
        <v>39.328359165683203</v>
      </c>
      <c r="H38">
        <v>43.4877327388038</v>
      </c>
      <c r="I38">
        <v>47.699196123736002</v>
      </c>
      <c r="J38">
        <v>52.437919329892601</v>
      </c>
      <c r="K38">
        <v>61.402392978794097</v>
      </c>
      <c r="L38">
        <v>64.408707049845106</v>
      </c>
      <c r="M38">
        <v>78.081893958691296</v>
      </c>
      <c r="N38">
        <v>82.722245694231006</v>
      </c>
      <c r="O38">
        <v>87.530910618155104</v>
      </c>
      <c r="P38">
        <v>92.622322566864995</v>
      </c>
      <c r="Q38">
        <v>100.441103854635</v>
      </c>
      <c r="R38">
        <v>112.42517465359499</v>
      </c>
      <c r="S38">
        <v>123.071050895624</v>
      </c>
      <c r="T38">
        <v>130.26114082563601</v>
      </c>
      <c r="U38">
        <v>139.32612777362399</v>
      </c>
      <c r="V38">
        <v>136.94114745449201</v>
      </c>
      <c r="W38">
        <v>125.331869891053</v>
      </c>
      <c r="X38">
        <v>122.509338840236</v>
      </c>
      <c r="Y38">
        <v>117.52458471432401</v>
      </c>
      <c r="Z38">
        <v>130.41801432741599</v>
      </c>
      <c r="AA38">
        <v>143.34899910400199</v>
      </c>
      <c r="AB38">
        <v>172.48396581027501</v>
      </c>
      <c r="AC38">
        <v>210.649352539397</v>
      </c>
      <c r="AD38">
        <v>210.62815726522001</v>
      </c>
      <c r="AE38">
        <v>262.51297583983597</v>
      </c>
      <c r="AF38">
        <v>311.58837759339298</v>
      </c>
    </row>
    <row r="39" spans="1:32" x14ac:dyDescent="0.3">
      <c r="A39" t="s">
        <v>15</v>
      </c>
      <c r="B39" t="s">
        <v>371</v>
      </c>
      <c r="C39" t="s">
        <v>297</v>
      </c>
      <c r="D39" t="s">
        <v>372</v>
      </c>
      <c r="E39" t="s">
        <v>298</v>
      </c>
      <c r="F39">
        <v>85.876246659088096</v>
      </c>
      <c r="G39">
        <v>98.440729542984798</v>
      </c>
      <c r="H39">
        <v>108.88961491169501</v>
      </c>
      <c r="I39">
        <v>126.00279054389399</v>
      </c>
      <c r="J39">
        <v>139.838419424058</v>
      </c>
      <c r="K39">
        <v>154.40381316197599</v>
      </c>
      <c r="L39">
        <v>167.389686698411</v>
      </c>
      <c r="M39">
        <v>176.5125342673</v>
      </c>
      <c r="N39">
        <v>185.18819141854701</v>
      </c>
      <c r="O39">
        <v>186.62657225748799</v>
      </c>
      <c r="P39">
        <v>192.14405803823499</v>
      </c>
      <c r="Q39">
        <v>204.58486415676199</v>
      </c>
      <c r="R39">
        <v>232.90006457721199</v>
      </c>
      <c r="S39">
        <v>227.549429082942</v>
      </c>
      <c r="T39">
        <v>212.16134078728501</v>
      </c>
      <c r="U39">
        <v>219.86375074589299</v>
      </c>
      <c r="V39">
        <v>225.36247641375601</v>
      </c>
      <c r="W39">
        <v>291.34571188022397</v>
      </c>
      <c r="X39">
        <v>280.71389036676197</v>
      </c>
      <c r="Y39">
        <v>279.82271750869103</v>
      </c>
      <c r="Z39">
        <v>277.00820663472899</v>
      </c>
      <c r="AA39">
        <v>278.67083380390699</v>
      </c>
      <c r="AB39">
        <v>286.003122403958</v>
      </c>
      <c r="AC39">
        <v>280.43017231812098</v>
      </c>
      <c r="AD39">
        <v>286.56198814815701</v>
      </c>
      <c r="AE39">
        <v>274.57771789545598</v>
      </c>
      <c r="AF39">
        <v>305.77297586022303</v>
      </c>
    </row>
    <row r="40" spans="1:32" x14ac:dyDescent="0.3">
      <c r="A40" t="s">
        <v>15</v>
      </c>
      <c r="B40" t="s">
        <v>373</v>
      </c>
      <c r="C40" t="s">
        <v>297</v>
      </c>
      <c r="D40" t="s">
        <v>374</v>
      </c>
      <c r="E40" t="s">
        <v>298</v>
      </c>
      <c r="F40">
        <v>20.8422569083409</v>
      </c>
      <c r="G40">
        <v>25.097303948528399</v>
      </c>
      <c r="H40">
        <v>27.811424643966099</v>
      </c>
      <c r="I40">
        <v>29.500686270158699</v>
      </c>
      <c r="J40">
        <v>30.731099163723101</v>
      </c>
      <c r="K40">
        <v>33.989647388583201</v>
      </c>
      <c r="L40">
        <v>40.214492371340398</v>
      </c>
      <c r="M40">
        <v>41.462417197381399</v>
      </c>
      <c r="N40">
        <v>43.143299586770297</v>
      </c>
      <c r="O40">
        <v>42.462689069095397</v>
      </c>
      <c r="P40">
        <v>40.301754127338199</v>
      </c>
      <c r="Q40">
        <v>40.803001520555497</v>
      </c>
      <c r="R40">
        <v>40.48021034245</v>
      </c>
      <c r="S40">
        <v>40.182368741432398</v>
      </c>
      <c r="T40">
        <v>34.478767764922999</v>
      </c>
      <c r="U40">
        <v>29.710006371453499</v>
      </c>
      <c r="V40">
        <v>27.2107758192567</v>
      </c>
      <c r="W40">
        <v>23.144561570473201</v>
      </c>
      <c r="X40">
        <v>27.470502449671201</v>
      </c>
      <c r="Y40">
        <v>30.416534186008199</v>
      </c>
      <c r="Z40">
        <v>33.733625744909098</v>
      </c>
      <c r="AA40">
        <v>40.915534619100399</v>
      </c>
      <c r="AB40">
        <v>51.417003915934998</v>
      </c>
      <c r="AC40">
        <v>54.970461608535999</v>
      </c>
      <c r="AD40">
        <v>56.209527263637803</v>
      </c>
      <c r="AE40">
        <v>64.822915316962593</v>
      </c>
      <c r="AF40">
        <v>76.234233580104302</v>
      </c>
    </row>
    <row r="41" spans="1:32" x14ac:dyDescent="0.3">
      <c r="A41" t="s">
        <v>15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</v>
      </c>
      <c r="B42" t="s">
        <v>377</v>
      </c>
      <c r="C42" t="s">
        <v>297</v>
      </c>
      <c r="D42" t="s">
        <v>378</v>
      </c>
      <c r="E42" t="s">
        <v>298</v>
      </c>
      <c r="F42">
        <v>153.02646504707801</v>
      </c>
      <c r="G42">
        <v>171.07108243068799</v>
      </c>
      <c r="H42">
        <v>187.13776439956399</v>
      </c>
      <c r="I42">
        <v>204.397233404258</v>
      </c>
      <c r="J42">
        <v>220.64526421397201</v>
      </c>
      <c r="K42">
        <v>233.308750375279</v>
      </c>
      <c r="L42">
        <v>261.81947640913302</v>
      </c>
      <c r="M42">
        <v>247.106096868653</v>
      </c>
      <c r="N42">
        <v>265.877786330731</v>
      </c>
      <c r="O42">
        <v>281.84188123549399</v>
      </c>
      <c r="P42">
        <v>275.958711510444</v>
      </c>
      <c r="Q42">
        <v>277.18044202818402</v>
      </c>
      <c r="R42">
        <v>312.69977347051901</v>
      </c>
      <c r="S42">
        <v>315.56531721795801</v>
      </c>
      <c r="T42">
        <v>280.522049836333</v>
      </c>
      <c r="U42">
        <v>287.45841635642802</v>
      </c>
      <c r="V42">
        <v>280.66192174935702</v>
      </c>
      <c r="W42">
        <v>249.864485845639</v>
      </c>
      <c r="X42">
        <v>250.490689118733</v>
      </c>
      <c r="Y42">
        <v>281.30345463089401</v>
      </c>
      <c r="Z42">
        <v>281.588265971731</v>
      </c>
      <c r="AA42">
        <v>289.053384751968</v>
      </c>
      <c r="AB42">
        <v>306.68155414563199</v>
      </c>
      <c r="AC42">
        <v>313.69706432204703</v>
      </c>
      <c r="AD42">
        <v>370.125568151896</v>
      </c>
      <c r="AE42">
        <v>312.99402012391602</v>
      </c>
      <c r="AF42">
        <v>336.47408994012801</v>
      </c>
    </row>
    <row r="43" spans="1:32" x14ac:dyDescent="0.3">
      <c r="A43" t="s">
        <v>15</v>
      </c>
      <c r="B43" t="s">
        <v>379</v>
      </c>
      <c r="C43" t="s">
        <v>297</v>
      </c>
      <c r="D43" t="s">
        <v>380</v>
      </c>
      <c r="E43" t="s">
        <v>298</v>
      </c>
      <c r="F43">
        <v>193.68170387810201</v>
      </c>
      <c r="G43">
        <v>216.60166192327901</v>
      </c>
      <c r="H43">
        <v>236.84677066468799</v>
      </c>
      <c r="I43">
        <v>258.59629608313998</v>
      </c>
      <c r="J43">
        <v>278.77654820812</v>
      </c>
      <c r="K43">
        <v>296.33304666209199</v>
      </c>
      <c r="L43">
        <v>329.550312636743</v>
      </c>
      <c r="M43">
        <v>317.47386800068398</v>
      </c>
      <c r="N43">
        <v>341.28318303730202</v>
      </c>
      <c r="O43">
        <v>359.67821568549499</v>
      </c>
      <c r="P43">
        <v>351.80965430664799</v>
      </c>
      <c r="Q43">
        <v>356.15576472776399</v>
      </c>
      <c r="R43">
        <v>402.19505278280297</v>
      </c>
      <c r="S43">
        <v>409.99741711015503</v>
      </c>
      <c r="T43">
        <v>363.54990238416002</v>
      </c>
      <c r="U43">
        <v>371.293797058878</v>
      </c>
      <c r="V43">
        <v>371.80350228092698</v>
      </c>
      <c r="W43">
        <v>336.41580592796601</v>
      </c>
      <c r="X43">
        <v>337.42129543236501</v>
      </c>
      <c r="Y43">
        <v>368.06738168273</v>
      </c>
      <c r="Z43">
        <v>379.65773357792</v>
      </c>
      <c r="AA43">
        <v>393.00657125989602</v>
      </c>
      <c r="AB43">
        <v>425.87250658670598</v>
      </c>
      <c r="AC43">
        <v>455.16964704388198</v>
      </c>
      <c r="AD43">
        <v>531.76738718033096</v>
      </c>
      <c r="AE43">
        <v>437.76003680545801</v>
      </c>
      <c r="AF43">
        <v>455.249486695592</v>
      </c>
    </row>
    <row r="44" spans="1:32" x14ac:dyDescent="0.3">
      <c r="A44" t="s">
        <v>15</v>
      </c>
      <c r="B44" t="s">
        <v>381</v>
      </c>
      <c r="C44" t="s">
        <v>297</v>
      </c>
      <c r="D44" t="s">
        <v>382</v>
      </c>
      <c r="E44" t="s">
        <v>298</v>
      </c>
      <c r="F44">
        <v>1736.72576923929</v>
      </c>
      <c r="G44">
        <v>1885.30623264985</v>
      </c>
      <c r="H44">
        <v>2012.2771382092801</v>
      </c>
      <c r="I44">
        <v>2193.5935640339899</v>
      </c>
      <c r="J44">
        <v>2326.3937513000201</v>
      </c>
      <c r="K44">
        <v>2479.5390990568199</v>
      </c>
      <c r="L44">
        <v>2723.1914361696099</v>
      </c>
      <c r="M44">
        <v>2776.1451737350098</v>
      </c>
      <c r="N44">
        <v>2913.4826466294298</v>
      </c>
      <c r="O44">
        <v>3009.8271270496898</v>
      </c>
      <c r="P44">
        <v>2908.3376302681199</v>
      </c>
      <c r="Q44">
        <v>2984.4575018770302</v>
      </c>
      <c r="R44">
        <v>3294.0668666471902</v>
      </c>
      <c r="S44">
        <v>3333.8877527221698</v>
      </c>
      <c r="T44">
        <v>2894.6879527823799</v>
      </c>
      <c r="U44">
        <v>2967.0047514542898</v>
      </c>
      <c r="V44">
        <v>2785.1746228698098</v>
      </c>
      <c r="W44">
        <v>2589.14324016298</v>
      </c>
      <c r="X44">
        <v>2550.3316945953802</v>
      </c>
      <c r="Y44">
        <v>2691.9343170421298</v>
      </c>
      <c r="Z44">
        <v>2857.5971692077101</v>
      </c>
      <c r="AA44">
        <v>3007.9718449666402</v>
      </c>
      <c r="AB44">
        <v>3208.0790498619899</v>
      </c>
      <c r="AC44">
        <v>3419.6605302949802</v>
      </c>
      <c r="AD44">
        <v>3506.5038976430201</v>
      </c>
      <c r="AE44">
        <v>3319.0424051237301</v>
      </c>
      <c r="AF44">
        <v>3631.9105299325201</v>
      </c>
    </row>
    <row r="45" spans="1:32" x14ac:dyDescent="0.3">
      <c r="A45" t="s">
        <v>15</v>
      </c>
      <c r="B45" t="s">
        <v>383</v>
      </c>
      <c r="C45" t="s">
        <v>297</v>
      </c>
      <c r="D45" t="s">
        <v>384</v>
      </c>
      <c r="E45" t="s">
        <v>298</v>
      </c>
      <c r="F45">
        <v>1736.0037168937599</v>
      </c>
      <c r="G45">
        <v>1884.51312289563</v>
      </c>
      <c r="H45">
        <v>2011.45568599424</v>
      </c>
      <c r="I45">
        <v>2192.7409107244798</v>
      </c>
      <c r="J45">
        <v>2325.4765025776501</v>
      </c>
      <c r="K45">
        <v>2478.59762487433</v>
      </c>
      <c r="L45">
        <v>2722.13794724943</v>
      </c>
      <c r="M45">
        <v>2775.0501710266399</v>
      </c>
      <c r="N45">
        <v>2912.2922305817801</v>
      </c>
      <c r="O45">
        <v>3008.63939649542</v>
      </c>
      <c r="P45">
        <v>2907.25167002135</v>
      </c>
      <c r="Q45">
        <v>2983.3617184444802</v>
      </c>
      <c r="R45">
        <v>3292.71130802486</v>
      </c>
      <c r="S45">
        <v>3332.5268659417602</v>
      </c>
      <c r="T45">
        <v>2893.6267529557199</v>
      </c>
      <c r="U45">
        <v>2965.8767514542901</v>
      </c>
      <c r="V45">
        <v>2784.0286228698101</v>
      </c>
      <c r="W45">
        <v>2588.0872401629799</v>
      </c>
      <c r="X45">
        <v>2549.2516945953798</v>
      </c>
      <c r="Y45">
        <v>2690.0923170421302</v>
      </c>
      <c r="Z45">
        <v>2855.4431692077101</v>
      </c>
      <c r="AA45">
        <v>3005.8598449666401</v>
      </c>
      <c r="AB45">
        <v>3205.2710498619899</v>
      </c>
      <c r="AC45">
        <v>3416.8525302949802</v>
      </c>
      <c r="AD45">
        <v>3503.6058976430199</v>
      </c>
      <c r="AE45">
        <v>3316.27640512373</v>
      </c>
      <c r="AF45">
        <v>3629.0361200780899</v>
      </c>
    </row>
    <row r="46" spans="1:32" x14ac:dyDescent="0.3">
      <c r="A46" t="s">
        <v>15</v>
      </c>
      <c r="B46" t="s">
        <v>385</v>
      </c>
      <c r="C46" t="s">
        <v>297</v>
      </c>
      <c r="D46" t="s">
        <v>386</v>
      </c>
      <c r="E46" t="s">
        <v>298</v>
      </c>
      <c r="F46">
        <v>40.655238831023503</v>
      </c>
      <c r="G46">
        <v>45.530579492590597</v>
      </c>
      <c r="H46">
        <v>49.709006265124003</v>
      </c>
      <c r="I46">
        <v>54.199062678882001</v>
      </c>
      <c r="J46">
        <v>58.131283994148397</v>
      </c>
      <c r="K46">
        <v>63.024296286812699</v>
      </c>
      <c r="L46">
        <v>67.7308362276097</v>
      </c>
      <c r="M46">
        <v>70.367771132030697</v>
      </c>
      <c r="N46">
        <v>75.405396706570997</v>
      </c>
      <c r="O46">
        <v>77.836334450000606</v>
      </c>
      <c r="P46">
        <v>75.850942796203995</v>
      </c>
      <c r="Q46">
        <v>78.975322699580005</v>
      </c>
      <c r="R46">
        <v>89.495279312283998</v>
      </c>
      <c r="S46">
        <v>94.4320998921974</v>
      </c>
      <c r="T46">
        <v>83.027852547826399</v>
      </c>
      <c r="U46">
        <v>83.835380702449399</v>
      </c>
      <c r="V46">
        <v>91.14158053157</v>
      </c>
      <c r="W46">
        <v>86.551320082326797</v>
      </c>
      <c r="X46">
        <v>86.930606313632097</v>
      </c>
      <c r="Y46">
        <v>86.763927051836006</v>
      </c>
      <c r="Z46">
        <v>98.069467606188894</v>
      </c>
      <c r="AA46">
        <v>103.953186507928</v>
      </c>
      <c r="AB46">
        <v>119.190952441075</v>
      </c>
      <c r="AC46">
        <v>141.47258272183501</v>
      </c>
      <c r="AD46">
        <v>161.64181902843401</v>
      </c>
      <c r="AE46">
        <v>124.76601668154299</v>
      </c>
      <c r="AF46">
        <v>118.775396755464</v>
      </c>
    </row>
    <row r="47" spans="1:32" x14ac:dyDescent="0.3">
      <c r="A47" t="s">
        <v>15</v>
      </c>
      <c r="B47" t="s">
        <v>387</v>
      </c>
      <c r="C47" t="s">
        <v>297</v>
      </c>
      <c r="D47" t="s">
        <v>388</v>
      </c>
      <c r="E47" t="s">
        <v>298</v>
      </c>
      <c r="F47">
        <v>20.403065207719301</v>
      </c>
      <c r="G47">
        <v>21.877443080151899</v>
      </c>
      <c r="H47">
        <v>23.167008605825501</v>
      </c>
      <c r="I47">
        <v>24.2436185528233</v>
      </c>
      <c r="J47">
        <v>27.133737997629598</v>
      </c>
      <c r="K47">
        <v>32.237897727725198</v>
      </c>
      <c r="L47">
        <v>34.204620075379097</v>
      </c>
      <c r="M47">
        <v>33.794056184095801</v>
      </c>
      <c r="N47">
        <v>37.203070214804796</v>
      </c>
      <c r="O47">
        <v>38.037964078186</v>
      </c>
      <c r="P47">
        <v>39.4104843889573</v>
      </c>
      <c r="Q47">
        <v>41.232143613082499</v>
      </c>
      <c r="R47">
        <v>51.434188838735601</v>
      </c>
      <c r="S47">
        <v>50.237630744958103</v>
      </c>
      <c r="T47">
        <v>47.774204873272602</v>
      </c>
      <c r="U47">
        <v>43.44</v>
      </c>
      <c r="V47">
        <v>42.9</v>
      </c>
      <c r="W47">
        <v>45.798000000000002</v>
      </c>
      <c r="X47">
        <v>44.814</v>
      </c>
      <c r="Y47">
        <v>45.131999999999998</v>
      </c>
      <c r="Z47">
        <v>42.15</v>
      </c>
      <c r="AA47">
        <v>39.234000000000002</v>
      </c>
      <c r="AB47">
        <v>41.375999999999998</v>
      </c>
      <c r="AC47">
        <v>44.393999999999998</v>
      </c>
      <c r="AD47">
        <v>45.078000000000003</v>
      </c>
      <c r="AE47">
        <v>42.624000000000002</v>
      </c>
      <c r="AF47">
        <v>44.294593505039202</v>
      </c>
    </row>
    <row r="48" spans="1:32" x14ac:dyDescent="0.3">
      <c r="A48" t="s">
        <v>15</v>
      </c>
      <c r="B48" t="s">
        <v>389</v>
      </c>
      <c r="C48" t="s">
        <v>297</v>
      </c>
      <c r="D48" t="s">
        <v>390</v>
      </c>
      <c r="E48" t="s">
        <v>298</v>
      </c>
      <c r="F48">
        <v>54.388813812701102</v>
      </c>
      <c r="G48">
        <v>57.683491274872097</v>
      </c>
      <c r="H48">
        <v>61.317297054975597</v>
      </c>
      <c r="I48">
        <v>64.201722551837094</v>
      </c>
      <c r="J48">
        <v>70.976614712555005</v>
      </c>
      <c r="K48">
        <v>80.120245060973105</v>
      </c>
      <c r="L48">
        <v>87.510853298625506</v>
      </c>
      <c r="M48">
        <v>91.707265703246307</v>
      </c>
      <c r="N48">
        <v>101.491020495039</v>
      </c>
      <c r="O48">
        <v>104.6854673922</v>
      </c>
      <c r="P48">
        <v>102.425111082662</v>
      </c>
      <c r="Q48">
        <v>106.015184193914</v>
      </c>
      <c r="R48">
        <v>122.167691972235</v>
      </c>
      <c r="S48">
        <v>124.730947888644</v>
      </c>
      <c r="T48">
        <v>118.11759171840799</v>
      </c>
      <c r="U48">
        <v>116.700099572469</v>
      </c>
      <c r="V48">
        <v>132.09177583746799</v>
      </c>
      <c r="W48">
        <v>128.551558491273</v>
      </c>
      <c r="X48">
        <v>130.65931363483099</v>
      </c>
      <c r="Y48">
        <v>139.120861194898</v>
      </c>
      <c r="Z48">
        <v>142.33722774129799</v>
      </c>
      <c r="AA48">
        <v>149.67671788451901</v>
      </c>
      <c r="AB48">
        <v>162.50201427050399</v>
      </c>
      <c r="AC48">
        <v>156.49531795364999</v>
      </c>
      <c r="AD48">
        <v>159.934639700388</v>
      </c>
      <c r="AE48">
        <v>154.12982704807999</v>
      </c>
      <c r="AF48">
        <v>166.05735520297799</v>
      </c>
    </row>
    <row r="49" spans="1:32" x14ac:dyDescent="0.3">
      <c r="A49" t="s">
        <v>15</v>
      </c>
      <c r="B49" t="s">
        <v>391</v>
      </c>
      <c r="C49" t="s">
        <v>297</v>
      </c>
      <c r="D49" t="s">
        <v>392</v>
      </c>
      <c r="E49" t="s">
        <v>298</v>
      </c>
      <c r="F49">
        <v>12.330169099404401</v>
      </c>
      <c r="G49">
        <v>12.6191416713393</v>
      </c>
      <c r="H49">
        <v>13.5397093875193</v>
      </c>
      <c r="I49">
        <v>13.953099326464899</v>
      </c>
      <c r="J49">
        <v>14.9526314586592</v>
      </c>
      <c r="K49">
        <v>16.450426236546299</v>
      </c>
      <c r="L49">
        <v>18.2584639768179</v>
      </c>
      <c r="M49">
        <v>19.212034821623</v>
      </c>
      <c r="N49">
        <v>20.5040579065282</v>
      </c>
      <c r="O49">
        <v>20.853232051098701</v>
      </c>
      <c r="P49">
        <v>20.226969501166899</v>
      </c>
      <c r="Q49">
        <v>20.4530289595067</v>
      </c>
      <c r="R49">
        <v>21.53862477749</v>
      </c>
      <c r="S49">
        <v>22.497244547082399</v>
      </c>
      <c r="T49">
        <v>21.501025712940798</v>
      </c>
      <c r="U49">
        <v>21.739916616865901</v>
      </c>
      <c r="V49">
        <v>21.761794961942901</v>
      </c>
      <c r="W49">
        <v>18.800959368615</v>
      </c>
      <c r="X49">
        <v>19.291788690718501</v>
      </c>
      <c r="Y49">
        <v>18.8093508497893</v>
      </c>
      <c r="Z49">
        <v>18.261945288711299</v>
      </c>
      <c r="AA49">
        <v>19.488332088185601</v>
      </c>
      <c r="AB49">
        <v>19.931311386211</v>
      </c>
      <c r="AC49">
        <v>22.929441496889901</v>
      </c>
      <c r="AD49">
        <v>25.830820956897</v>
      </c>
      <c r="AE49">
        <v>21.3649122922494</v>
      </c>
      <c r="AF49">
        <v>25.911401223143301</v>
      </c>
    </row>
    <row r="50" spans="1:32" x14ac:dyDescent="0.3">
      <c r="A50" t="s">
        <v>15</v>
      </c>
      <c r="B50" t="s">
        <v>393</v>
      </c>
      <c r="C50" t="s">
        <v>297</v>
      </c>
      <c r="D50" t="s">
        <v>394</v>
      </c>
      <c r="E50" t="s">
        <v>298</v>
      </c>
      <c r="F50">
        <v>21.6555795055774</v>
      </c>
      <c r="G50">
        <v>23.186906523381001</v>
      </c>
      <c r="H50">
        <v>24.610579061630801</v>
      </c>
      <c r="I50">
        <v>26.005004672548999</v>
      </c>
      <c r="J50">
        <v>28.890245256266098</v>
      </c>
      <c r="K50">
        <v>31.431921096701601</v>
      </c>
      <c r="L50">
        <v>35.047769246428501</v>
      </c>
      <c r="M50">
        <v>38.701174697527598</v>
      </c>
      <c r="N50">
        <v>43.783892373706301</v>
      </c>
      <c r="O50">
        <v>45.794271262915203</v>
      </c>
      <c r="P50">
        <v>42.787657192537999</v>
      </c>
      <c r="Q50">
        <v>44.330011621324601</v>
      </c>
      <c r="R50">
        <v>49.194878356009298</v>
      </c>
      <c r="S50">
        <v>51.996072596603</v>
      </c>
      <c r="T50">
        <v>48.842361132194398</v>
      </c>
      <c r="U50">
        <v>51.520182955602998</v>
      </c>
      <c r="V50">
        <v>67.429980875524805</v>
      </c>
      <c r="W50">
        <v>63.952599122657602</v>
      </c>
      <c r="X50">
        <v>66.553524944112297</v>
      </c>
      <c r="Y50">
        <v>75.179510345108994</v>
      </c>
      <c r="Z50">
        <v>81.925282452586998</v>
      </c>
      <c r="AA50">
        <v>90.954385796333099</v>
      </c>
      <c r="AB50">
        <v>101.19470288429299</v>
      </c>
      <c r="AC50">
        <v>89.171876456760003</v>
      </c>
      <c r="AD50">
        <v>89.025818743491399</v>
      </c>
      <c r="AE50">
        <v>90.140914755830906</v>
      </c>
      <c r="AF50">
        <v>95.851360474795598</v>
      </c>
    </row>
    <row r="51" spans="1:32" x14ac:dyDescent="0.3">
      <c r="A51" t="s">
        <v>15</v>
      </c>
      <c r="B51" t="s">
        <v>395</v>
      </c>
      <c r="C51" t="s">
        <v>297</v>
      </c>
      <c r="D51" t="s">
        <v>396</v>
      </c>
      <c r="E51" t="s">
        <v>298</v>
      </c>
      <c r="F51">
        <v>18.150803414030101</v>
      </c>
      <c r="G51">
        <v>19.447874411625399</v>
      </c>
      <c r="H51">
        <v>20.684077816100999</v>
      </c>
      <c r="I51">
        <v>21.8699195327867</v>
      </c>
      <c r="J51">
        <v>24.358362446971999</v>
      </c>
      <c r="K51">
        <v>26.553633872610899</v>
      </c>
      <c r="L51">
        <v>29.832170697766699</v>
      </c>
      <c r="M51">
        <v>32.9823518040387</v>
      </c>
      <c r="N51">
        <v>37.676402696848697</v>
      </c>
      <c r="O51">
        <v>39.462304585837202</v>
      </c>
      <c r="P51">
        <v>36.792097003897702</v>
      </c>
      <c r="Q51">
        <v>38.001833410267999</v>
      </c>
      <c r="R51">
        <v>41.969162641366502</v>
      </c>
      <c r="S51">
        <v>44.443492392468102</v>
      </c>
      <c r="T51">
        <v>41.983987410003699</v>
      </c>
      <c r="U51">
        <v>44.594959214716901</v>
      </c>
      <c r="V51">
        <v>59.852942627754601</v>
      </c>
      <c r="W51">
        <v>55.983683779271701</v>
      </c>
      <c r="X51">
        <v>57.714764470682098</v>
      </c>
      <c r="Y51">
        <v>65.204203374741198</v>
      </c>
      <c r="Z51">
        <v>70.677481144651594</v>
      </c>
      <c r="AA51">
        <v>79.185660687026399</v>
      </c>
      <c r="AB51">
        <v>87.374862930323005</v>
      </c>
      <c r="AC51">
        <v>73.593514122113206</v>
      </c>
      <c r="AD51">
        <v>74.876392552810799</v>
      </c>
      <c r="AE51">
        <v>74.580018726691193</v>
      </c>
      <c r="AF51">
        <v>79.288229626761094</v>
      </c>
    </row>
    <row r="52" spans="1:32" x14ac:dyDescent="0.3">
      <c r="A52" t="s">
        <v>15</v>
      </c>
      <c r="B52" t="s">
        <v>397</v>
      </c>
      <c r="C52" t="s">
        <v>297</v>
      </c>
      <c r="D52" t="s">
        <v>398</v>
      </c>
      <c r="E52" t="s">
        <v>298</v>
      </c>
      <c r="F52">
        <v>3.5047760915472699</v>
      </c>
      <c r="G52">
        <v>3.7390321117556402</v>
      </c>
      <c r="H52">
        <v>3.9265012455298098</v>
      </c>
      <c r="I52">
        <v>4.1350851397622996</v>
      </c>
      <c r="J52">
        <v>4.5318828092941201</v>
      </c>
      <c r="K52">
        <v>4.8782872240906201</v>
      </c>
      <c r="L52">
        <v>5.2155985486618102</v>
      </c>
      <c r="M52">
        <v>5.7188228934888796</v>
      </c>
      <c r="N52">
        <v>6.1074896768576599</v>
      </c>
      <c r="O52">
        <v>6.3319666770780199</v>
      </c>
      <c r="P52">
        <v>5.9955601886403</v>
      </c>
      <c r="Q52">
        <v>6.3281782110565903</v>
      </c>
      <c r="R52">
        <v>7.2257157146428304</v>
      </c>
      <c r="S52">
        <v>7.5525802041349301</v>
      </c>
      <c r="T52">
        <v>6.8583737221907004</v>
      </c>
      <c r="U52">
        <v>6.9252237408861603</v>
      </c>
      <c r="V52">
        <v>7.5770382477701697</v>
      </c>
      <c r="W52">
        <v>7.9689153433859099</v>
      </c>
      <c r="X52">
        <v>8.8387604734301899</v>
      </c>
      <c r="Y52">
        <v>9.9753069703678001</v>
      </c>
      <c r="Z52">
        <v>11.247801307935401</v>
      </c>
      <c r="AA52">
        <v>11.7687251093067</v>
      </c>
      <c r="AB52">
        <v>13.819839953970099</v>
      </c>
      <c r="AC52">
        <v>15.578362334646799</v>
      </c>
      <c r="AD52">
        <v>14.1494261906806</v>
      </c>
      <c r="AE52">
        <v>15.5608960291397</v>
      </c>
      <c r="AF52">
        <v>16.563130848034401</v>
      </c>
    </row>
    <row r="53" spans="1:32" x14ac:dyDescent="0.3">
      <c r="A53" t="s">
        <v>15</v>
      </c>
      <c r="B53" t="s">
        <v>399</v>
      </c>
      <c r="C53" t="s">
        <v>297</v>
      </c>
      <c r="D53" t="s">
        <v>400</v>
      </c>
      <c r="E53" t="s">
        <v>298</v>
      </c>
      <c r="F53">
        <v>31.449703071828399</v>
      </c>
      <c r="G53">
        <v>33.014619326187997</v>
      </c>
      <c r="H53">
        <v>33.861428286342303</v>
      </c>
      <c r="I53">
        <v>34.688418600732703</v>
      </c>
      <c r="J53">
        <v>36.671484344091198</v>
      </c>
      <c r="K53">
        <v>39.785407865287702</v>
      </c>
      <c r="L53">
        <v>43.854851213744901</v>
      </c>
      <c r="M53">
        <v>41.295232418458802</v>
      </c>
      <c r="N53">
        <v>40.123400192521601</v>
      </c>
      <c r="O53">
        <v>43.238312181937999</v>
      </c>
      <c r="P53">
        <v>42.542739846729702</v>
      </c>
      <c r="Q53">
        <v>43.212309787793302</v>
      </c>
      <c r="R53">
        <v>50.9280482192544</v>
      </c>
      <c r="S53">
        <v>52.102779147319502</v>
      </c>
      <c r="T53">
        <v>45.293542847256802</v>
      </c>
      <c r="U53">
        <v>46.156072553365</v>
      </c>
      <c r="V53">
        <v>43.453874617704102</v>
      </c>
      <c r="W53">
        <v>38.4619913077427</v>
      </c>
      <c r="X53">
        <v>40.128795210684302</v>
      </c>
      <c r="Y53">
        <v>47.326271362699401</v>
      </c>
      <c r="Z53">
        <v>50.5630286905905</v>
      </c>
      <c r="AA53">
        <v>56.053925615463598</v>
      </c>
      <c r="AB53">
        <v>51.274870900719897</v>
      </c>
      <c r="AC53">
        <v>57.091352943966299</v>
      </c>
      <c r="AD53">
        <v>70.6744231766463</v>
      </c>
      <c r="AE53">
        <v>57.197530338783402</v>
      </c>
      <c r="AF53">
        <v>63.546063346026102</v>
      </c>
    </row>
    <row r="54" spans="1:32" x14ac:dyDescent="0.3">
      <c r="A54" t="s">
        <v>15</v>
      </c>
      <c r="B54" t="s">
        <v>401</v>
      </c>
      <c r="C54" t="s">
        <v>297</v>
      </c>
      <c r="D54" t="s">
        <v>402</v>
      </c>
      <c r="E54" t="s">
        <v>298</v>
      </c>
      <c r="F54">
        <v>65.436281720790006</v>
      </c>
      <c r="G54">
        <v>69.281917669370003</v>
      </c>
      <c r="H54">
        <v>71.920725492730099</v>
      </c>
      <c r="I54">
        <v>74.073115608936106</v>
      </c>
      <c r="J54">
        <v>77.029048413190097</v>
      </c>
      <c r="K54">
        <v>81.797895511018595</v>
      </c>
      <c r="L54">
        <v>90.305289745068094</v>
      </c>
      <c r="M54">
        <v>90.080144474179704</v>
      </c>
      <c r="N54">
        <v>95.205138811100198</v>
      </c>
      <c r="O54">
        <v>99.974456046276003</v>
      </c>
      <c r="P54">
        <v>95.916024233404002</v>
      </c>
      <c r="Q54">
        <v>98.330538015122698</v>
      </c>
      <c r="R54">
        <v>112.811550469346</v>
      </c>
      <c r="S54">
        <v>116.26844512282599</v>
      </c>
      <c r="T54">
        <v>102.484391506932</v>
      </c>
      <c r="U54">
        <v>102.768374788203</v>
      </c>
      <c r="V54">
        <v>97.920707479684594</v>
      </c>
      <c r="W54">
        <v>87.755097987440095</v>
      </c>
      <c r="X54">
        <v>91.169881129848704</v>
      </c>
      <c r="Y54">
        <v>104.763740660431</v>
      </c>
      <c r="Z54">
        <v>109.12234191887801</v>
      </c>
      <c r="AA54">
        <v>116.821710066124</v>
      </c>
      <c r="AB54">
        <v>113.590708697529</v>
      </c>
      <c r="AC54">
        <v>124.919485286968</v>
      </c>
      <c r="AD54">
        <v>142.24321715953701</v>
      </c>
      <c r="AE54">
        <v>128.314312893612</v>
      </c>
      <c r="AF54">
        <v>140.206706057692</v>
      </c>
    </row>
    <row r="55" spans="1:32" x14ac:dyDescent="0.3">
      <c r="A55" t="s">
        <v>15</v>
      </c>
      <c r="B55" t="s">
        <v>403</v>
      </c>
      <c r="C55" t="s">
        <v>297</v>
      </c>
      <c r="D55" t="s">
        <v>404</v>
      </c>
      <c r="E55" t="s">
        <v>298</v>
      </c>
      <c r="F55">
        <v>33.986578648961597</v>
      </c>
      <c r="G55">
        <v>36.267298343181999</v>
      </c>
      <c r="H55">
        <v>38.059297206387903</v>
      </c>
      <c r="I55">
        <v>39.384697008203503</v>
      </c>
      <c r="J55">
        <v>40.357564069098899</v>
      </c>
      <c r="K55">
        <v>42.0124876457309</v>
      </c>
      <c r="L55">
        <v>46.450438531323201</v>
      </c>
      <c r="M55">
        <v>48.784912055720902</v>
      </c>
      <c r="N55">
        <v>55.081738618578598</v>
      </c>
      <c r="O55">
        <v>56.736143864337997</v>
      </c>
      <c r="P55">
        <v>53.3732843866743</v>
      </c>
      <c r="Q55">
        <v>55.118228227329404</v>
      </c>
      <c r="R55">
        <v>61.883502250091198</v>
      </c>
      <c r="S55">
        <v>64.165665975506101</v>
      </c>
      <c r="T55">
        <v>57.190848659674998</v>
      </c>
      <c r="U55">
        <v>56.612302234838097</v>
      </c>
      <c r="V55">
        <v>54.4668328619805</v>
      </c>
      <c r="W55">
        <v>49.293106679697402</v>
      </c>
      <c r="X55">
        <v>51.041085919164402</v>
      </c>
      <c r="Y55">
        <v>57.437469297731703</v>
      </c>
      <c r="Z55">
        <v>58.5593132282875</v>
      </c>
      <c r="AA55">
        <v>60.767784450660898</v>
      </c>
      <c r="AB55">
        <v>62.315837796809198</v>
      </c>
      <c r="AC55">
        <v>67.828132343001798</v>
      </c>
      <c r="AD55">
        <v>71.568793982891094</v>
      </c>
      <c r="AE55">
        <v>71.116782554829101</v>
      </c>
      <c r="AF55">
        <v>76.660642711665702</v>
      </c>
    </row>
    <row r="56" spans="1:32" x14ac:dyDescent="0.3">
      <c r="A56" t="s">
        <v>15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</v>
      </c>
      <c r="B57" t="s">
        <v>407</v>
      </c>
      <c r="C57" t="s">
        <v>297</v>
      </c>
      <c r="D57" t="s">
        <v>408</v>
      </c>
      <c r="E57" t="s">
        <v>298</v>
      </c>
      <c r="F57">
        <v>1811.9568399603399</v>
      </c>
      <c r="G57">
        <v>1968.08702787325</v>
      </c>
      <c r="H57">
        <v>2101.40585990823</v>
      </c>
      <c r="I57">
        <v>2287.2959728559899</v>
      </c>
      <c r="J57">
        <v>2428.1014651762998</v>
      </c>
      <c r="K57">
        <v>2593.6489915063698</v>
      </c>
      <c r="L57">
        <v>2850.9167818395799</v>
      </c>
      <c r="M57">
        <v>2909.3148566356299</v>
      </c>
      <c r="N57">
        <v>3058.1169667112399</v>
      </c>
      <c r="O57">
        <v>3156.9752835109898</v>
      </c>
      <c r="P57">
        <v>3051.0644954781201</v>
      </c>
      <c r="Q57">
        <v>3131.2756875915002</v>
      </c>
      <c r="R57">
        <v>3456.7147689618801</v>
      </c>
      <c r="S57">
        <v>3498.8010693522501</v>
      </c>
      <c r="T57">
        <v>3047.28431226571</v>
      </c>
      <c r="U57">
        <v>3113.4148573982202</v>
      </c>
      <c r="V57">
        <v>2944.4771745265298</v>
      </c>
      <c r="W57">
        <v>2740.8393602247302</v>
      </c>
      <c r="X57">
        <v>2708.4615106798801</v>
      </c>
      <c r="Y57">
        <v>2861.4717124230401</v>
      </c>
      <c r="Z57">
        <v>3033.6680226939202</v>
      </c>
      <c r="AA57">
        <v>3198.5640974702601</v>
      </c>
      <c r="AB57">
        <v>3421.99806804843</v>
      </c>
      <c r="AC57">
        <v>3631.1263098571699</v>
      </c>
      <c r="AD57">
        <v>3722.6480646070499</v>
      </c>
      <c r="AE57">
        <v>3537.9951474887798</v>
      </c>
      <c r="AF57">
        <v>3874.2021187156001</v>
      </c>
    </row>
    <row r="58" spans="1:32" x14ac:dyDescent="0.3">
      <c r="A58" t="s">
        <v>15</v>
      </c>
      <c r="B58" t="s">
        <v>409</v>
      </c>
      <c r="C58" t="s">
        <v>297</v>
      </c>
      <c r="D58" t="s">
        <v>410</v>
      </c>
      <c r="E58" t="s">
        <v>298</v>
      </c>
      <c r="F58">
        <v>1811.9568399603399</v>
      </c>
      <c r="G58">
        <v>1968.08702787325</v>
      </c>
      <c r="H58">
        <v>2101.40585990823</v>
      </c>
      <c r="I58">
        <v>2287.2959728559899</v>
      </c>
      <c r="J58">
        <v>2428.1014651762998</v>
      </c>
      <c r="K58">
        <v>2593.6489915063698</v>
      </c>
      <c r="L58">
        <v>2850.9167818395799</v>
      </c>
      <c r="M58">
        <v>2909.3148566356299</v>
      </c>
      <c r="N58">
        <v>3058.1169667112399</v>
      </c>
      <c r="O58">
        <v>3156.9752835109898</v>
      </c>
      <c r="P58">
        <v>3051.0644954781201</v>
      </c>
      <c r="Q58">
        <v>3131.2756875915002</v>
      </c>
      <c r="R58">
        <v>3456.7147689618801</v>
      </c>
      <c r="S58">
        <v>3498.8010693522501</v>
      </c>
      <c r="T58">
        <v>3047.28431226571</v>
      </c>
      <c r="U58">
        <v>3113.4148573982202</v>
      </c>
      <c r="V58">
        <v>2944.4771745265298</v>
      </c>
      <c r="W58">
        <v>2740.8393602247302</v>
      </c>
      <c r="X58">
        <v>2708.4615106798801</v>
      </c>
      <c r="Y58">
        <v>2861.4717124230401</v>
      </c>
      <c r="Z58">
        <v>3033.6680226939202</v>
      </c>
      <c r="AA58">
        <v>3198.5640974702601</v>
      </c>
      <c r="AB58">
        <v>3421.99806804843</v>
      </c>
      <c r="AC58">
        <v>3631.1263098571699</v>
      </c>
      <c r="AD58">
        <v>3722.6480646070499</v>
      </c>
      <c r="AE58">
        <v>3537.9951474887798</v>
      </c>
      <c r="AF58">
        <v>3874.2021187156001</v>
      </c>
    </row>
    <row r="59" spans="1:32" x14ac:dyDescent="0.3">
      <c r="A59" t="s">
        <v>15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</v>
      </c>
      <c r="B2" t="s">
        <v>295</v>
      </c>
      <c r="C2" t="s">
        <v>297</v>
      </c>
      <c r="D2" t="s">
        <v>296</v>
      </c>
      <c r="E2" t="s">
        <v>298</v>
      </c>
      <c r="F2">
        <v>24.645500313985099</v>
      </c>
      <c r="G2">
        <v>27.116850249546399</v>
      </c>
      <c r="H2">
        <v>27.8420493048813</v>
      </c>
      <c r="I2">
        <v>28.992584119076898</v>
      </c>
      <c r="J2">
        <v>31.597637113580198</v>
      </c>
      <c r="K2">
        <v>32.373221733915003</v>
      </c>
      <c r="L2">
        <v>32.116455558602802</v>
      </c>
      <c r="M2">
        <v>31.726359902236901</v>
      </c>
      <c r="N2">
        <v>33.378057604080702</v>
      </c>
      <c r="O2">
        <v>34.381405198044703</v>
      </c>
      <c r="P2">
        <v>35.956468365587398</v>
      </c>
      <c r="Q2">
        <v>35.455993626132503</v>
      </c>
      <c r="R2">
        <v>42.994438482747398</v>
      </c>
      <c r="S2">
        <v>45.248028980545399</v>
      </c>
      <c r="T2">
        <v>42.729220744901198</v>
      </c>
      <c r="U2">
        <v>44.353202333012803</v>
      </c>
      <c r="V2">
        <v>49.025418250220497</v>
      </c>
      <c r="W2">
        <v>52.258158367476497</v>
      </c>
      <c r="X2">
        <v>46.709451550489</v>
      </c>
      <c r="Y2">
        <v>52.062854065253802</v>
      </c>
      <c r="Z2">
        <v>56.592232871063601</v>
      </c>
      <c r="AA2">
        <v>59.100896747491198</v>
      </c>
      <c r="AB2">
        <v>58.426655128135302</v>
      </c>
      <c r="AC2">
        <v>58.1295317026565</v>
      </c>
      <c r="AD2">
        <v>64.4834018782811</v>
      </c>
      <c r="AE2">
        <v>55.718260826655097</v>
      </c>
      <c r="AF2">
        <v>56.660862983496997</v>
      </c>
    </row>
    <row r="3" spans="1:32" x14ac:dyDescent="0.3">
      <c r="A3" t="s">
        <v>17</v>
      </c>
      <c r="B3" t="s">
        <v>299</v>
      </c>
      <c r="C3" t="s">
        <v>297</v>
      </c>
      <c r="D3" t="s">
        <v>300</v>
      </c>
      <c r="E3" t="s">
        <v>298</v>
      </c>
      <c r="F3">
        <v>2.6021296805562599</v>
      </c>
      <c r="G3">
        <v>2.7320106095570198</v>
      </c>
      <c r="H3">
        <v>3.0642016059883601</v>
      </c>
      <c r="I3">
        <v>3.1848948243561401</v>
      </c>
      <c r="J3">
        <v>3.3775285880711801</v>
      </c>
      <c r="K3">
        <v>3.7811938895759001</v>
      </c>
      <c r="L3">
        <v>4.1532890268143703</v>
      </c>
      <c r="M3">
        <v>4.1910293991368803</v>
      </c>
      <c r="N3">
        <v>4.1690114125310904</v>
      </c>
      <c r="O3">
        <v>4.3370505006532998</v>
      </c>
      <c r="P3">
        <v>5.0045802760551901</v>
      </c>
      <c r="Q3">
        <v>5.0824751458952004</v>
      </c>
      <c r="R3">
        <v>5.7275730636676698</v>
      </c>
      <c r="S3">
        <v>6.0810242022258603</v>
      </c>
      <c r="T3">
        <v>4.956334518047</v>
      </c>
      <c r="U3">
        <v>5.2213500338909604</v>
      </c>
      <c r="V3">
        <v>5.8795700995773501</v>
      </c>
      <c r="W3">
        <v>5.5847191838704697</v>
      </c>
      <c r="X3">
        <v>5.3230493203494103</v>
      </c>
      <c r="Y3">
        <v>5.5017897006531502</v>
      </c>
      <c r="Z3">
        <v>5.6025929536392196</v>
      </c>
      <c r="AA3">
        <v>5.3705182801545703</v>
      </c>
      <c r="AB3">
        <v>5.3900418014633598</v>
      </c>
      <c r="AC3">
        <v>7.8639370666755104</v>
      </c>
      <c r="AD3">
        <v>8.0123154536424401</v>
      </c>
      <c r="AE3">
        <v>7.6689055231929704</v>
      </c>
      <c r="AF3">
        <v>8.4512076584833604</v>
      </c>
    </row>
    <row r="4" spans="1:32" x14ac:dyDescent="0.3">
      <c r="A4" t="s">
        <v>17</v>
      </c>
      <c r="B4" t="s">
        <v>301</v>
      </c>
      <c r="C4" t="s">
        <v>297</v>
      </c>
      <c r="D4" t="s">
        <v>302</v>
      </c>
      <c r="E4" t="s">
        <v>298</v>
      </c>
      <c r="F4">
        <v>416.13235396042001</v>
      </c>
      <c r="G4">
        <v>444.32648628299199</v>
      </c>
      <c r="H4">
        <v>476.06617315617302</v>
      </c>
      <c r="I4">
        <v>499.51630287688801</v>
      </c>
      <c r="J4">
        <v>520.927366960428</v>
      </c>
      <c r="K4">
        <v>551.46285678189099</v>
      </c>
      <c r="L4">
        <v>571.99603604630397</v>
      </c>
      <c r="M4">
        <v>574.956596538594</v>
      </c>
      <c r="N4">
        <v>578.39059338435004</v>
      </c>
      <c r="O4">
        <v>579.55709985209705</v>
      </c>
      <c r="P4">
        <v>587.24301093437896</v>
      </c>
      <c r="Q4">
        <v>602.53009122478602</v>
      </c>
      <c r="R4">
        <v>632.43406426637898</v>
      </c>
      <c r="S4">
        <v>647.42346537168896</v>
      </c>
      <c r="T4">
        <v>586.84337892593499</v>
      </c>
      <c r="U4">
        <v>609.756069862461</v>
      </c>
      <c r="V4">
        <v>610.56264809533798</v>
      </c>
      <c r="W4">
        <v>587.26028678346495</v>
      </c>
      <c r="X4">
        <v>569.564708670448</v>
      </c>
      <c r="Y4">
        <v>575.092006200333</v>
      </c>
      <c r="Z4">
        <v>592.52169387932702</v>
      </c>
      <c r="AA4">
        <v>597.89849122442195</v>
      </c>
      <c r="AB4">
        <v>616.27991769212895</v>
      </c>
      <c r="AC4">
        <v>659.59987001732895</v>
      </c>
      <c r="AD4">
        <v>703.16963721775005</v>
      </c>
      <c r="AE4">
        <v>748.63559675151896</v>
      </c>
      <c r="AF4">
        <v>838.41232479790403</v>
      </c>
    </row>
    <row r="5" spans="1:32" x14ac:dyDescent="0.3">
      <c r="A5" t="s">
        <v>17</v>
      </c>
      <c r="B5" t="s">
        <v>303</v>
      </c>
      <c r="C5" t="s">
        <v>297</v>
      </c>
      <c r="D5" t="s">
        <v>304</v>
      </c>
      <c r="E5" t="s">
        <v>298</v>
      </c>
      <c r="F5">
        <v>58.391144164917399</v>
      </c>
      <c r="G5">
        <v>62.432005277241998</v>
      </c>
      <c r="H5">
        <v>63.442864243462502</v>
      </c>
      <c r="I5">
        <v>66.420507800377905</v>
      </c>
      <c r="J5">
        <v>69.462363867638501</v>
      </c>
      <c r="K5">
        <v>72.486842686231</v>
      </c>
      <c r="L5">
        <v>76.767164783942803</v>
      </c>
      <c r="M5">
        <v>77.727151356084406</v>
      </c>
      <c r="N5">
        <v>79.119858214166001</v>
      </c>
      <c r="O5">
        <v>79.116308203745106</v>
      </c>
      <c r="P5">
        <v>81.337757173466301</v>
      </c>
      <c r="Q5">
        <v>83.361128204299206</v>
      </c>
      <c r="R5">
        <v>90.208052586203905</v>
      </c>
      <c r="S5">
        <v>96.655337450498607</v>
      </c>
      <c r="T5">
        <v>93.761582313799806</v>
      </c>
      <c r="U5">
        <v>94.670341512451003</v>
      </c>
      <c r="V5">
        <v>94.423398818569098</v>
      </c>
      <c r="W5">
        <v>92.5757565942653</v>
      </c>
      <c r="X5">
        <v>92.429864085540103</v>
      </c>
      <c r="Y5">
        <v>93.714775872900603</v>
      </c>
      <c r="Z5">
        <v>98.508938884104793</v>
      </c>
      <c r="AA5">
        <v>103.02852521329601</v>
      </c>
      <c r="AB5">
        <v>107.455897816621</v>
      </c>
      <c r="AC5">
        <v>116.899483684027</v>
      </c>
      <c r="AD5">
        <v>124.582987116743</v>
      </c>
      <c r="AE5">
        <v>130.24975735120199</v>
      </c>
      <c r="AF5">
        <v>139.00478926370499</v>
      </c>
    </row>
    <row r="6" spans="1:32" x14ac:dyDescent="0.3">
      <c r="A6" t="s">
        <v>17</v>
      </c>
      <c r="B6" t="s">
        <v>305</v>
      </c>
      <c r="C6" t="s">
        <v>297</v>
      </c>
      <c r="D6" t="s">
        <v>306</v>
      </c>
      <c r="E6" t="s">
        <v>298</v>
      </c>
      <c r="F6">
        <v>90.475990581067506</v>
      </c>
      <c r="G6">
        <v>95.231739482319</v>
      </c>
      <c r="H6">
        <v>100.83644273618199</v>
      </c>
      <c r="I6">
        <v>105.625489934806</v>
      </c>
      <c r="J6">
        <v>106.35964482691899</v>
      </c>
      <c r="K6">
        <v>107.669931583025</v>
      </c>
      <c r="L6">
        <v>110.581391769191</v>
      </c>
      <c r="M6">
        <v>110.128052410872</v>
      </c>
      <c r="N6">
        <v>104.67536152765101</v>
      </c>
      <c r="O6">
        <v>101.78772624154701</v>
      </c>
      <c r="P6">
        <v>95.483202918566107</v>
      </c>
      <c r="Q6">
        <v>93.770662415864606</v>
      </c>
      <c r="R6">
        <v>94.189258795331796</v>
      </c>
      <c r="S6">
        <v>90.1849064065389</v>
      </c>
      <c r="T6">
        <v>81.487570196089607</v>
      </c>
      <c r="U6">
        <v>82.3594009214994</v>
      </c>
      <c r="V6">
        <v>79.6941716666134</v>
      </c>
      <c r="W6">
        <v>79.647472393926606</v>
      </c>
      <c r="X6">
        <v>78.991428955092005</v>
      </c>
      <c r="Y6">
        <v>82.042945192722996</v>
      </c>
      <c r="Z6">
        <v>85.977952086002702</v>
      </c>
      <c r="AA6">
        <v>89.1726947040152</v>
      </c>
      <c r="AB6">
        <v>91.643853413056206</v>
      </c>
      <c r="AC6">
        <v>94.675883457404595</v>
      </c>
      <c r="AD6">
        <v>100.419422380702</v>
      </c>
      <c r="AE6">
        <v>105.775927434932</v>
      </c>
      <c r="AF6">
        <v>120.59524093816999</v>
      </c>
    </row>
    <row r="7" spans="1:32" x14ac:dyDescent="0.3">
      <c r="A7" t="s">
        <v>17</v>
      </c>
      <c r="B7" t="s">
        <v>307</v>
      </c>
      <c r="C7" t="s">
        <v>297</v>
      </c>
      <c r="D7" t="s">
        <v>308</v>
      </c>
      <c r="E7" t="s">
        <v>298</v>
      </c>
      <c r="F7">
        <v>43.8998292301088</v>
      </c>
      <c r="G7">
        <v>45.696864926441101</v>
      </c>
      <c r="H7">
        <v>49.3260993106529</v>
      </c>
      <c r="I7">
        <v>53.688828788064697</v>
      </c>
      <c r="J7">
        <v>55.9206358179676</v>
      </c>
      <c r="K7">
        <v>60.2282250477516</v>
      </c>
      <c r="L7">
        <v>61.103993236115301</v>
      </c>
      <c r="M7">
        <v>60.660801790443301</v>
      </c>
      <c r="N7">
        <v>62.286471057723404</v>
      </c>
      <c r="O7">
        <v>62.778692362658497</v>
      </c>
      <c r="P7">
        <v>63.5282595502064</v>
      </c>
      <c r="Q7">
        <v>64.462902824907005</v>
      </c>
      <c r="R7">
        <v>66.744435383703205</v>
      </c>
      <c r="S7">
        <v>65.9688960411941</v>
      </c>
      <c r="T7">
        <v>59.344120337555601</v>
      </c>
      <c r="U7">
        <v>62.129328621677701</v>
      </c>
      <c r="V7">
        <v>60.285912098225197</v>
      </c>
      <c r="W7">
        <v>57.535937019146999</v>
      </c>
      <c r="X7">
        <v>54.032307397496602</v>
      </c>
      <c r="Y7">
        <v>53.959173147344202</v>
      </c>
      <c r="Z7">
        <v>56.596712630728</v>
      </c>
      <c r="AA7">
        <v>55.807255395125203</v>
      </c>
      <c r="AB7">
        <v>58.3760252504226</v>
      </c>
      <c r="AC7">
        <v>60.356843124463801</v>
      </c>
      <c r="AD7">
        <v>64.200303299046297</v>
      </c>
      <c r="AE7">
        <v>69.812483273507098</v>
      </c>
      <c r="AF7">
        <v>77.081223690566603</v>
      </c>
    </row>
    <row r="8" spans="1:32" x14ac:dyDescent="0.3">
      <c r="A8" t="s">
        <v>17</v>
      </c>
      <c r="B8" t="s">
        <v>309</v>
      </c>
      <c r="C8" t="s">
        <v>297</v>
      </c>
      <c r="D8" t="s">
        <v>310</v>
      </c>
      <c r="E8" t="s">
        <v>298</v>
      </c>
      <c r="F8">
        <v>6.7244228393980396</v>
      </c>
      <c r="G8">
        <v>6.9075425182563803</v>
      </c>
      <c r="H8">
        <v>7.0836704772661001</v>
      </c>
      <c r="I8">
        <v>5.2676665825330504</v>
      </c>
      <c r="J8">
        <v>6.6505069696482702</v>
      </c>
      <c r="K8">
        <v>9.7344777322227891</v>
      </c>
      <c r="L8">
        <v>9.6394412019759592</v>
      </c>
      <c r="M8">
        <v>9.2095619526328107</v>
      </c>
      <c r="N8">
        <v>10.398702200836601</v>
      </c>
      <c r="O8">
        <v>12.3479554646801</v>
      </c>
      <c r="P8">
        <v>17.654451128492301</v>
      </c>
      <c r="Q8">
        <v>21.127068177103599</v>
      </c>
      <c r="R8">
        <v>20.861430497522001</v>
      </c>
      <c r="S8">
        <v>26.313941425912301</v>
      </c>
      <c r="T8">
        <v>17.299668627417901</v>
      </c>
      <c r="U8">
        <v>23.403454097435599</v>
      </c>
      <c r="V8">
        <v>30.971007581796801</v>
      </c>
      <c r="W8">
        <v>23.5654513283719</v>
      </c>
      <c r="X8">
        <v>24.839897257551101</v>
      </c>
      <c r="Y8">
        <v>25.9754986481577</v>
      </c>
      <c r="Z8">
        <v>21.113134644587301</v>
      </c>
      <c r="AA8">
        <v>16.902975124723799</v>
      </c>
      <c r="AB8">
        <v>12.948945289957001</v>
      </c>
      <c r="AC8">
        <v>12.5464463329418</v>
      </c>
      <c r="AD8">
        <v>11.3901624258575</v>
      </c>
      <c r="AE8">
        <v>9.0541994065390003</v>
      </c>
      <c r="AF8">
        <v>10.1856059456117</v>
      </c>
    </row>
    <row r="9" spans="1:32" x14ac:dyDescent="0.3">
      <c r="A9" t="s">
        <v>17</v>
      </c>
      <c r="B9" t="s">
        <v>311</v>
      </c>
      <c r="C9" t="s">
        <v>297</v>
      </c>
      <c r="D9" t="s">
        <v>312</v>
      </c>
      <c r="E9" t="s">
        <v>298</v>
      </c>
      <c r="F9">
        <v>16.9578140453572</v>
      </c>
      <c r="G9">
        <v>17.194202446037799</v>
      </c>
      <c r="H9">
        <v>18.7693080575397</v>
      </c>
      <c r="I9">
        <v>18.409489322980001</v>
      </c>
      <c r="J9">
        <v>18.422270852384401</v>
      </c>
      <c r="K9">
        <v>19.5736668170318</v>
      </c>
      <c r="L9">
        <v>20.0812048817494</v>
      </c>
      <c r="M9">
        <v>21.277888613606301</v>
      </c>
      <c r="N9">
        <v>22.264356931412799</v>
      </c>
      <c r="O9">
        <v>23.0915696028238</v>
      </c>
      <c r="P9">
        <v>23.559439280081499</v>
      </c>
      <c r="Q9">
        <v>24.009141666591301</v>
      </c>
      <c r="R9">
        <v>25.9995780495139</v>
      </c>
      <c r="S9">
        <v>25.7679999769524</v>
      </c>
      <c r="T9">
        <v>22.3588941106714</v>
      </c>
      <c r="U9">
        <v>26.298582452562101</v>
      </c>
      <c r="V9">
        <v>25.8729446049093</v>
      </c>
      <c r="W9">
        <v>26.333591093374199</v>
      </c>
      <c r="X9">
        <v>24.0799894075619</v>
      </c>
      <c r="Y9">
        <v>23.986641010580499</v>
      </c>
      <c r="Z9">
        <v>24.746249769547799</v>
      </c>
      <c r="AA9">
        <v>25.114114626101198</v>
      </c>
      <c r="AB9">
        <v>29.193463757669299</v>
      </c>
      <c r="AC9">
        <v>30.2668437113566</v>
      </c>
      <c r="AD9">
        <v>33.818068085615003</v>
      </c>
      <c r="AE9">
        <v>33.034392235259801</v>
      </c>
      <c r="AF9">
        <v>35.588102965188</v>
      </c>
    </row>
    <row r="10" spans="1:32" x14ac:dyDescent="0.3">
      <c r="A10" t="s">
        <v>17</v>
      </c>
      <c r="B10" t="s">
        <v>313</v>
      </c>
      <c r="C10" t="s">
        <v>297</v>
      </c>
      <c r="D10" t="s">
        <v>314</v>
      </c>
      <c r="E10" t="s">
        <v>298</v>
      </c>
      <c r="F10">
        <v>31.1661016247864</v>
      </c>
      <c r="G10">
        <v>31.688759485230602</v>
      </c>
      <c r="H10">
        <v>34.860965952121497</v>
      </c>
      <c r="I10">
        <v>34.066782571514302</v>
      </c>
      <c r="J10">
        <v>34.056294903780902</v>
      </c>
      <c r="K10">
        <v>36.499329054575</v>
      </c>
      <c r="L10">
        <v>37.1702518948982</v>
      </c>
      <c r="M10">
        <v>38.777581242743103</v>
      </c>
      <c r="N10">
        <v>39.122875441317198</v>
      </c>
      <c r="O10">
        <v>40.317601973192801</v>
      </c>
      <c r="P10">
        <v>41.409355480625599</v>
      </c>
      <c r="Q10">
        <v>42.885213631895397</v>
      </c>
      <c r="R10">
        <v>47.318441746119497</v>
      </c>
      <c r="S10">
        <v>46.473937722241999</v>
      </c>
      <c r="T10">
        <v>44.071672494648098</v>
      </c>
      <c r="U10">
        <v>48.828966596912302</v>
      </c>
      <c r="V10">
        <v>48.878049372701298</v>
      </c>
      <c r="W10">
        <v>42.031365097036897</v>
      </c>
      <c r="X10">
        <v>37.295556043075003</v>
      </c>
      <c r="Y10">
        <v>35.527109184681997</v>
      </c>
      <c r="Z10">
        <v>37.586593916295698</v>
      </c>
      <c r="AA10">
        <v>37.625700187653798</v>
      </c>
      <c r="AB10">
        <v>41.4310108992347</v>
      </c>
      <c r="AC10">
        <v>43.503173969954702</v>
      </c>
      <c r="AD10">
        <v>48.650508764179001</v>
      </c>
      <c r="AE10">
        <v>50.535042956441899</v>
      </c>
      <c r="AF10">
        <v>55.364942069263698</v>
      </c>
    </row>
    <row r="11" spans="1:32" x14ac:dyDescent="0.3">
      <c r="A11" t="s">
        <v>17</v>
      </c>
      <c r="B11" t="s">
        <v>315</v>
      </c>
      <c r="C11" t="s">
        <v>297</v>
      </c>
      <c r="D11" t="s">
        <v>316</v>
      </c>
      <c r="E11" t="s">
        <v>298</v>
      </c>
      <c r="F11">
        <v>14.208287579429101</v>
      </c>
      <c r="G11">
        <v>14.4945570391929</v>
      </c>
      <c r="H11">
        <v>16.0916578945818</v>
      </c>
      <c r="I11">
        <v>15.6572932485343</v>
      </c>
      <c r="J11">
        <v>15.6340240513965</v>
      </c>
      <c r="K11">
        <v>16.9256622375433</v>
      </c>
      <c r="L11">
        <v>17.0890470131488</v>
      </c>
      <c r="M11">
        <v>17.499692629136799</v>
      </c>
      <c r="N11">
        <v>16.8585185099044</v>
      </c>
      <c r="O11">
        <v>17.226032370369101</v>
      </c>
      <c r="P11">
        <v>17.849916200544101</v>
      </c>
      <c r="Q11">
        <v>18.876071965304099</v>
      </c>
      <c r="R11">
        <v>21.318863696605501</v>
      </c>
      <c r="S11">
        <v>20.705937745289599</v>
      </c>
      <c r="T11">
        <v>21.712778383976602</v>
      </c>
      <c r="U11">
        <v>22.530384144350201</v>
      </c>
      <c r="V11">
        <v>23.005104767792002</v>
      </c>
      <c r="W11">
        <v>15.6977740036626</v>
      </c>
      <c r="X11">
        <v>13.215566635513101</v>
      </c>
      <c r="Y11">
        <v>11.540468174101401</v>
      </c>
      <c r="Z11">
        <v>12.840344146747899</v>
      </c>
      <c r="AA11">
        <v>12.511585561552501</v>
      </c>
      <c r="AB11">
        <v>12.2375471415654</v>
      </c>
      <c r="AC11">
        <v>13.2363302585981</v>
      </c>
      <c r="AD11">
        <v>14.832440678564</v>
      </c>
      <c r="AE11">
        <v>17.500650721182101</v>
      </c>
      <c r="AF11">
        <v>19.776839104075702</v>
      </c>
    </row>
    <row r="12" spans="1:32" x14ac:dyDescent="0.3">
      <c r="A12" t="s">
        <v>17</v>
      </c>
      <c r="B12" t="s">
        <v>317</v>
      </c>
      <c r="C12" t="s">
        <v>297</v>
      </c>
      <c r="D12" t="s">
        <v>318</v>
      </c>
      <c r="E12" t="s">
        <v>298</v>
      </c>
      <c r="F12">
        <v>42.6904927296493</v>
      </c>
      <c r="G12">
        <v>46.056124090098898</v>
      </c>
      <c r="H12">
        <v>49.316522128708499</v>
      </c>
      <c r="I12">
        <v>52.6293341521597</v>
      </c>
      <c r="J12">
        <v>56.314214331347799</v>
      </c>
      <c r="K12">
        <v>61.161502084318499</v>
      </c>
      <c r="L12">
        <v>64.008481811287794</v>
      </c>
      <c r="M12">
        <v>65.613262951668503</v>
      </c>
      <c r="N12">
        <v>67.176845857219107</v>
      </c>
      <c r="O12">
        <v>67.828455438684003</v>
      </c>
      <c r="P12">
        <v>70.402751598302899</v>
      </c>
      <c r="Q12">
        <v>71.372305302314203</v>
      </c>
      <c r="R12">
        <v>75.282508669921</v>
      </c>
      <c r="S12">
        <v>76.175251654003802</v>
      </c>
      <c r="T12">
        <v>68.267508263657305</v>
      </c>
      <c r="U12">
        <v>69.297416266663703</v>
      </c>
      <c r="V12">
        <v>68.836109075369095</v>
      </c>
      <c r="W12">
        <v>62.961651143745797</v>
      </c>
      <c r="X12">
        <v>58.2415159851083</v>
      </c>
      <c r="Y12">
        <v>58.729665845983497</v>
      </c>
      <c r="Z12">
        <v>61.575022434075898</v>
      </c>
      <c r="AA12">
        <v>61.845020408597598</v>
      </c>
      <c r="AB12">
        <v>63.816495868493497</v>
      </c>
      <c r="AC12">
        <v>68.771014871970607</v>
      </c>
      <c r="AD12">
        <v>73.977229816547705</v>
      </c>
      <c r="AE12">
        <v>79.159080158111394</v>
      </c>
      <c r="AF12">
        <v>90.117261771544506</v>
      </c>
    </row>
    <row r="13" spans="1:32" x14ac:dyDescent="0.3">
      <c r="A13" t="s">
        <v>17</v>
      </c>
      <c r="B13" t="s">
        <v>319</v>
      </c>
      <c r="C13" t="s">
        <v>297</v>
      </c>
      <c r="D13" t="s">
        <v>320</v>
      </c>
      <c r="E13" t="s">
        <v>298</v>
      </c>
      <c r="F13">
        <v>37.536425473466103</v>
      </c>
      <c r="G13">
        <v>39.679395001306197</v>
      </c>
      <c r="H13">
        <v>43.913771158773699</v>
      </c>
      <c r="I13">
        <v>46.996741393591797</v>
      </c>
      <c r="J13">
        <v>49.719283098712197</v>
      </c>
      <c r="K13">
        <v>53.452335773537598</v>
      </c>
      <c r="L13">
        <v>56.031736947092597</v>
      </c>
      <c r="M13">
        <v>56.136292622416001</v>
      </c>
      <c r="N13">
        <v>57.545885335820998</v>
      </c>
      <c r="O13">
        <v>60.0188418846841</v>
      </c>
      <c r="P13">
        <v>61.1782319981535</v>
      </c>
      <c r="Q13">
        <v>64.438449901133595</v>
      </c>
      <c r="R13">
        <v>70.661755068534006</v>
      </c>
      <c r="S13">
        <v>74.014378999004705</v>
      </c>
      <c r="T13">
        <v>65.923365410802504</v>
      </c>
      <c r="U13">
        <v>67.166244245072306</v>
      </c>
      <c r="V13">
        <v>69.167536945862807</v>
      </c>
      <c r="W13">
        <v>69.487659881620502</v>
      </c>
      <c r="X13">
        <v>67.210511931049993</v>
      </c>
      <c r="Y13">
        <v>63.682417657339002</v>
      </c>
      <c r="Z13">
        <v>60.726175918674201</v>
      </c>
      <c r="AA13">
        <v>61.499728277405801</v>
      </c>
      <c r="AB13">
        <v>66.011312185948896</v>
      </c>
      <c r="AC13">
        <v>69.601490174058398</v>
      </c>
      <c r="AD13">
        <v>76.237055234298197</v>
      </c>
      <c r="AE13">
        <v>83.832080340058496</v>
      </c>
      <c r="AF13">
        <v>98.545425117502404</v>
      </c>
    </row>
    <row r="14" spans="1:32" x14ac:dyDescent="0.3">
      <c r="A14" t="s">
        <v>17</v>
      </c>
      <c r="B14" t="s">
        <v>321</v>
      </c>
      <c r="C14" t="s">
        <v>297</v>
      </c>
      <c r="D14" t="s">
        <v>322</v>
      </c>
      <c r="E14" t="s">
        <v>298</v>
      </c>
      <c r="F14">
        <v>11.039206423078999</v>
      </c>
      <c r="G14">
        <v>11.850311125302801</v>
      </c>
      <c r="H14">
        <v>13.1104143854651</v>
      </c>
      <c r="I14">
        <v>13.452279168086299</v>
      </c>
      <c r="J14">
        <v>14.872485682873201</v>
      </c>
      <c r="K14">
        <v>14.4780618216273</v>
      </c>
      <c r="L14">
        <v>15.8361826350797</v>
      </c>
      <c r="M14">
        <v>15.6512866465243</v>
      </c>
      <c r="N14">
        <v>16.2729081242238</v>
      </c>
      <c r="O14">
        <v>16.183137137797299</v>
      </c>
      <c r="P14">
        <v>17.109072217854902</v>
      </c>
      <c r="Q14">
        <v>17.873541448374301</v>
      </c>
      <c r="R14">
        <v>17.174146432417999</v>
      </c>
      <c r="S14">
        <v>15.7708194030669</v>
      </c>
      <c r="T14">
        <v>12.1601843802835</v>
      </c>
      <c r="U14">
        <v>11.6939390867214</v>
      </c>
      <c r="V14">
        <v>12.6006360638274</v>
      </c>
      <c r="W14">
        <v>12.6338043679067</v>
      </c>
      <c r="X14">
        <v>11.486940500663501</v>
      </c>
      <c r="Y14">
        <v>11.324878065466301</v>
      </c>
      <c r="Z14">
        <v>11.921034095460101</v>
      </c>
      <c r="AA14">
        <v>12.7110063155564</v>
      </c>
      <c r="AB14">
        <v>13.860092828302401</v>
      </c>
      <c r="AC14">
        <v>14.652326073092899</v>
      </c>
      <c r="AD14">
        <v>13.9162753182973</v>
      </c>
      <c r="AE14">
        <v>16.0294237683738</v>
      </c>
      <c r="AF14">
        <v>18.133683477108701</v>
      </c>
    </row>
    <row r="15" spans="1:32" x14ac:dyDescent="0.3">
      <c r="A15" t="s">
        <v>17</v>
      </c>
      <c r="B15" t="s">
        <v>323</v>
      </c>
      <c r="C15" t="s">
        <v>297</v>
      </c>
      <c r="D15" t="s">
        <v>324</v>
      </c>
      <c r="E15" t="s">
        <v>298</v>
      </c>
      <c r="F15">
        <v>24.246184774960401</v>
      </c>
      <c r="G15">
        <v>25.9409692579178</v>
      </c>
      <c r="H15">
        <v>28.749364823353499</v>
      </c>
      <c r="I15">
        <v>29.536055205510198</v>
      </c>
      <c r="J15">
        <v>32.622721355152898</v>
      </c>
      <c r="K15">
        <v>33.196410526415498</v>
      </c>
      <c r="L15">
        <v>35.003804087812398</v>
      </c>
      <c r="M15">
        <v>33.812815383720199</v>
      </c>
      <c r="N15">
        <v>33.400355477011097</v>
      </c>
      <c r="O15">
        <v>32.511904739982199</v>
      </c>
      <c r="P15">
        <v>33.573614858891098</v>
      </c>
      <c r="Q15">
        <v>34.505623075395498</v>
      </c>
      <c r="R15">
        <v>34.945710143613297</v>
      </c>
      <c r="S15">
        <v>34.854331105239801</v>
      </c>
      <c r="T15">
        <v>32.000359875965501</v>
      </c>
      <c r="U15">
        <v>32.490883345639901</v>
      </c>
      <c r="V15">
        <v>32.311756501925402</v>
      </c>
      <c r="W15">
        <v>32.825580961663697</v>
      </c>
      <c r="X15">
        <v>32.6985687303901</v>
      </c>
      <c r="Y15">
        <v>33.016296689406403</v>
      </c>
      <c r="Z15">
        <v>33.625078073457402</v>
      </c>
      <c r="AA15">
        <v>34.651170661818703</v>
      </c>
      <c r="AB15">
        <v>37.298449263530102</v>
      </c>
      <c r="AC15">
        <v>38.836417591787701</v>
      </c>
      <c r="AD15">
        <v>38.738882207050402</v>
      </c>
      <c r="AE15">
        <v>41.032459933271497</v>
      </c>
      <c r="AF15">
        <v>45.479114466176497</v>
      </c>
    </row>
    <row r="16" spans="1:32" x14ac:dyDescent="0.3">
      <c r="A16" t="s">
        <v>17</v>
      </c>
      <c r="B16" t="s">
        <v>325</v>
      </c>
      <c r="C16" t="s">
        <v>297</v>
      </c>
      <c r="D16" t="s">
        <v>326</v>
      </c>
      <c r="E16" t="s">
        <v>298</v>
      </c>
      <c r="F16">
        <v>13.2069783518814</v>
      </c>
      <c r="G16">
        <v>14.090658132614999</v>
      </c>
      <c r="H16">
        <v>15.6389504378885</v>
      </c>
      <c r="I16">
        <v>16.083776037423899</v>
      </c>
      <c r="J16">
        <v>17.750235672279601</v>
      </c>
      <c r="K16">
        <v>18.718348704788198</v>
      </c>
      <c r="L16">
        <v>19.1676214527326</v>
      </c>
      <c r="M16">
        <v>18.161528737195901</v>
      </c>
      <c r="N16">
        <v>17.1274473527873</v>
      </c>
      <c r="O16">
        <v>16.3287676021849</v>
      </c>
      <c r="P16">
        <v>16.464542641036299</v>
      </c>
      <c r="Q16">
        <v>16.632081627021201</v>
      </c>
      <c r="R16">
        <v>17.771563711195299</v>
      </c>
      <c r="S16">
        <v>19.083511702172899</v>
      </c>
      <c r="T16">
        <v>19.840175495682001</v>
      </c>
      <c r="U16">
        <v>20.796944258918501</v>
      </c>
      <c r="V16">
        <v>19.7111204380979</v>
      </c>
      <c r="W16">
        <v>20.191776593757002</v>
      </c>
      <c r="X16">
        <v>21.2116282297266</v>
      </c>
      <c r="Y16">
        <v>21.691418623940098</v>
      </c>
      <c r="Z16">
        <v>21.704043977997301</v>
      </c>
      <c r="AA16">
        <v>21.9401643462622</v>
      </c>
      <c r="AB16">
        <v>23.4383564352277</v>
      </c>
      <c r="AC16">
        <v>24.184091518694899</v>
      </c>
      <c r="AD16">
        <v>24.8226068887531</v>
      </c>
      <c r="AE16">
        <v>25.0030361648978</v>
      </c>
      <c r="AF16">
        <v>27.3454309890679</v>
      </c>
    </row>
    <row r="17" spans="1:32" x14ac:dyDescent="0.3">
      <c r="A17" t="s">
        <v>17</v>
      </c>
      <c r="B17" t="s">
        <v>327</v>
      </c>
      <c r="C17" t="s">
        <v>297</v>
      </c>
      <c r="D17" t="s">
        <v>328</v>
      </c>
      <c r="E17" t="s">
        <v>298</v>
      </c>
      <c r="F17">
        <v>11.9740146308374</v>
      </c>
      <c r="G17">
        <v>12.8327561497748</v>
      </c>
      <c r="H17">
        <v>14.252378445604499</v>
      </c>
      <c r="I17">
        <v>14.850678558956799</v>
      </c>
      <c r="J17">
        <v>16.3421374388282</v>
      </c>
      <c r="K17">
        <v>17.4904729836183</v>
      </c>
      <c r="L17">
        <v>18.084795515974999</v>
      </c>
      <c r="M17">
        <v>18.4943446738448</v>
      </c>
      <c r="N17">
        <v>18.905721390490299</v>
      </c>
      <c r="O17">
        <v>19.348398846088699</v>
      </c>
      <c r="P17">
        <v>19.376355464758898</v>
      </c>
      <c r="Q17">
        <v>20.483430821099201</v>
      </c>
      <c r="R17">
        <v>23.1104957802592</v>
      </c>
      <c r="S17">
        <v>23.8875597516307</v>
      </c>
      <c r="T17">
        <v>20.407164514499101</v>
      </c>
      <c r="U17">
        <v>19.330712698084099</v>
      </c>
      <c r="V17">
        <v>19.073790297977599</v>
      </c>
      <c r="W17">
        <v>18.260343014357701</v>
      </c>
      <c r="X17">
        <v>18.315018827210501</v>
      </c>
      <c r="Y17">
        <v>19.472321519798601</v>
      </c>
      <c r="Z17">
        <v>19.329127613258901</v>
      </c>
      <c r="AA17">
        <v>20.171156054123301</v>
      </c>
      <c r="AB17">
        <v>19.384164024651401</v>
      </c>
      <c r="AC17">
        <v>21.1798649619743</v>
      </c>
      <c r="AD17">
        <v>22.445420670533</v>
      </c>
      <c r="AE17">
        <v>24.1599547154633</v>
      </c>
      <c r="AF17">
        <v>28.162321869554901</v>
      </c>
    </row>
    <row r="18" spans="1:32" x14ac:dyDescent="0.3">
      <c r="A18" t="s">
        <v>17</v>
      </c>
      <c r="B18" t="s">
        <v>329</v>
      </c>
      <c r="C18" t="s">
        <v>297</v>
      </c>
      <c r="D18" t="s">
        <v>330</v>
      </c>
      <c r="E18" t="s">
        <v>298</v>
      </c>
      <c r="F18">
        <v>32.453033939060496</v>
      </c>
      <c r="G18">
        <v>36.970694499776201</v>
      </c>
      <c r="H18">
        <v>39.506105129852997</v>
      </c>
      <c r="I18">
        <v>42.379425447325602</v>
      </c>
      <c r="J18">
        <v>42.991970345481697</v>
      </c>
      <c r="K18">
        <v>46.106209248105699</v>
      </c>
      <c r="L18">
        <v>48.208485709303403</v>
      </c>
      <c r="M18">
        <v>48.3406288753986</v>
      </c>
      <c r="N18">
        <v>48.296361302578198</v>
      </c>
      <c r="O18">
        <v>45.970177553732803</v>
      </c>
      <c r="P18">
        <v>45.644352621476997</v>
      </c>
      <c r="Q18">
        <v>47.465577122217198</v>
      </c>
      <c r="R18">
        <v>45.454985949383598</v>
      </c>
      <c r="S18">
        <v>44.717199393629699</v>
      </c>
      <c r="T18">
        <v>37.633064452743199</v>
      </c>
      <c r="U18">
        <v>42.244154028378702</v>
      </c>
      <c r="V18">
        <v>41.963095844286798</v>
      </c>
      <c r="W18">
        <v>42.797639181367401</v>
      </c>
      <c r="X18">
        <v>41.3588344361129</v>
      </c>
      <c r="Y18">
        <v>41.824929733522097</v>
      </c>
      <c r="Z18">
        <v>46.843507568912003</v>
      </c>
      <c r="AA18">
        <v>50.312256512289899</v>
      </c>
      <c r="AB18">
        <v>49.138148494646998</v>
      </c>
      <c r="AC18">
        <v>57.314410995665597</v>
      </c>
      <c r="AD18">
        <v>62.753339369093901</v>
      </c>
      <c r="AE18">
        <v>66.398846553398997</v>
      </c>
      <c r="AF18">
        <v>74.6212667151011</v>
      </c>
    </row>
    <row r="19" spans="1:32" x14ac:dyDescent="0.3">
      <c r="A19" t="s">
        <v>17</v>
      </c>
      <c r="B19" t="s">
        <v>331</v>
      </c>
      <c r="C19" t="s">
        <v>297</v>
      </c>
      <c r="D19" t="s">
        <v>332</v>
      </c>
      <c r="E19" t="s">
        <v>298</v>
      </c>
      <c r="F19">
        <v>36.574713972168297</v>
      </c>
      <c r="G19">
        <v>40.889635594628899</v>
      </c>
      <c r="H19">
        <v>44.777988750195398</v>
      </c>
      <c r="I19">
        <v>48.054792442047301</v>
      </c>
      <c r="J19">
        <v>50.487594004951198</v>
      </c>
      <c r="K19">
        <v>53.437120062090798</v>
      </c>
      <c r="L19">
        <v>55.396489088709799</v>
      </c>
      <c r="M19">
        <v>56.056103278770301</v>
      </c>
      <c r="N19">
        <v>57.462155579535597</v>
      </c>
      <c r="O19">
        <v>57.531037143101003</v>
      </c>
      <c r="P19">
        <v>57.654678141439</v>
      </c>
      <c r="Q19">
        <v>58.657729748556299</v>
      </c>
      <c r="R19">
        <v>63.656989645787696</v>
      </c>
      <c r="S19">
        <v>68.177725421794094</v>
      </c>
      <c r="T19">
        <v>66.6473024387561</v>
      </c>
      <c r="U19">
        <v>67.835167528646295</v>
      </c>
      <c r="V19">
        <v>64.957819892010505</v>
      </c>
      <c r="W19">
        <v>65.571430167962404</v>
      </c>
      <c r="X19">
        <v>64.151205021821099</v>
      </c>
      <c r="Y19">
        <v>67.146872708475996</v>
      </c>
      <c r="Z19">
        <v>70.639450109230197</v>
      </c>
      <c r="AA19">
        <v>66.882008685372995</v>
      </c>
      <c r="AB19">
        <v>68.775615185567105</v>
      </c>
      <c r="AC19">
        <v>75.914840853080506</v>
      </c>
      <c r="AD19">
        <v>79.774325933698407</v>
      </c>
      <c r="AE19">
        <v>88.6257646285937</v>
      </c>
      <c r="AF19">
        <v>99.255132950708102</v>
      </c>
    </row>
    <row r="20" spans="1:32" x14ac:dyDescent="0.3">
      <c r="A20" t="s">
        <v>17</v>
      </c>
      <c r="B20" t="s">
        <v>333</v>
      </c>
      <c r="C20" t="s">
        <v>297</v>
      </c>
      <c r="D20" t="s">
        <v>334</v>
      </c>
      <c r="E20" t="s">
        <v>298</v>
      </c>
      <c r="F20">
        <v>37.3487876911284</v>
      </c>
      <c r="G20">
        <v>36.009334416266803</v>
      </c>
      <c r="H20">
        <v>37.326396518738903</v>
      </c>
      <c r="I20">
        <v>37.824227246714003</v>
      </c>
      <c r="J20">
        <v>44.736459936700498</v>
      </c>
      <c r="K20">
        <v>52.9223365952314</v>
      </c>
      <c r="L20">
        <v>58.025146364228199</v>
      </c>
      <c r="M20">
        <v>59.397781198010797</v>
      </c>
      <c r="N20">
        <v>62.021839782610897</v>
      </c>
      <c r="O20">
        <v>66.011227483404099</v>
      </c>
      <c r="P20">
        <v>82.956740914523905</v>
      </c>
      <c r="Q20">
        <v>82.709694984414696</v>
      </c>
      <c r="R20">
        <v>97.909925428550494</v>
      </c>
      <c r="S20">
        <v>124.706576100864</v>
      </c>
      <c r="T20">
        <v>105.266817831517</v>
      </c>
      <c r="U20">
        <v>109.125059321028</v>
      </c>
      <c r="V20">
        <v>105.49301022344299</v>
      </c>
      <c r="W20">
        <v>86.204011236359605</v>
      </c>
      <c r="X20">
        <v>98.290940725404695</v>
      </c>
      <c r="Y20">
        <v>94.277437924432604</v>
      </c>
      <c r="Z20">
        <v>81.894830509654298</v>
      </c>
      <c r="AA20">
        <v>80.248553215079596</v>
      </c>
      <c r="AB20">
        <v>84.852525957002996</v>
      </c>
      <c r="AC20">
        <v>62.265892823432203</v>
      </c>
      <c r="AD20">
        <v>60.555103999885098</v>
      </c>
      <c r="AE20">
        <v>72.782655635007004</v>
      </c>
      <c r="AF20">
        <v>76.683864307323702</v>
      </c>
    </row>
    <row r="21" spans="1:32" x14ac:dyDescent="0.3">
      <c r="A21" t="s">
        <v>17</v>
      </c>
      <c r="B21" t="s">
        <v>335</v>
      </c>
      <c r="C21" t="s">
        <v>297</v>
      </c>
      <c r="D21" t="s">
        <v>336</v>
      </c>
      <c r="E21" t="s">
        <v>298</v>
      </c>
      <c r="F21">
        <v>46.809150209737503</v>
      </c>
      <c r="G21">
        <v>46.099624820133698</v>
      </c>
      <c r="H21">
        <v>48.328689703669703</v>
      </c>
      <c r="I21">
        <v>49.691480180190801</v>
      </c>
      <c r="J21">
        <v>58.027088324587801</v>
      </c>
      <c r="K21">
        <v>67.580765802924006</v>
      </c>
      <c r="L21">
        <v>74.370926382684303</v>
      </c>
      <c r="M21">
        <v>76.865855061690894</v>
      </c>
      <c r="N21">
        <v>81.6390752406475</v>
      </c>
      <c r="O21">
        <v>86.988558659789604</v>
      </c>
      <c r="P21">
        <v>105.7155999096</v>
      </c>
      <c r="Q21">
        <v>107.20456392270501</v>
      </c>
      <c r="R21">
        <v>124.70825838421899</v>
      </c>
      <c r="S21">
        <v>153.569351032963</v>
      </c>
      <c r="T21">
        <v>134.243666311932</v>
      </c>
      <c r="U21">
        <v>137.70628556115599</v>
      </c>
      <c r="V21">
        <v>135.01957731593299</v>
      </c>
      <c r="W21">
        <v>116.62693699946</v>
      </c>
      <c r="X21">
        <v>127.689366498285</v>
      </c>
      <c r="Y21">
        <v>122.004668672894</v>
      </c>
      <c r="Z21">
        <v>108.813089761185</v>
      </c>
      <c r="AA21">
        <v>107.721487467404</v>
      </c>
      <c r="AB21">
        <v>112.74572444662</v>
      </c>
      <c r="AC21">
        <v>89.586100034816695</v>
      </c>
      <c r="AD21">
        <v>90.969935764939507</v>
      </c>
      <c r="AE21">
        <v>108.378979002636</v>
      </c>
      <c r="AF21">
        <v>115.72780156808</v>
      </c>
    </row>
    <row r="22" spans="1:32" x14ac:dyDescent="0.3">
      <c r="A22" t="s">
        <v>17</v>
      </c>
      <c r="B22" t="s">
        <v>337</v>
      </c>
      <c r="C22" t="s">
        <v>297</v>
      </c>
      <c r="D22" t="s">
        <v>338</v>
      </c>
      <c r="E22" t="s">
        <v>298</v>
      </c>
      <c r="F22">
        <v>9.4603625186091307</v>
      </c>
      <c r="G22">
        <v>10.090290403867</v>
      </c>
      <c r="H22">
        <v>11.0022931849307</v>
      </c>
      <c r="I22">
        <v>11.8672529334768</v>
      </c>
      <c r="J22">
        <v>13.290628387887301</v>
      </c>
      <c r="K22">
        <v>14.6584292076927</v>
      </c>
      <c r="L22">
        <v>16.3457800184561</v>
      </c>
      <c r="M22">
        <v>17.4680738636801</v>
      </c>
      <c r="N22">
        <v>19.6172354580366</v>
      </c>
      <c r="O22">
        <v>20.977331176385501</v>
      </c>
      <c r="P22">
        <v>22.758858995075801</v>
      </c>
      <c r="Q22">
        <v>24.494868938290701</v>
      </c>
      <c r="R22">
        <v>26.798332955668101</v>
      </c>
      <c r="S22">
        <v>28.862774932099601</v>
      </c>
      <c r="T22">
        <v>28.976848480414599</v>
      </c>
      <c r="U22">
        <v>28.581226240127901</v>
      </c>
      <c r="V22">
        <v>29.5265670924902</v>
      </c>
      <c r="W22">
        <v>30.422925763100501</v>
      </c>
      <c r="X22">
        <v>29.39842577288</v>
      </c>
      <c r="Y22">
        <v>27.7272307484611</v>
      </c>
      <c r="Z22">
        <v>26.918259251530898</v>
      </c>
      <c r="AA22">
        <v>27.472934252324901</v>
      </c>
      <c r="AB22">
        <v>27.893198489617301</v>
      </c>
      <c r="AC22">
        <v>27.320207211384499</v>
      </c>
      <c r="AD22">
        <v>30.414831765054501</v>
      </c>
      <c r="AE22">
        <v>35.596323367628699</v>
      </c>
      <c r="AF22">
        <v>39.043937260756003</v>
      </c>
    </row>
    <row r="23" spans="1:32" x14ac:dyDescent="0.3">
      <c r="A23" t="s">
        <v>17</v>
      </c>
      <c r="B23" t="s">
        <v>339</v>
      </c>
      <c r="C23" t="s">
        <v>297</v>
      </c>
      <c r="D23" t="s">
        <v>340</v>
      </c>
      <c r="E23" t="s">
        <v>298</v>
      </c>
      <c r="F23">
        <v>114.18785116976601</v>
      </c>
      <c r="G23">
        <v>124.93164541310399</v>
      </c>
      <c r="H23">
        <v>147.10333595903001</v>
      </c>
      <c r="I23">
        <v>170.08763020888901</v>
      </c>
      <c r="J23">
        <v>184.31358345397601</v>
      </c>
      <c r="K23">
        <v>207.46014331227099</v>
      </c>
      <c r="L23">
        <v>216.61157669952499</v>
      </c>
      <c r="M23">
        <v>227.970046002478</v>
      </c>
      <c r="N23">
        <v>225.12781394074301</v>
      </c>
      <c r="O23">
        <v>234.33775902870599</v>
      </c>
      <c r="P23">
        <v>245.83478782783999</v>
      </c>
      <c r="Q23">
        <v>243.55265609628401</v>
      </c>
      <c r="R23">
        <v>257.83574872538298</v>
      </c>
      <c r="S23">
        <v>260.57649551553698</v>
      </c>
      <c r="T23">
        <v>246.328877703816</v>
      </c>
      <c r="U23">
        <v>239.806790106162</v>
      </c>
      <c r="V23">
        <v>244.60532313417801</v>
      </c>
      <c r="W23">
        <v>198.385688080835</v>
      </c>
      <c r="X23">
        <v>169.048599339232</v>
      </c>
      <c r="Y23">
        <v>168.16552155169799</v>
      </c>
      <c r="Z23">
        <v>167.19220222030299</v>
      </c>
      <c r="AA23">
        <v>146.660636796993</v>
      </c>
      <c r="AB23">
        <v>156.10231220073101</v>
      </c>
      <c r="AC23">
        <v>163.91040341015699</v>
      </c>
      <c r="AD23">
        <v>175.79035050389101</v>
      </c>
      <c r="AE23">
        <v>173.653807730578</v>
      </c>
      <c r="AF23">
        <v>199.2588406971</v>
      </c>
    </row>
    <row r="24" spans="1:32" x14ac:dyDescent="0.3">
      <c r="A24" t="s">
        <v>17</v>
      </c>
      <c r="B24" t="s">
        <v>341</v>
      </c>
      <c r="C24" t="s">
        <v>297</v>
      </c>
      <c r="D24" t="s">
        <v>342</v>
      </c>
      <c r="E24" t="s">
        <v>298</v>
      </c>
      <c r="F24">
        <v>376.89374632452001</v>
      </c>
      <c r="G24">
        <v>401.58700399807702</v>
      </c>
      <c r="H24">
        <v>421.49161563422001</v>
      </c>
      <c r="I24">
        <v>465.71381371104098</v>
      </c>
      <c r="J24">
        <v>500.710982241338</v>
      </c>
      <c r="K24">
        <v>531.75134130844503</v>
      </c>
      <c r="L24">
        <v>563.05017211921097</v>
      </c>
      <c r="M24">
        <v>569.54375626174601</v>
      </c>
      <c r="N24">
        <v>583.87116085541595</v>
      </c>
      <c r="O24">
        <v>622.77215876801199</v>
      </c>
      <c r="P24">
        <v>648.50770811215295</v>
      </c>
      <c r="Q24">
        <v>663.29742766113895</v>
      </c>
      <c r="R24">
        <v>701.334730118641</v>
      </c>
      <c r="S24">
        <v>736.54683184348301</v>
      </c>
      <c r="T24">
        <v>728.13017613892498</v>
      </c>
      <c r="U24">
        <v>726.64936039969302</v>
      </c>
      <c r="V24">
        <v>651.98521143621099</v>
      </c>
      <c r="W24">
        <v>628.94288672454297</v>
      </c>
      <c r="X24">
        <v>606.94476214780002</v>
      </c>
      <c r="Y24">
        <v>645.88899201995901</v>
      </c>
      <c r="Z24">
        <v>684.74407622360798</v>
      </c>
      <c r="AA24">
        <v>702.53410693717206</v>
      </c>
      <c r="AB24">
        <v>735.63713296809397</v>
      </c>
      <c r="AC24">
        <v>784.72735472882403</v>
      </c>
      <c r="AD24">
        <v>811.38402825723199</v>
      </c>
      <c r="AE24">
        <v>808.574470381884</v>
      </c>
      <c r="AF24">
        <v>924.76042067979699</v>
      </c>
    </row>
    <row r="25" spans="1:32" x14ac:dyDescent="0.3">
      <c r="A25" t="s">
        <v>17</v>
      </c>
      <c r="B25" t="s">
        <v>343</v>
      </c>
      <c r="C25" t="s">
        <v>297</v>
      </c>
      <c r="D25" t="s">
        <v>344</v>
      </c>
      <c r="E25" t="s">
        <v>298</v>
      </c>
      <c r="F25">
        <v>45.451827742205197</v>
      </c>
      <c r="G25">
        <v>47.531323993351798</v>
      </c>
      <c r="H25">
        <v>49.976513441963398</v>
      </c>
      <c r="I25">
        <v>55.267384026699297</v>
      </c>
      <c r="J25">
        <v>59.674266284158797</v>
      </c>
      <c r="K25">
        <v>63.474114789142398</v>
      </c>
      <c r="L25">
        <v>68.114240967278604</v>
      </c>
      <c r="M25">
        <v>69.707686503764904</v>
      </c>
      <c r="N25">
        <v>73.105863332725306</v>
      </c>
      <c r="O25">
        <v>76.916659169277594</v>
      </c>
      <c r="P25">
        <v>79.275569296167603</v>
      </c>
      <c r="Q25">
        <v>81.481772448052396</v>
      </c>
      <c r="R25">
        <v>86.887651579925006</v>
      </c>
      <c r="S25">
        <v>90.758529909660297</v>
      </c>
      <c r="T25">
        <v>89.127248614693201</v>
      </c>
      <c r="U25">
        <v>88.927961900805499</v>
      </c>
      <c r="V25">
        <v>82.7204048319023</v>
      </c>
      <c r="W25">
        <v>74.989005313009599</v>
      </c>
      <c r="X25">
        <v>68.946167292982594</v>
      </c>
      <c r="Y25">
        <v>71.226983900771103</v>
      </c>
      <c r="Z25">
        <v>75.930962547056097</v>
      </c>
      <c r="AA25">
        <v>78.673098085778605</v>
      </c>
      <c r="AB25">
        <v>83.445478930362796</v>
      </c>
      <c r="AC25">
        <v>88.054729106348702</v>
      </c>
      <c r="AD25">
        <v>96.899943973058399</v>
      </c>
      <c r="AE25">
        <v>86.396047944889602</v>
      </c>
      <c r="AF25">
        <v>101.153488011528</v>
      </c>
    </row>
    <row r="26" spans="1:32" x14ac:dyDescent="0.3">
      <c r="A26" t="s">
        <v>17</v>
      </c>
      <c r="B26" t="s">
        <v>345</v>
      </c>
      <c r="C26" t="s">
        <v>297</v>
      </c>
      <c r="D26" t="s">
        <v>346</v>
      </c>
      <c r="E26" t="s">
        <v>298</v>
      </c>
      <c r="F26">
        <v>171.01330263543801</v>
      </c>
      <c r="G26">
        <v>182.83550939369201</v>
      </c>
      <c r="H26">
        <v>191.53640614260499</v>
      </c>
      <c r="I26">
        <v>211.68584289342201</v>
      </c>
      <c r="J26">
        <v>227.39855059165399</v>
      </c>
      <c r="K26">
        <v>240.90452508820999</v>
      </c>
      <c r="L26">
        <v>253.677834451443</v>
      </c>
      <c r="M26">
        <v>255.631780451721</v>
      </c>
      <c r="N26">
        <v>262.35998413855498</v>
      </c>
      <c r="O26">
        <v>278.68501936629599</v>
      </c>
      <c r="P26">
        <v>292.22108579682902</v>
      </c>
      <c r="Q26">
        <v>298.21125235109901</v>
      </c>
      <c r="R26">
        <v>314.10621128708698</v>
      </c>
      <c r="S26">
        <v>331.171053637581</v>
      </c>
      <c r="T26">
        <v>331.109847161804</v>
      </c>
      <c r="U26">
        <v>331.85802991579101</v>
      </c>
      <c r="V26">
        <v>284.86550906753303</v>
      </c>
      <c r="W26">
        <v>273.71969968042902</v>
      </c>
      <c r="X26">
        <v>264.637812076557</v>
      </c>
      <c r="Y26">
        <v>284.68840903210099</v>
      </c>
      <c r="Z26">
        <v>296.40357212032501</v>
      </c>
      <c r="AA26">
        <v>298.064547226049</v>
      </c>
      <c r="AB26">
        <v>307.82731127106302</v>
      </c>
      <c r="AC26">
        <v>314.22094266604603</v>
      </c>
      <c r="AD26">
        <v>323.78107910151601</v>
      </c>
      <c r="AE26">
        <v>327.591509092141</v>
      </c>
      <c r="AF26">
        <v>374.79042448443602</v>
      </c>
    </row>
    <row r="27" spans="1:32" x14ac:dyDescent="0.3">
      <c r="A27" t="s">
        <v>17</v>
      </c>
      <c r="B27" t="s">
        <v>347</v>
      </c>
      <c r="C27" t="s">
        <v>297</v>
      </c>
      <c r="D27" t="s">
        <v>348</v>
      </c>
      <c r="E27" t="s">
        <v>298</v>
      </c>
      <c r="F27">
        <v>160.42861594687699</v>
      </c>
      <c r="G27">
        <v>171.22017061103401</v>
      </c>
      <c r="H27">
        <v>179.97869604965101</v>
      </c>
      <c r="I27">
        <v>198.76058679092</v>
      </c>
      <c r="J27">
        <v>213.63816536552599</v>
      </c>
      <c r="K27">
        <v>227.372701431092</v>
      </c>
      <c r="L27">
        <v>241.25809670048901</v>
      </c>
      <c r="M27">
        <v>244.20428930625999</v>
      </c>
      <c r="N27">
        <v>248.40531338413601</v>
      </c>
      <c r="O27">
        <v>267.17048023243802</v>
      </c>
      <c r="P27">
        <v>277.01105301915601</v>
      </c>
      <c r="Q27">
        <v>283.60440286198701</v>
      </c>
      <c r="R27">
        <v>300.34086725162899</v>
      </c>
      <c r="S27">
        <v>314.61724829624097</v>
      </c>
      <c r="T27">
        <v>307.89308036242699</v>
      </c>
      <c r="U27">
        <v>305.86336858309699</v>
      </c>
      <c r="V27">
        <v>284.39929753677501</v>
      </c>
      <c r="W27">
        <v>280.23418173110298</v>
      </c>
      <c r="X27">
        <v>273.36078277825999</v>
      </c>
      <c r="Y27">
        <v>289.97359908708597</v>
      </c>
      <c r="Z27">
        <v>312.409541556227</v>
      </c>
      <c r="AA27">
        <v>325.79646162534499</v>
      </c>
      <c r="AB27">
        <v>344.36434276666898</v>
      </c>
      <c r="AC27">
        <v>382.45168295642998</v>
      </c>
      <c r="AD27">
        <v>390.70300518265799</v>
      </c>
      <c r="AE27">
        <v>394.586913344854</v>
      </c>
      <c r="AF27">
        <v>448.81650818383298</v>
      </c>
    </row>
    <row r="28" spans="1:32" x14ac:dyDescent="0.3">
      <c r="A28" t="s">
        <v>17</v>
      </c>
      <c r="B28" t="s">
        <v>349</v>
      </c>
      <c r="C28" t="s">
        <v>297</v>
      </c>
      <c r="D28" t="s">
        <v>350</v>
      </c>
      <c r="E28" t="s">
        <v>298</v>
      </c>
      <c r="F28">
        <v>85.349964269848996</v>
      </c>
      <c r="G28">
        <v>94.871933450745999</v>
      </c>
      <c r="H28">
        <v>104.149773559257</v>
      </c>
      <c r="I28">
        <v>115.95751307947801</v>
      </c>
      <c r="J28">
        <v>123.53573853086399</v>
      </c>
      <c r="K28">
        <v>139.45337765636199</v>
      </c>
      <c r="L28">
        <v>148.83059002020701</v>
      </c>
      <c r="M28">
        <v>154.85380646462599</v>
      </c>
      <c r="N28">
        <v>163.53751703945599</v>
      </c>
      <c r="O28">
        <v>175.16254005405901</v>
      </c>
      <c r="P28">
        <v>191.233395457603</v>
      </c>
      <c r="Q28">
        <v>197.156579887134</v>
      </c>
      <c r="R28">
        <v>216.40477027162601</v>
      </c>
      <c r="S28">
        <v>232.49222761330699</v>
      </c>
      <c r="T28">
        <v>222.818860983208</v>
      </c>
      <c r="U28">
        <v>236.00798326881201</v>
      </c>
      <c r="V28">
        <v>218.79329869658801</v>
      </c>
      <c r="W28">
        <v>188.01326578403999</v>
      </c>
      <c r="X28">
        <v>188.51387752881601</v>
      </c>
      <c r="Y28">
        <v>185.82035906142499</v>
      </c>
      <c r="Z28">
        <v>192.049731228116</v>
      </c>
      <c r="AA28">
        <v>201.49227736238001</v>
      </c>
      <c r="AB28">
        <v>218.06043109503801</v>
      </c>
      <c r="AC28">
        <v>243.37729860744301</v>
      </c>
      <c r="AD28">
        <v>246.50668986175501</v>
      </c>
      <c r="AE28">
        <v>248.43787169450701</v>
      </c>
      <c r="AF28">
        <v>234.78869898338399</v>
      </c>
    </row>
    <row r="29" spans="1:32" x14ac:dyDescent="0.3">
      <c r="A29" t="s">
        <v>17</v>
      </c>
      <c r="B29" t="s">
        <v>351</v>
      </c>
      <c r="C29" t="s">
        <v>297</v>
      </c>
      <c r="D29" t="s">
        <v>352</v>
      </c>
      <c r="E29" t="s">
        <v>298</v>
      </c>
      <c r="F29">
        <v>25.389319585177599</v>
      </c>
      <c r="G29">
        <v>27.697961989458001</v>
      </c>
      <c r="H29">
        <v>30.414426680840599</v>
      </c>
      <c r="I29">
        <v>33.885588246645902</v>
      </c>
      <c r="J29">
        <v>36.380418880039599</v>
      </c>
      <c r="K29">
        <v>40.193448802872197</v>
      </c>
      <c r="L29">
        <v>43.0691393910042</v>
      </c>
      <c r="M29">
        <v>44.957365836350696</v>
      </c>
      <c r="N29">
        <v>46.277169855999901</v>
      </c>
      <c r="O29">
        <v>49.499095433799198</v>
      </c>
      <c r="P29">
        <v>52.6883733311223</v>
      </c>
      <c r="Q29">
        <v>54.672536505541899</v>
      </c>
      <c r="R29">
        <v>59.066124013941099</v>
      </c>
      <c r="S29">
        <v>62.322383081341201</v>
      </c>
      <c r="T29">
        <v>61.110505932326298</v>
      </c>
      <c r="U29">
        <v>66.730901824476007</v>
      </c>
      <c r="V29">
        <v>63.258858520219697</v>
      </c>
      <c r="W29">
        <v>61.4865760674965</v>
      </c>
      <c r="X29">
        <v>64.858461158705396</v>
      </c>
      <c r="Y29">
        <v>61.6991796063678</v>
      </c>
      <c r="Z29">
        <v>66.122748900085696</v>
      </c>
      <c r="AA29">
        <v>68.913657802519296</v>
      </c>
      <c r="AB29">
        <v>78.263633965692094</v>
      </c>
      <c r="AC29">
        <v>92.876714804299198</v>
      </c>
      <c r="AD29">
        <v>91.779995784535103</v>
      </c>
      <c r="AE29">
        <v>98.828370116321096</v>
      </c>
      <c r="AF29">
        <v>92.166038194563995</v>
      </c>
    </row>
    <row r="30" spans="1:32" x14ac:dyDescent="0.3">
      <c r="A30" t="s">
        <v>17</v>
      </c>
      <c r="B30" t="s">
        <v>353</v>
      </c>
      <c r="C30" t="s">
        <v>297</v>
      </c>
      <c r="D30" t="s">
        <v>354</v>
      </c>
      <c r="E30" t="s">
        <v>298</v>
      </c>
      <c r="F30">
        <v>1.8808562772291499</v>
      </c>
      <c r="G30">
        <v>2.1016304888134401</v>
      </c>
      <c r="H30">
        <v>2.31760937637126</v>
      </c>
      <c r="I30">
        <v>2.5983187714909199</v>
      </c>
      <c r="J30">
        <v>2.7666786088498498</v>
      </c>
      <c r="K30">
        <v>3.1529705546973799</v>
      </c>
      <c r="L30">
        <v>3.3695014091036799</v>
      </c>
      <c r="M30">
        <v>3.5072888050262501</v>
      </c>
      <c r="N30">
        <v>3.7665183055340998</v>
      </c>
      <c r="O30">
        <v>4.0545607539042896</v>
      </c>
      <c r="P30">
        <v>4.5120285188920102</v>
      </c>
      <c r="Q30">
        <v>4.6788325931103003</v>
      </c>
      <c r="R30">
        <v>5.2042930335545696</v>
      </c>
      <c r="S30">
        <v>5.6745465674180497</v>
      </c>
      <c r="T30">
        <v>5.4004470989776099</v>
      </c>
      <c r="U30">
        <v>5.6413636875081599</v>
      </c>
      <c r="V30">
        <v>5.6769954137963703</v>
      </c>
      <c r="W30">
        <v>5.1827148949110597</v>
      </c>
      <c r="X30">
        <v>5.6454098552526197</v>
      </c>
      <c r="Y30">
        <v>6.9300708279969099</v>
      </c>
      <c r="Z30">
        <v>6.5054514532733299</v>
      </c>
      <c r="AA30">
        <v>5.73623641380797</v>
      </c>
      <c r="AB30">
        <v>5.9970215658252197</v>
      </c>
      <c r="AC30">
        <v>7.8969507603101103</v>
      </c>
      <c r="AD30">
        <v>11.507015824144901</v>
      </c>
      <c r="AE30">
        <v>10.7959541590977</v>
      </c>
      <c r="AF30">
        <v>11.1187983419596</v>
      </c>
    </row>
    <row r="31" spans="1:32" x14ac:dyDescent="0.3">
      <c r="A31" t="s">
        <v>17</v>
      </c>
      <c r="B31" t="s">
        <v>355</v>
      </c>
      <c r="C31" t="s">
        <v>297</v>
      </c>
      <c r="D31" t="s">
        <v>356</v>
      </c>
      <c r="E31" t="s">
        <v>298</v>
      </c>
      <c r="F31">
        <v>11.6626849694804</v>
      </c>
      <c r="G31">
        <v>12.8825300392794</v>
      </c>
      <c r="H31">
        <v>14.1158750428903</v>
      </c>
      <c r="I31">
        <v>15.7074793605472</v>
      </c>
      <c r="J31">
        <v>16.758858554310201</v>
      </c>
      <c r="K31">
        <v>18.677107736515801</v>
      </c>
      <c r="L31">
        <v>20.093758157274401</v>
      </c>
      <c r="M31">
        <v>21.0259704078901</v>
      </c>
      <c r="N31">
        <v>22.42096376224</v>
      </c>
      <c r="O31">
        <v>23.752802605428201</v>
      </c>
      <c r="P31">
        <v>25.670966771963101</v>
      </c>
      <c r="Q31">
        <v>26.556498990194601</v>
      </c>
      <c r="R31">
        <v>29.250413234477701</v>
      </c>
      <c r="S31">
        <v>31.220241719077698</v>
      </c>
      <c r="T31">
        <v>30.2611135506511</v>
      </c>
      <c r="U31">
        <v>31.2413934831049</v>
      </c>
      <c r="V31">
        <v>25.175880459652799</v>
      </c>
      <c r="W31">
        <v>24.289898817284602</v>
      </c>
      <c r="X31">
        <v>24.575619696205301</v>
      </c>
      <c r="Y31">
        <v>23.375070778142302</v>
      </c>
      <c r="Z31">
        <v>23.0028485336932</v>
      </c>
      <c r="AA31">
        <v>23.726340332493699</v>
      </c>
      <c r="AB31">
        <v>24.741446917263399</v>
      </c>
      <c r="AC31">
        <v>28.622527185378601</v>
      </c>
      <c r="AD31">
        <v>28.7760588202527</v>
      </c>
      <c r="AE31">
        <v>26.4448266279752</v>
      </c>
      <c r="AF31">
        <v>22.764032479157201</v>
      </c>
    </row>
    <row r="32" spans="1:32" x14ac:dyDescent="0.3">
      <c r="A32" t="s">
        <v>17</v>
      </c>
      <c r="B32" t="s">
        <v>357</v>
      </c>
      <c r="C32" t="s">
        <v>297</v>
      </c>
      <c r="D32" t="s">
        <v>358</v>
      </c>
      <c r="E32" t="s">
        <v>298</v>
      </c>
      <c r="F32">
        <v>40.450554830326297</v>
      </c>
      <c r="G32">
        <v>45.661830463408201</v>
      </c>
      <c r="H32">
        <v>50.139613980271903</v>
      </c>
      <c r="I32">
        <v>55.846771519924197</v>
      </c>
      <c r="J32">
        <v>59.107985218118898</v>
      </c>
      <c r="K32">
        <v>67.919370255893298</v>
      </c>
      <c r="L32">
        <v>72.160905485022894</v>
      </c>
      <c r="M32">
        <v>74.855841949189298</v>
      </c>
      <c r="N32">
        <v>80.120016598128103</v>
      </c>
      <c r="O32">
        <v>86.320155551479999</v>
      </c>
      <c r="P32">
        <v>96.030628978297301</v>
      </c>
      <c r="Q32">
        <v>98.497224616856897</v>
      </c>
      <c r="R32">
        <v>109.17318390166299</v>
      </c>
      <c r="S32">
        <v>118.764297970912</v>
      </c>
      <c r="T32">
        <v>111.972264003013</v>
      </c>
      <c r="U32">
        <v>117.96961490407099</v>
      </c>
      <c r="V32">
        <v>112.899531260074</v>
      </c>
      <c r="W32">
        <v>82.469556073892704</v>
      </c>
      <c r="X32">
        <v>80.159501953169794</v>
      </c>
      <c r="Y32">
        <v>80.471567932043598</v>
      </c>
      <c r="Z32">
        <v>83.730002853143901</v>
      </c>
      <c r="AA32">
        <v>90.523782218135395</v>
      </c>
      <c r="AB32">
        <v>95.986037757147301</v>
      </c>
      <c r="AC32">
        <v>100.19095633992499</v>
      </c>
      <c r="AD32">
        <v>101.935295202151</v>
      </c>
      <c r="AE32">
        <v>99.419081483863806</v>
      </c>
      <c r="AF32">
        <v>96.8256086628286</v>
      </c>
    </row>
    <row r="33" spans="1:32" x14ac:dyDescent="0.3">
      <c r="A33" t="s">
        <v>17</v>
      </c>
      <c r="B33" t="s">
        <v>359</v>
      </c>
      <c r="C33" t="s">
        <v>297</v>
      </c>
      <c r="D33" t="s">
        <v>360</v>
      </c>
      <c r="E33" t="s">
        <v>298</v>
      </c>
      <c r="F33">
        <v>5.9665486076354899</v>
      </c>
      <c r="G33">
        <v>6.5279804697870203</v>
      </c>
      <c r="H33">
        <v>7.1622484788826002</v>
      </c>
      <c r="I33">
        <v>7.9193551808702196</v>
      </c>
      <c r="J33">
        <v>8.5217972695455604</v>
      </c>
      <c r="K33">
        <v>9.5104803063834495</v>
      </c>
      <c r="L33">
        <v>10.1372855778017</v>
      </c>
      <c r="M33">
        <v>10.507339466169499</v>
      </c>
      <c r="N33">
        <v>10.952848517553599</v>
      </c>
      <c r="O33">
        <v>11.5359257094472</v>
      </c>
      <c r="P33">
        <v>12.331397857328501</v>
      </c>
      <c r="Q33">
        <v>12.7514871814301</v>
      </c>
      <c r="R33">
        <v>13.710756087989999</v>
      </c>
      <c r="S33">
        <v>14.510758274557899</v>
      </c>
      <c r="T33">
        <v>14.074530398239499</v>
      </c>
      <c r="U33">
        <v>14.4247093696519</v>
      </c>
      <c r="V33">
        <v>11.782033042845301</v>
      </c>
      <c r="W33">
        <v>14.584519930455199</v>
      </c>
      <c r="X33">
        <v>13.2748848654825</v>
      </c>
      <c r="Y33">
        <v>13.3444699168742</v>
      </c>
      <c r="Z33">
        <v>12.68867948792</v>
      </c>
      <c r="AA33">
        <v>12.5922605954235</v>
      </c>
      <c r="AB33">
        <v>13.0722908891101</v>
      </c>
      <c r="AC33">
        <v>13.790149517530599</v>
      </c>
      <c r="AD33">
        <v>12.5083242306715</v>
      </c>
      <c r="AE33">
        <v>12.949639307249701</v>
      </c>
      <c r="AF33">
        <v>11.9142213048745</v>
      </c>
    </row>
    <row r="34" spans="1:32" x14ac:dyDescent="0.3">
      <c r="A34" t="s">
        <v>17</v>
      </c>
      <c r="B34" t="s">
        <v>361</v>
      </c>
      <c r="C34" t="s">
        <v>297</v>
      </c>
      <c r="D34" t="s">
        <v>362</v>
      </c>
      <c r="E34" t="s">
        <v>298</v>
      </c>
      <c r="F34">
        <v>53.201544132168003</v>
      </c>
      <c r="G34">
        <v>57.243029737687102</v>
      </c>
      <c r="H34">
        <v>64.172327193608396</v>
      </c>
      <c r="I34">
        <v>71.019842821273002</v>
      </c>
      <c r="J34">
        <v>75.785522508596401</v>
      </c>
      <c r="K34">
        <v>81.401932431923996</v>
      </c>
      <c r="L34">
        <v>89.550009668387901</v>
      </c>
      <c r="M34">
        <v>92.037361620220196</v>
      </c>
      <c r="N34">
        <v>95.354869041132005</v>
      </c>
      <c r="O34">
        <v>99.726717637134698</v>
      </c>
      <c r="P34">
        <v>106.154264890531</v>
      </c>
      <c r="Q34">
        <v>111.06158011463801</v>
      </c>
      <c r="R34">
        <v>120.893396467033</v>
      </c>
      <c r="S34">
        <v>124.487608091192</v>
      </c>
      <c r="T34">
        <v>125.33657418495601</v>
      </c>
      <c r="U34">
        <v>127.79327420214599</v>
      </c>
      <c r="V34">
        <v>119.070220825447</v>
      </c>
      <c r="W34">
        <v>106.229317289607</v>
      </c>
      <c r="X34">
        <v>95.816982493683696</v>
      </c>
      <c r="Y34">
        <v>99.116301351999198</v>
      </c>
      <c r="Z34">
        <v>107.836553237047</v>
      </c>
      <c r="AA34">
        <v>117.881257930741</v>
      </c>
      <c r="AB34">
        <v>130.74909243829299</v>
      </c>
      <c r="AC34">
        <v>144.604806187664</v>
      </c>
      <c r="AD34">
        <v>175.49674086447899</v>
      </c>
      <c r="AE34">
        <v>130.163097376482</v>
      </c>
      <c r="AF34">
        <v>152.16526489376099</v>
      </c>
    </row>
    <row r="35" spans="1:32" x14ac:dyDescent="0.3">
      <c r="A35" t="s">
        <v>17</v>
      </c>
      <c r="B35" t="s">
        <v>363</v>
      </c>
      <c r="C35" t="s">
        <v>297</v>
      </c>
      <c r="D35" t="s">
        <v>364</v>
      </c>
      <c r="E35" t="s">
        <v>298</v>
      </c>
      <c r="F35">
        <v>147.16398878101299</v>
      </c>
      <c r="G35">
        <v>161.75819121140299</v>
      </c>
      <c r="H35">
        <v>175.44386074199701</v>
      </c>
      <c r="I35">
        <v>192.53668207113199</v>
      </c>
      <c r="J35">
        <v>207.09837827752301</v>
      </c>
      <c r="K35">
        <v>225.99360965368101</v>
      </c>
      <c r="L35">
        <v>246.15895067514401</v>
      </c>
      <c r="M35">
        <v>251.00815174318501</v>
      </c>
      <c r="N35">
        <v>262.46489508118202</v>
      </c>
      <c r="O35">
        <v>272.68952875806201</v>
      </c>
      <c r="P35">
        <v>286.39127624089502</v>
      </c>
      <c r="Q35">
        <v>283.57019981308099</v>
      </c>
      <c r="R35">
        <v>297.32446158206602</v>
      </c>
      <c r="S35">
        <v>322.45795205353397</v>
      </c>
      <c r="T35">
        <v>339.07312738715302</v>
      </c>
      <c r="U35">
        <v>340.031449512118</v>
      </c>
      <c r="V35">
        <v>347.97554678438399</v>
      </c>
      <c r="W35">
        <v>376.22300140028398</v>
      </c>
      <c r="X35">
        <v>382.87396942900602</v>
      </c>
      <c r="Y35">
        <v>389.54950253679402</v>
      </c>
      <c r="Z35">
        <v>390.68728116410699</v>
      </c>
      <c r="AA35">
        <v>388.94538870717003</v>
      </c>
      <c r="AB35">
        <v>407.52640206046101</v>
      </c>
      <c r="AC35">
        <v>427.94432107574602</v>
      </c>
      <c r="AD35">
        <v>535.863500541956</v>
      </c>
      <c r="AE35">
        <v>515.84731286925603</v>
      </c>
      <c r="AF35">
        <v>607.44833655500304</v>
      </c>
    </row>
    <row r="36" spans="1:32" x14ac:dyDescent="0.3">
      <c r="A36" t="s">
        <v>17</v>
      </c>
      <c r="B36" t="s">
        <v>365</v>
      </c>
      <c r="C36" t="s">
        <v>297</v>
      </c>
      <c r="D36" t="s">
        <v>366</v>
      </c>
      <c r="E36" t="s">
        <v>298</v>
      </c>
      <c r="F36">
        <v>43.808300994432003</v>
      </c>
      <c r="G36">
        <v>45.316059497352001</v>
      </c>
      <c r="H36">
        <v>48.432144553569898</v>
      </c>
      <c r="I36">
        <v>51.676475809668098</v>
      </c>
      <c r="J36">
        <v>54.869479819800297</v>
      </c>
      <c r="K36">
        <v>59.3122229977362</v>
      </c>
      <c r="L36">
        <v>59.7627911524079</v>
      </c>
      <c r="M36">
        <v>57.013945129426503</v>
      </c>
      <c r="N36">
        <v>57.580224930187001</v>
      </c>
      <c r="O36">
        <v>59.328155121338199</v>
      </c>
      <c r="P36">
        <v>61.344834102316199</v>
      </c>
      <c r="Q36">
        <v>62.641005605203901</v>
      </c>
      <c r="R36">
        <v>67.020505315292397</v>
      </c>
      <c r="S36">
        <v>72.268146121570496</v>
      </c>
      <c r="T36">
        <v>69.999725748246306</v>
      </c>
      <c r="U36">
        <v>68.451293619953304</v>
      </c>
      <c r="V36">
        <v>68.710992887287702</v>
      </c>
      <c r="W36">
        <v>64.388791352382299</v>
      </c>
      <c r="X36">
        <v>57.115897625178199</v>
      </c>
      <c r="Y36">
        <v>63.394877048442901</v>
      </c>
      <c r="Z36">
        <v>61.671697649208802</v>
      </c>
      <c r="AA36">
        <v>58.675334981413499</v>
      </c>
      <c r="AB36">
        <v>57.045285176103299</v>
      </c>
      <c r="AC36">
        <v>53.280871768701502</v>
      </c>
      <c r="AD36">
        <v>63.3364655590794</v>
      </c>
      <c r="AE36">
        <v>53.648503188412398</v>
      </c>
      <c r="AF36">
        <v>63.165393204086399</v>
      </c>
    </row>
    <row r="37" spans="1:32" x14ac:dyDescent="0.3">
      <c r="A37" t="s">
        <v>17</v>
      </c>
      <c r="B37" t="s">
        <v>367</v>
      </c>
      <c r="C37" t="s">
        <v>297</v>
      </c>
      <c r="D37" t="s">
        <v>368</v>
      </c>
      <c r="E37" t="s">
        <v>298</v>
      </c>
      <c r="F37">
        <v>54.714577897534802</v>
      </c>
      <c r="G37">
        <v>61.574990215389597</v>
      </c>
      <c r="H37">
        <v>66.970896804791494</v>
      </c>
      <c r="I37">
        <v>75.362131470644897</v>
      </c>
      <c r="J37">
        <v>80.642848082025694</v>
      </c>
      <c r="K37">
        <v>87.404104677619003</v>
      </c>
      <c r="L37">
        <v>105.446025704683</v>
      </c>
      <c r="M37">
        <v>105.096803594682</v>
      </c>
      <c r="N37">
        <v>109.548945296597</v>
      </c>
      <c r="O37">
        <v>114.070220369407</v>
      </c>
      <c r="P37">
        <v>117.240861489445</v>
      </c>
      <c r="Q37">
        <v>111.963544489621</v>
      </c>
      <c r="R37">
        <v>114.35837317929899</v>
      </c>
      <c r="S37">
        <v>120.942729693907</v>
      </c>
      <c r="T37">
        <v>126.488647289002</v>
      </c>
      <c r="U37">
        <v>127.795998577783</v>
      </c>
      <c r="V37">
        <v>132.375267045854</v>
      </c>
      <c r="W37">
        <v>146.85117220134001</v>
      </c>
      <c r="X37">
        <v>157.61560796276299</v>
      </c>
      <c r="Y37">
        <v>144.40207113225401</v>
      </c>
      <c r="Z37">
        <v>142.901042106555</v>
      </c>
      <c r="AA37">
        <v>141.59354527613201</v>
      </c>
      <c r="AB37">
        <v>151.11465506892301</v>
      </c>
      <c r="AC37">
        <v>150.920231615717</v>
      </c>
      <c r="AD37">
        <v>170.312680564114</v>
      </c>
      <c r="AE37">
        <v>175.97453729174299</v>
      </c>
      <c r="AF37">
        <v>195.957217103495</v>
      </c>
    </row>
    <row r="38" spans="1:32" x14ac:dyDescent="0.3">
      <c r="A38" t="s">
        <v>17</v>
      </c>
      <c r="B38" t="s">
        <v>369</v>
      </c>
      <c r="C38" t="s">
        <v>297</v>
      </c>
      <c r="D38" t="s">
        <v>370</v>
      </c>
      <c r="E38" t="s">
        <v>298</v>
      </c>
      <c r="F38">
        <v>48.641109889045801</v>
      </c>
      <c r="G38">
        <v>54.867141498661297</v>
      </c>
      <c r="H38">
        <v>60.040819383635601</v>
      </c>
      <c r="I38">
        <v>65.498074790819203</v>
      </c>
      <c r="J38">
        <v>71.586050375696701</v>
      </c>
      <c r="K38">
        <v>79.277281978325405</v>
      </c>
      <c r="L38">
        <v>80.950133818052706</v>
      </c>
      <c r="M38">
        <v>88.897403019076506</v>
      </c>
      <c r="N38">
        <v>95.335724854398407</v>
      </c>
      <c r="O38">
        <v>99.291153267317398</v>
      </c>
      <c r="P38">
        <v>107.805580649134</v>
      </c>
      <c r="Q38">
        <v>108.965649718256</v>
      </c>
      <c r="R38">
        <v>115.945583087475</v>
      </c>
      <c r="S38">
        <v>129.247076238056</v>
      </c>
      <c r="T38">
        <v>142.58475434990501</v>
      </c>
      <c r="U38">
        <v>143.78415731438201</v>
      </c>
      <c r="V38">
        <v>146.88928685124199</v>
      </c>
      <c r="W38">
        <v>164.98303784656201</v>
      </c>
      <c r="X38">
        <v>168.14246384106499</v>
      </c>
      <c r="Y38">
        <v>181.75255435609699</v>
      </c>
      <c r="Z38">
        <v>186.114541408343</v>
      </c>
      <c r="AA38">
        <v>188.67650844962401</v>
      </c>
      <c r="AB38">
        <v>199.366461815435</v>
      </c>
      <c r="AC38">
        <v>223.743217691327</v>
      </c>
      <c r="AD38">
        <v>302.21435441876298</v>
      </c>
      <c r="AE38">
        <v>286.22427238910001</v>
      </c>
      <c r="AF38">
        <v>348.32572624742198</v>
      </c>
    </row>
    <row r="39" spans="1:32" x14ac:dyDescent="0.3">
      <c r="A39" t="s">
        <v>17</v>
      </c>
      <c r="B39" t="s">
        <v>371</v>
      </c>
      <c r="C39" t="s">
        <v>297</v>
      </c>
      <c r="D39" t="s">
        <v>372</v>
      </c>
      <c r="E39" t="s">
        <v>298</v>
      </c>
      <c r="F39">
        <v>302.71463751589403</v>
      </c>
      <c r="G39">
        <v>329.68730852058297</v>
      </c>
      <c r="H39">
        <v>357.24062611573601</v>
      </c>
      <c r="I39">
        <v>379.56220439943098</v>
      </c>
      <c r="J39">
        <v>406.27397863558099</v>
      </c>
      <c r="K39">
        <v>432.97612375334802</v>
      </c>
      <c r="L39">
        <v>443.38741503658599</v>
      </c>
      <c r="M39">
        <v>454.50540463898398</v>
      </c>
      <c r="N39">
        <v>473.20313789188299</v>
      </c>
      <c r="O39">
        <v>480.02393560947502</v>
      </c>
      <c r="P39">
        <v>532.13760274205003</v>
      </c>
      <c r="Q39">
        <v>559.92368709649099</v>
      </c>
      <c r="R39">
        <v>602.90545757818495</v>
      </c>
      <c r="S39">
        <v>618.97708123781194</v>
      </c>
      <c r="T39">
        <v>636.21507108972696</v>
      </c>
      <c r="U39">
        <v>643.64309212529304</v>
      </c>
      <c r="V39">
        <v>596.19425711988401</v>
      </c>
      <c r="W39">
        <v>587.09636081717599</v>
      </c>
      <c r="X39">
        <v>581.44208489352195</v>
      </c>
      <c r="Y39">
        <v>528.03274241272197</v>
      </c>
      <c r="Z39">
        <v>520.96462713578501</v>
      </c>
      <c r="AA39">
        <v>506.874387268828</v>
      </c>
      <c r="AB39">
        <v>506.98235653374599</v>
      </c>
      <c r="AC39">
        <v>498.87102401776002</v>
      </c>
      <c r="AD39">
        <v>542.39161492682103</v>
      </c>
      <c r="AE39">
        <v>455.17814037986801</v>
      </c>
      <c r="AF39">
        <v>535.36390854860201</v>
      </c>
    </row>
    <row r="40" spans="1:32" x14ac:dyDescent="0.3">
      <c r="A40" t="s">
        <v>17</v>
      </c>
      <c r="B40" t="s">
        <v>373</v>
      </c>
      <c r="C40" t="s">
        <v>297</v>
      </c>
      <c r="D40" t="s">
        <v>374</v>
      </c>
      <c r="E40" t="s">
        <v>298</v>
      </c>
      <c r="F40">
        <v>47.1538195811927</v>
      </c>
      <c r="G40">
        <v>56.237017034023303</v>
      </c>
      <c r="H40">
        <v>61.914192033014103</v>
      </c>
      <c r="I40">
        <v>66.166285112063505</v>
      </c>
      <c r="J40">
        <v>70.128143240826006</v>
      </c>
      <c r="K40">
        <v>78.284147620209893</v>
      </c>
      <c r="L40">
        <v>85.813135962880693</v>
      </c>
      <c r="M40">
        <v>87.073525642442306</v>
      </c>
      <c r="N40">
        <v>88.850409869272198</v>
      </c>
      <c r="O40">
        <v>88.364731620889899</v>
      </c>
      <c r="P40">
        <v>92.281250178244704</v>
      </c>
      <c r="Q40">
        <v>91.934176405276105</v>
      </c>
      <c r="R40">
        <v>91.464985595214998</v>
      </c>
      <c r="S40">
        <v>94.727887836598896</v>
      </c>
      <c r="T40">
        <v>93.460265014292901</v>
      </c>
      <c r="U40">
        <v>80.394007468077405</v>
      </c>
      <c r="V40">
        <v>75.072813870967707</v>
      </c>
      <c r="W40">
        <v>60.836636352865597</v>
      </c>
      <c r="X40">
        <v>61.0227183519346</v>
      </c>
      <c r="Y40">
        <v>60.8467553705377</v>
      </c>
      <c r="Z40">
        <v>71.947896469045205</v>
      </c>
      <c r="AA40">
        <v>89.810701064467906</v>
      </c>
      <c r="AB40">
        <v>113.893211578706</v>
      </c>
      <c r="AC40">
        <v>131.13221372572801</v>
      </c>
      <c r="AD40">
        <v>140.029036412453</v>
      </c>
      <c r="AE40">
        <v>146.53515105289699</v>
      </c>
      <c r="AF40">
        <v>166.912083001485</v>
      </c>
    </row>
    <row r="41" spans="1:32" x14ac:dyDescent="0.3">
      <c r="A41" t="s">
        <v>17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17</v>
      </c>
      <c r="B42" t="s">
        <v>377</v>
      </c>
      <c r="C42" t="s">
        <v>297</v>
      </c>
      <c r="D42" t="s">
        <v>378</v>
      </c>
      <c r="E42" t="s">
        <v>298</v>
      </c>
      <c r="F42">
        <v>195.77967107504699</v>
      </c>
      <c r="G42">
        <v>219.36812661111301</v>
      </c>
      <c r="H42">
        <v>238.07077399623</v>
      </c>
      <c r="I42">
        <v>260.417180287885</v>
      </c>
      <c r="J42">
        <v>283.18538836265498</v>
      </c>
      <c r="K42">
        <v>300.62391955314899</v>
      </c>
      <c r="L42">
        <v>319.59347741212599</v>
      </c>
      <c r="M42">
        <v>317.69354008235501</v>
      </c>
      <c r="N42">
        <v>331.77631051671801</v>
      </c>
      <c r="O42">
        <v>342.95930692309901</v>
      </c>
      <c r="P42">
        <v>366.24401523532202</v>
      </c>
      <c r="Q42">
        <v>346.26349135740901</v>
      </c>
      <c r="R42">
        <v>385.46086841114197</v>
      </c>
      <c r="S42">
        <v>413.58095024942702</v>
      </c>
      <c r="T42">
        <v>444.909062529636</v>
      </c>
      <c r="U42">
        <v>438.51685594203798</v>
      </c>
      <c r="V42">
        <v>456.47836902387797</v>
      </c>
      <c r="W42">
        <v>441.88873111289303</v>
      </c>
      <c r="X42">
        <v>415.61966925062802</v>
      </c>
      <c r="Y42">
        <v>447.871697677817</v>
      </c>
      <c r="Z42">
        <v>469.64041369367197</v>
      </c>
      <c r="AA42">
        <v>489.75253730982502</v>
      </c>
      <c r="AB42">
        <v>564.48150415527596</v>
      </c>
      <c r="AC42">
        <v>638.54317264421798</v>
      </c>
      <c r="AD42">
        <v>665.29161656143106</v>
      </c>
      <c r="AE42">
        <v>672.20225668724095</v>
      </c>
      <c r="AF42">
        <v>696.82813030220598</v>
      </c>
    </row>
    <row r="43" spans="1:32" x14ac:dyDescent="0.3">
      <c r="A43" t="s">
        <v>17</v>
      </c>
      <c r="B43" t="s">
        <v>379</v>
      </c>
      <c r="C43" t="s">
        <v>297</v>
      </c>
      <c r="D43" t="s">
        <v>380</v>
      </c>
      <c r="E43" t="s">
        <v>298</v>
      </c>
      <c r="F43">
        <v>255.717884199379</v>
      </c>
      <c r="G43">
        <v>286.34005341151101</v>
      </c>
      <c r="H43">
        <v>310.961771433921</v>
      </c>
      <c r="I43">
        <v>340.29022137159399</v>
      </c>
      <c r="J43">
        <v>370.34605746958101</v>
      </c>
      <c r="K43">
        <v>395.71523151394098</v>
      </c>
      <c r="L43">
        <v>417.44723656091401</v>
      </c>
      <c r="M43">
        <v>417.772677848581</v>
      </c>
      <c r="N43">
        <v>435.46862032897502</v>
      </c>
      <c r="O43">
        <v>452.667245702358</v>
      </c>
      <c r="P43">
        <v>483.878120875371</v>
      </c>
      <c r="Q43">
        <v>466.77471136188399</v>
      </c>
      <c r="R43">
        <v>518.87258196144205</v>
      </c>
      <c r="S43">
        <v>560.77968969795404</v>
      </c>
      <c r="T43">
        <v>596.74310209328303</v>
      </c>
      <c r="U43">
        <v>590.31562886547999</v>
      </c>
      <c r="V43">
        <v>600.27504914502401</v>
      </c>
      <c r="W43">
        <v>578.54422098882696</v>
      </c>
      <c r="X43">
        <v>544.23965213620204</v>
      </c>
      <c r="Y43">
        <v>569.93395054253904</v>
      </c>
      <c r="Z43">
        <v>603.19850474765303</v>
      </c>
      <c r="AA43">
        <v>634.50009397337703</v>
      </c>
      <c r="AB43">
        <v>732.85580626469005</v>
      </c>
      <c r="AC43">
        <v>830.64925557195102</v>
      </c>
      <c r="AD43">
        <v>850.60546007832795</v>
      </c>
      <c r="AE43">
        <v>852.57811756481794</v>
      </c>
      <c r="AF43">
        <v>909.859933179819</v>
      </c>
    </row>
    <row r="44" spans="1:32" x14ac:dyDescent="0.3">
      <c r="A44" t="s">
        <v>17</v>
      </c>
      <c r="B44" t="s">
        <v>381</v>
      </c>
      <c r="C44" t="s">
        <v>297</v>
      </c>
      <c r="D44" t="s">
        <v>382</v>
      </c>
      <c r="E44" t="s">
        <v>298</v>
      </c>
      <c r="F44">
        <v>1911.2773227079499</v>
      </c>
      <c r="G44">
        <v>2068.4233848378599</v>
      </c>
      <c r="H44">
        <v>2231.5748603014599</v>
      </c>
      <c r="I44">
        <v>2416.0987519599298</v>
      </c>
      <c r="J44">
        <v>2587.06380405243</v>
      </c>
      <c r="K44">
        <v>2782.17254499307</v>
      </c>
      <c r="L44">
        <v>2926.49194105379</v>
      </c>
      <c r="M44">
        <v>2975.3659317101801</v>
      </c>
      <c r="N44">
        <v>3062.3608417126602</v>
      </c>
      <c r="O44">
        <v>3176.6504399012301</v>
      </c>
      <c r="P44">
        <v>3369.7388195640501</v>
      </c>
      <c r="Q44">
        <v>3420.3715578751799</v>
      </c>
      <c r="R44">
        <v>3679.1172084978298</v>
      </c>
      <c r="S44">
        <v>3879.9521607806601</v>
      </c>
      <c r="T44">
        <v>3841.88087503016</v>
      </c>
      <c r="U44">
        <v>3879.0277651065999</v>
      </c>
      <c r="V44">
        <v>3752.7644400539202</v>
      </c>
      <c r="W44">
        <v>3594.1990540778202</v>
      </c>
      <c r="X44">
        <v>3484.8775732562799</v>
      </c>
      <c r="Y44">
        <v>3521.1707080117399</v>
      </c>
      <c r="Z44">
        <v>3607.3245534931598</v>
      </c>
      <c r="AA44">
        <v>3652.1594838426299</v>
      </c>
      <c r="AB44">
        <v>3866.8611268007799</v>
      </c>
      <c r="AC44">
        <v>4104.7178355691503</v>
      </c>
      <c r="AD44">
        <v>4408.7956030604701</v>
      </c>
      <c r="AE44">
        <v>4295.3529157318299</v>
      </c>
      <c r="AF44">
        <v>4763.4829226106003</v>
      </c>
    </row>
    <row r="45" spans="1:32" x14ac:dyDescent="0.3">
      <c r="A45" t="s">
        <v>17</v>
      </c>
      <c r="B45" t="s">
        <v>383</v>
      </c>
      <c r="C45" t="s">
        <v>297</v>
      </c>
      <c r="D45" t="s">
        <v>384</v>
      </c>
      <c r="E45" t="s">
        <v>298</v>
      </c>
      <c r="F45">
        <v>1886.63182239396</v>
      </c>
      <c r="G45">
        <v>2041.3065345883199</v>
      </c>
      <c r="H45">
        <v>2203.7328109965702</v>
      </c>
      <c r="I45">
        <v>2387.10616784085</v>
      </c>
      <c r="J45">
        <v>2555.4661669388502</v>
      </c>
      <c r="K45">
        <v>2749.7993232591498</v>
      </c>
      <c r="L45">
        <v>2894.3754854951899</v>
      </c>
      <c r="M45">
        <v>2943.6395718079498</v>
      </c>
      <c r="N45">
        <v>3028.9827841085798</v>
      </c>
      <c r="O45">
        <v>3142.2690347031798</v>
      </c>
      <c r="P45">
        <v>3333.7823511984702</v>
      </c>
      <c r="Q45">
        <v>3384.91556424905</v>
      </c>
      <c r="R45">
        <v>3636.1227700150798</v>
      </c>
      <c r="S45">
        <v>3834.7041318001102</v>
      </c>
      <c r="T45">
        <v>3799.1516542852601</v>
      </c>
      <c r="U45">
        <v>3834.67456277359</v>
      </c>
      <c r="V45">
        <v>3703.7390218036999</v>
      </c>
      <c r="W45">
        <v>3541.9408957103401</v>
      </c>
      <c r="X45">
        <v>3438.1681217057899</v>
      </c>
      <c r="Y45">
        <v>3469.1078539464802</v>
      </c>
      <c r="Z45">
        <v>3550.7323206220999</v>
      </c>
      <c r="AA45">
        <v>3593.05858709514</v>
      </c>
      <c r="AB45">
        <v>3808.43447167265</v>
      </c>
      <c r="AC45">
        <v>4046.5883038664902</v>
      </c>
      <c r="AD45">
        <v>4344.3122011821897</v>
      </c>
      <c r="AE45">
        <v>4239.6346549051796</v>
      </c>
      <c r="AF45">
        <v>4706.8220596271003</v>
      </c>
    </row>
    <row r="46" spans="1:32" x14ac:dyDescent="0.3">
      <c r="A46" t="s">
        <v>17</v>
      </c>
      <c r="B46" t="s">
        <v>385</v>
      </c>
      <c r="C46" t="s">
        <v>297</v>
      </c>
      <c r="D46" t="s">
        <v>386</v>
      </c>
      <c r="E46" t="s">
        <v>298</v>
      </c>
      <c r="F46">
        <v>59.938213124331199</v>
      </c>
      <c r="G46">
        <v>66.971926800398194</v>
      </c>
      <c r="H46">
        <v>72.890997437691098</v>
      </c>
      <c r="I46">
        <v>79.873041083709296</v>
      </c>
      <c r="J46">
        <v>87.160669106925397</v>
      </c>
      <c r="K46">
        <v>95.091311960792197</v>
      </c>
      <c r="L46">
        <v>97.853759148788001</v>
      </c>
      <c r="M46">
        <v>100.079137766226</v>
      </c>
      <c r="N46">
        <v>103.69230981225699</v>
      </c>
      <c r="O46">
        <v>109.707938779259</v>
      </c>
      <c r="P46">
        <v>117.634105640049</v>
      </c>
      <c r="Q46">
        <v>120.511220004476</v>
      </c>
      <c r="R46">
        <v>133.41171355030099</v>
      </c>
      <c r="S46">
        <v>147.19873944852699</v>
      </c>
      <c r="T46">
        <v>151.834039563647</v>
      </c>
      <c r="U46">
        <v>151.79877292344199</v>
      </c>
      <c r="V46">
        <v>143.79668012114601</v>
      </c>
      <c r="W46">
        <v>136.655489875933</v>
      </c>
      <c r="X46">
        <v>128.61998288557399</v>
      </c>
      <c r="Y46">
        <v>122.062252864722</v>
      </c>
      <c r="Z46">
        <v>133.558091053981</v>
      </c>
      <c r="AA46">
        <v>144.74755666355099</v>
      </c>
      <c r="AB46">
        <v>168.374302109414</v>
      </c>
      <c r="AC46">
        <v>192.10608292773301</v>
      </c>
      <c r="AD46">
        <v>185.31384351689599</v>
      </c>
      <c r="AE46">
        <v>180.375860877577</v>
      </c>
      <c r="AF46">
        <v>213.03180287761299</v>
      </c>
    </row>
    <row r="47" spans="1:32" x14ac:dyDescent="0.3">
      <c r="A47" t="s">
        <v>17</v>
      </c>
      <c r="B47" t="s">
        <v>387</v>
      </c>
      <c r="C47" t="s">
        <v>297</v>
      </c>
      <c r="D47" t="s">
        <v>388</v>
      </c>
      <c r="E47" t="s">
        <v>298</v>
      </c>
      <c r="F47">
        <v>19.942669111732101</v>
      </c>
      <c r="G47">
        <v>21.419456494075799</v>
      </c>
      <c r="H47">
        <v>22.474831270691801</v>
      </c>
      <c r="I47">
        <v>23.581859765465701</v>
      </c>
      <c r="J47">
        <v>26.739803588951499</v>
      </c>
      <c r="K47">
        <v>31.6978849046749</v>
      </c>
      <c r="L47">
        <v>31.707469390691099</v>
      </c>
      <c r="M47">
        <v>30.590605359290201</v>
      </c>
      <c r="N47">
        <v>32.788420379353298</v>
      </c>
      <c r="O47">
        <v>34.304089937516601</v>
      </c>
      <c r="P47">
        <v>39.753987756956498</v>
      </c>
      <c r="Q47">
        <v>40.335015992627604</v>
      </c>
      <c r="R47">
        <v>48.609306925581102</v>
      </c>
      <c r="S47">
        <v>50.583315911027697</v>
      </c>
      <c r="T47">
        <v>59.055724761492499</v>
      </c>
      <c r="U47">
        <v>51.898862993508999</v>
      </c>
      <c r="V47">
        <v>48.222166025246402</v>
      </c>
      <c r="W47">
        <v>48.277759855760799</v>
      </c>
      <c r="X47">
        <v>47.1326489535492</v>
      </c>
      <c r="Y47">
        <v>43.888928575846798</v>
      </c>
      <c r="Z47">
        <v>42.699266122778397</v>
      </c>
      <c r="AA47">
        <v>38.896503814929602</v>
      </c>
      <c r="AB47">
        <v>41.216352098476001</v>
      </c>
      <c r="AC47">
        <v>43.688571369447402</v>
      </c>
      <c r="AD47">
        <v>41.448717854299197</v>
      </c>
      <c r="AE47">
        <v>35.555769915635402</v>
      </c>
      <c r="AF47">
        <v>36.157277301426198</v>
      </c>
    </row>
    <row r="48" spans="1:32" x14ac:dyDescent="0.3">
      <c r="A48" t="s">
        <v>17</v>
      </c>
      <c r="B48" t="s">
        <v>389</v>
      </c>
      <c r="C48" t="s">
        <v>297</v>
      </c>
      <c r="D48" t="s">
        <v>390</v>
      </c>
      <c r="E48" t="s">
        <v>298</v>
      </c>
      <c r="F48">
        <v>157.696639627726</v>
      </c>
      <c r="G48">
        <v>168.06262367538801</v>
      </c>
      <c r="H48">
        <v>178.13897086303101</v>
      </c>
      <c r="I48">
        <v>189.65289151044001</v>
      </c>
      <c r="J48">
        <v>210.637155727242</v>
      </c>
      <c r="K48">
        <v>232.33985420355901</v>
      </c>
      <c r="L48">
        <v>246.56352667001599</v>
      </c>
      <c r="M48">
        <v>261.39601786442</v>
      </c>
      <c r="N48">
        <v>280.975323858487</v>
      </c>
      <c r="O48">
        <v>296.81872140585801</v>
      </c>
      <c r="P48">
        <v>313.059989220359</v>
      </c>
      <c r="Q48">
        <v>313.95648588762799</v>
      </c>
      <c r="R48">
        <v>335.68576795610898</v>
      </c>
      <c r="S48">
        <v>363.582573818578</v>
      </c>
      <c r="T48">
        <v>404.86560082059901</v>
      </c>
      <c r="U48">
        <v>403.77151055712699</v>
      </c>
      <c r="V48">
        <v>415.12626467372701</v>
      </c>
      <c r="W48">
        <v>394.707809761703</v>
      </c>
      <c r="X48">
        <v>392.05380491832699</v>
      </c>
      <c r="Y48">
        <v>402.381791158363</v>
      </c>
      <c r="Z48">
        <v>407.48349920049702</v>
      </c>
      <c r="AA48">
        <v>421.00867933923797</v>
      </c>
      <c r="AB48">
        <v>449.96741373726201</v>
      </c>
      <c r="AC48">
        <v>472.160407350821</v>
      </c>
      <c r="AD48">
        <v>509.55263449404902</v>
      </c>
      <c r="AE48">
        <v>456.33676981493801</v>
      </c>
      <c r="AF48">
        <v>484.46717525460599</v>
      </c>
    </row>
    <row r="49" spans="1:32" x14ac:dyDescent="0.3">
      <c r="A49" t="s">
        <v>17</v>
      </c>
      <c r="B49" t="s">
        <v>391</v>
      </c>
      <c r="C49" t="s">
        <v>297</v>
      </c>
      <c r="D49" t="s">
        <v>392</v>
      </c>
      <c r="E49" t="s">
        <v>298</v>
      </c>
      <c r="F49">
        <v>46.793773338696397</v>
      </c>
      <c r="G49">
        <v>48.956965008307598</v>
      </c>
      <c r="H49">
        <v>52.649381874478898</v>
      </c>
      <c r="I49">
        <v>55.7927840914179</v>
      </c>
      <c r="J49">
        <v>60.446355704444102</v>
      </c>
      <c r="K49">
        <v>66.104717012699496</v>
      </c>
      <c r="L49">
        <v>70.179605299256707</v>
      </c>
      <c r="M49">
        <v>74.173934389624407</v>
      </c>
      <c r="N49">
        <v>76.703148226478504</v>
      </c>
      <c r="O49">
        <v>80.014177173209603</v>
      </c>
      <c r="P49">
        <v>84.949979751167504</v>
      </c>
      <c r="Q49">
        <v>84.020146267928098</v>
      </c>
      <c r="R49">
        <v>84.131457118900798</v>
      </c>
      <c r="S49">
        <v>90.420179766321496</v>
      </c>
      <c r="T49">
        <v>99.399739671363605</v>
      </c>
      <c r="U49">
        <v>98.842761556385099</v>
      </c>
      <c r="V49">
        <v>100.752180446913</v>
      </c>
      <c r="W49">
        <v>86.592960682394406</v>
      </c>
      <c r="X49">
        <v>92.330314539697696</v>
      </c>
      <c r="Y49">
        <v>91.927468736984807</v>
      </c>
      <c r="Z49">
        <v>87.252434449597402</v>
      </c>
      <c r="AA49">
        <v>88.760430864675598</v>
      </c>
      <c r="AB49">
        <v>89.389011492837199</v>
      </c>
      <c r="AC49">
        <v>95.973199929908802</v>
      </c>
      <c r="AD49">
        <v>95.731888148138694</v>
      </c>
      <c r="AE49">
        <v>82.3067440182935</v>
      </c>
      <c r="AF49">
        <v>94.164134865442904</v>
      </c>
    </row>
    <row r="50" spans="1:32" x14ac:dyDescent="0.3">
      <c r="A50" t="s">
        <v>17</v>
      </c>
      <c r="B50" t="s">
        <v>393</v>
      </c>
      <c r="C50" t="s">
        <v>297</v>
      </c>
      <c r="D50" t="s">
        <v>394</v>
      </c>
      <c r="E50" t="s">
        <v>298</v>
      </c>
      <c r="F50">
        <v>90.960197177297701</v>
      </c>
      <c r="G50">
        <v>97.686202173004702</v>
      </c>
      <c r="H50">
        <v>103.01475771785999</v>
      </c>
      <c r="I50">
        <v>110.27824765355599</v>
      </c>
      <c r="J50">
        <v>123.450996433847</v>
      </c>
      <c r="K50">
        <v>134.53725228618501</v>
      </c>
      <c r="L50">
        <v>144.67645198006801</v>
      </c>
      <c r="M50">
        <v>156.63147811550499</v>
      </c>
      <c r="N50">
        <v>171.48375525265499</v>
      </c>
      <c r="O50">
        <v>182.50045429513199</v>
      </c>
      <c r="P50">
        <v>188.35602171223499</v>
      </c>
      <c r="Q50">
        <v>189.60132362707199</v>
      </c>
      <c r="R50">
        <v>202.945003911627</v>
      </c>
      <c r="S50">
        <v>222.57907814122899</v>
      </c>
      <c r="T50">
        <v>246.41013638774299</v>
      </c>
      <c r="U50">
        <v>253.02988600723299</v>
      </c>
      <c r="V50">
        <v>266.15191820156798</v>
      </c>
      <c r="W50">
        <v>259.83708922354703</v>
      </c>
      <c r="X50">
        <v>252.59084142507999</v>
      </c>
      <c r="Y50">
        <v>266.56539384553201</v>
      </c>
      <c r="Z50">
        <v>277.53179862812101</v>
      </c>
      <c r="AA50">
        <v>293.35174465963303</v>
      </c>
      <c r="AB50">
        <v>319.36205014594901</v>
      </c>
      <c r="AC50">
        <v>332.49863605146498</v>
      </c>
      <c r="AD50">
        <v>372.37202849161099</v>
      </c>
      <c r="AE50">
        <v>338.47425588100901</v>
      </c>
      <c r="AF50">
        <v>354.14576308773701</v>
      </c>
    </row>
    <row r="51" spans="1:32" x14ac:dyDescent="0.3">
      <c r="A51" t="s">
        <v>17</v>
      </c>
      <c r="B51" t="s">
        <v>395</v>
      </c>
      <c r="C51" t="s">
        <v>297</v>
      </c>
      <c r="D51" t="s">
        <v>396</v>
      </c>
      <c r="E51" t="s">
        <v>298</v>
      </c>
      <c r="F51">
        <v>78.516918838967399</v>
      </c>
      <c r="G51">
        <v>84.438572162955197</v>
      </c>
      <c r="H51">
        <v>89.371275223684194</v>
      </c>
      <c r="I51">
        <v>95.741919006509505</v>
      </c>
      <c r="J51">
        <v>107.784940936561</v>
      </c>
      <c r="K51">
        <v>117.882616925446</v>
      </c>
      <c r="L51">
        <v>126.96028297137499</v>
      </c>
      <c r="M51">
        <v>137.34561106649099</v>
      </c>
      <c r="N51">
        <v>151.82255481866301</v>
      </c>
      <c r="O51">
        <v>161.76435485860301</v>
      </c>
      <c r="P51">
        <v>167.12291818459599</v>
      </c>
      <c r="Q51">
        <v>167.65686503563899</v>
      </c>
      <c r="R51">
        <v>179.10778175132</v>
      </c>
      <c r="S51">
        <v>196.814551882426</v>
      </c>
      <c r="T51">
        <v>219.01679017542801</v>
      </c>
      <c r="U51">
        <v>225.175851350123</v>
      </c>
      <c r="V51">
        <v>237.93734729198499</v>
      </c>
      <c r="W51">
        <v>231.55370443647001</v>
      </c>
      <c r="X51">
        <v>224.23422689251299</v>
      </c>
      <c r="Y51">
        <v>237.78653823941201</v>
      </c>
      <c r="Z51">
        <v>246.812431700628</v>
      </c>
      <c r="AA51">
        <v>259.79157353060401</v>
      </c>
      <c r="AB51">
        <v>281.56817021558402</v>
      </c>
      <c r="AC51">
        <v>290.83911354647</v>
      </c>
      <c r="AD51">
        <v>326.39914760905299</v>
      </c>
      <c r="AE51">
        <v>297.95898860070099</v>
      </c>
      <c r="AF51">
        <v>310.88845881345702</v>
      </c>
    </row>
    <row r="52" spans="1:32" x14ac:dyDescent="0.3">
      <c r="A52" t="s">
        <v>17</v>
      </c>
      <c r="B52" t="s">
        <v>397</v>
      </c>
      <c r="C52" t="s">
        <v>297</v>
      </c>
      <c r="D52" t="s">
        <v>398</v>
      </c>
      <c r="E52" t="s">
        <v>298</v>
      </c>
      <c r="F52">
        <v>12.4432783383304</v>
      </c>
      <c r="G52">
        <v>13.2476300100495</v>
      </c>
      <c r="H52">
        <v>13.643482494176199</v>
      </c>
      <c r="I52">
        <v>14.536328647046901</v>
      </c>
      <c r="J52">
        <v>15.6660554972854</v>
      </c>
      <c r="K52">
        <v>16.654635360738801</v>
      </c>
      <c r="L52">
        <v>17.716169008693001</v>
      </c>
      <c r="M52">
        <v>19.2858670490136</v>
      </c>
      <c r="N52">
        <v>19.6612004339922</v>
      </c>
      <c r="O52">
        <v>20.736099436529202</v>
      </c>
      <c r="P52">
        <v>21.233103527638502</v>
      </c>
      <c r="Q52">
        <v>21.944458591433399</v>
      </c>
      <c r="R52">
        <v>23.837222160307501</v>
      </c>
      <c r="S52">
        <v>25.7645262588028</v>
      </c>
      <c r="T52">
        <v>27.393346212315301</v>
      </c>
      <c r="U52">
        <v>27.854034657110201</v>
      </c>
      <c r="V52">
        <v>28.214570909583301</v>
      </c>
      <c r="W52">
        <v>28.283384787077299</v>
      </c>
      <c r="X52">
        <v>28.3566145325678</v>
      </c>
      <c r="Y52">
        <v>28.7788556061194</v>
      </c>
      <c r="Z52">
        <v>30.719366927493201</v>
      </c>
      <c r="AA52">
        <v>33.5601711290292</v>
      </c>
      <c r="AB52">
        <v>37.793879930365101</v>
      </c>
      <c r="AC52">
        <v>41.659522504995003</v>
      </c>
      <c r="AD52">
        <v>45.9728808825584</v>
      </c>
      <c r="AE52">
        <v>40.515267280307903</v>
      </c>
      <c r="AF52">
        <v>43.257304274279598</v>
      </c>
    </row>
    <row r="53" spans="1:32" x14ac:dyDescent="0.3">
      <c r="A53" t="s">
        <v>17</v>
      </c>
      <c r="B53" t="s">
        <v>399</v>
      </c>
      <c r="C53" t="s">
        <v>297</v>
      </c>
      <c r="D53" t="s">
        <v>400</v>
      </c>
      <c r="E53" t="s">
        <v>298</v>
      </c>
      <c r="F53">
        <v>34.246490763827602</v>
      </c>
      <c r="G53">
        <v>36.320622956685803</v>
      </c>
      <c r="H53">
        <v>37.653497793105899</v>
      </c>
      <c r="I53">
        <v>39.039659275701901</v>
      </c>
      <c r="J53">
        <v>41.873010483719099</v>
      </c>
      <c r="K53">
        <v>45.692455712475798</v>
      </c>
      <c r="L53">
        <v>48.135352522802201</v>
      </c>
      <c r="M53">
        <v>46.440052789417599</v>
      </c>
      <c r="N53">
        <v>45.769795111667598</v>
      </c>
      <c r="O53">
        <v>50.0362869980627</v>
      </c>
      <c r="P53">
        <v>54.584751571107503</v>
      </c>
      <c r="Q53">
        <v>55.693994551550603</v>
      </c>
      <c r="R53">
        <v>61.406188872826696</v>
      </c>
      <c r="S53">
        <v>66.505744881072403</v>
      </c>
      <c r="T53">
        <v>68.806441738696407</v>
      </c>
      <c r="U53">
        <v>69.553179771029704</v>
      </c>
      <c r="V53">
        <v>68.462588839768202</v>
      </c>
      <c r="W53">
        <v>68.644963232182107</v>
      </c>
      <c r="X53">
        <v>67.242447666382006</v>
      </c>
      <c r="Y53">
        <v>77.160017967238701</v>
      </c>
      <c r="Z53">
        <v>76.891483758683705</v>
      </c>
      <c r="AA53">
        <v>87.762905698268199</v>
      </c>
      <c r="AB53">
        <v>88.005781326812397</v>
      </c>
      <c r="AC53">
        <v>95.391624632101298</v>
      </c>
      <c r="AD53">
        <v>109.825666469239</v>
      </c>
      <c r="AE53">
        <v>87.328356336399906</v>
      </c>
      <c r="AF53">
        <v>82.990772440042804</v>
      </c>
    </row>
    <row r="54" spans="1:32" x14ac:dyDescent="0.3">
      <c r="A54" t="s">
        <v>17</v>
      </c>
      <c r="B54" t="s">
        <v>401</v>
      </c>
      <c r="C54" t="s">
        <v>297</v>
      </c>
      <c r="D54" t="s">
        <v>402</v>
      </c>
      <c r="E54" t="s">
        <v>298</v>
      </c>
      <c r="F54">
        <v>85.858572150660095</v>
      </c>
      <c r="G54">
        <v>91.729247132522701</v>
      </c>
      <c r="H54">
        <v>95.710435892974104</v>
      </c>
      <c r="I54">
        <v>99.545582296580406</v>
      </c>
      <c r="J54">
        <v>105.069941948307</v>
      </c>
      <c r="K54">
        <v>112.222747154792</v>
      </c>
      <c r="L54">
        <v>118.819283259412</v>
      </c>
      <c r="M54">
        <v>119.934886228704</v>
      </c>
      <c r="N54">
        <v>125.75608989225999</v>
      </c>
      <c r="O54">
        <v>134.006440132839</v>
      </c>
      <c r="P54">
        <v>141.68200393199001</v>
      </c>
      <c r="Q54">
        <v>144.76159192501299</v>
      </c>
      <c r="R54">
        <v>157.68172759644199</v>
      </c>
      <c r="S54">
        <v>171.31240514041599</v>
      </c>
      <c r="T54">
        <v>178.46248494827699</v>
      </c>
      <c r="U54">
        <v>177.74327883637901</v>
      </c>
      <c r="V54">
        <v>173.37831915113699</v>
      </c>
      <c r="W54">
        <v>169.034211658234</v>
      </c>
      <c r="X54">
        <v>166.71106924845</v>
      </c>
      <c r="Y54">
        <v>180.002019895469</v>
      </c>
      <c r="Z54">
        <v>177.12196807132801</v>
      </c>
      <c r="AA54">
        <v>183.17994114650099</v>
      </c>
      <c r="AB54">
        <v>186.10525417138101</v>
      </c>
      <c r="AC54">
        <v>195.453933148126</v>
      </c>
      <c r="AD54">
        <v>204.12192771139399</v>
      </c>
      <c r="AE54">
        <v>190.51835563043301</v>
      </c>
      <c r="AF54">
        <v>180.585322065171</v>
      </c>
    </row>
    <row r="55" spans="1:32" x14ac:dyDescent="0.3">
      <c r="A55" t="s">
        <v>17</v>
      </c>
      <c r="B55" t="s">
        <v>403</v>
      </c>
      <c r="C55" t="s">
        <v>297</v>
      </c>
      <c r="D55" t="s">
        <v>404</v>
      </c>
      <c r="E55" t="s">
        <v>298</v>
      </c>
      <c r="F55">
        <v>51.6120813868325</v>
      </c>
      <c r="G55">
        <v>55.408624175836898</v>
      </c>
      <c r="H55">
        <v>58.056938099868198</v>
      </c>
      <c r="I55">
        <v>60.505923020878498</v>
      </c>
      <c r="J55">
        <v>63.196931464588303</v>
      </c>
      <c r="K55">
        <v>66.5302914423159</v>
      </c>
      <c r="L55">
        <v>70.683930736609696</v>
      </c>
      <c r="M55">
        <v>73.494833439286396</v>
      </c>
      <c r="N55">
        <v>79.986294780592104</v>
      </c>
      <c r="O55">
        <v>83.970153134776496</v>
      </c>
      <c r="P55">
        <v>87.097252360882194</v>
      </c>
      <c r="Q55">
        <v>89.067597373462903</v>
      </c>
      <c r="R55">
        <v>96.275538723615298</v>
      </c>
      <c r="S55">
        <v>104.806660259344</v>
      </c>
      <c r="T55">
        <v>109.65604320958001</v>
      </c>
      <c r="U55">
        <v>108.190099065349</v>
      </c>
      <c r="V55">
        <v>104.915730311369</v>
      </c>
      <c r="W55">
        <v>100.38924842605201</v>
      </c>
      <c r="X55">
        <v>99.468621582067598</v>
      </c>
      <c r="Y55">
        <v>102.84200192823</v>
      </c>
      <c r="Z55">
        <v>100.23048431264399</v>
      </c>
      <c r="AA55">
        <v>95.417035448232795</v>
      </c>
      <c r="AB55">
        <v>98.099472844567998</v>
      </c>
      <c r="AC55">
        <v>100.062308516025</v>
      </c>
      <c r="AD55">
        <v>94.296261242155197</v>
      </c>
      <c r="AE55">
        <v>103.189999294033</v>
      </c>
      <c r="AF55">
        <v>97.594549625128295</v>
      </c>
    </row>
    <row r="56" spans="1:32" x14ac:dyDescent="0.3">
      <c r="A56" t="s">
        <v>17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17</v>
      </c>
      <c r="B57" t="s">
        <v>407</v>
      </c>
      <c r="C57" t="s">
        <v>297</v>
      </c>
      <c r="D57" t="s">
        <v>408</v>
      </c>
      <c r="E57" t="s">
        <v>298</v>
      </c>
      <c r="F57">
        <v>2116.1277819168699</v>
      </c>
      <c r="G57">
        <v>2292.72302554728</v>
      </c>
      <c r="H57">
        <v>2471.6280231975002</v>
      </c>
      <c r="I57">
        <v>2671.9179285824298</v>
      </c>
      <c r="J57">
        <v>2867.8291030205</v>
      </c>
      <c r="K57">
        <v>3092.79654681684</v>
      </c>
      <c r="L57">
        <v>3258.8686036866902</v>
      </c>
      <c r="M57">
        <v>3323.8354752170399</v>
      </c>
      <c r="N57">
        <v>3432.1865754404198</v>
      </c>
      <c r="O57">
        <v>3561.8338929279798</v>
      </c>
      <c r="P57">
        <v>3775.0800589626601</v>
      </c>
      <c r="Q57">
        <v>3826.2622201680902</v>
      </c>
      <c r="R57">
        <v>4106.2679620491599</v>
      </c>
      <c r="S57">
        <v>4338.2626224358301</v>
      </c>
      <c r="T57">
        <v>4340.2067408650501</v>
      </c>
      <c r="U57">
        <v>4363.1932831318099</v>
      </c>
      <c r="V57">
        <v>4242.9635185986199</v>
      </c>
      <c r="W57">
        <v>4049.74350019239</v>
      </c>
      <c r="X57">
        <v>3937.9540965265401</v>
      </c>
      <c r="Y57">
        <v>3984.39925454064</v>
      </c>
      <c r="Z57">
        <v>4086.7559491627098</v>
      </c>
      <c r="AA57">
        <v>4162.97886424634</v>
      </c>
      <c r="AB57">
        <v>4430.7217521167504</v>
      </c>
      <c r="AC57">
        <v>4708.0104566457003</v>
      </c>
      <c r="AD57">
        <v>5058.3772739669703</v>
      </c>
      <c r="AE57">
        <v>4898.2248365996702</v>
      </c>
      <c r="AF57">
        <v>5414.8621808666903</v>
      </c>
    </row>
    <row r="58" spans="1:32" x14ac:dyDescent="0.3">
      <c r="A58" t="s">
        <v>17</v>
      </c>
      <c r="B58" t="s">
        <v>409</v>
      </c>
      <c r="C58" t="s">
        <v>297</v>
      </c>
      <c r="D58" t="s">
        <v>410</v>
      </c>
      <c r="E58" t="s">
        <v>298</v>
      </c>
      <c r="F58">
        <v>2116.1277819168699</v>
      </c>
      <c r="G58">
        <v>2292.72302554728</v>
      </c>
      <c r="H58">
        <v>2471.6280231975002</v>
      </c>
      <c r="I58">
        <v>2671.9179285824298</v>
      </c>
      <c r="J58">
        <v>2867.8291030205</v>
      </c>
      <c r="K58">
        <v>3092.79654681684</v>
      </c>
      <c r="L58">
        <v>3258.8686036866902</v>
      </c>
      <c r="M58">
        <v>3323.8354752170399</v>
      </c>
      <c r="N58">
        <v>3432.1865754404198</v>
      </c>
      <c r="O58">
        <v>3561.8338929279798</v>
      </c>
      <c r="P58">
        <v>3775.0800589626601</v>
      </c>
      <c r="Q58">
        <v>3826.2622201680902</v>
      </c>
      <c r="R58">
        <v>4106.2679620491599</v>
      </c>
      <c r="S58">
        <v>4338.2626224358301</v>
      </c>
      <c r="T58">
        <v>4340.2067408650501</v>
      </c>
      <c r="U58">
        <v>4363.1932831318099</v>
      </c>
      <c r="V58">
        <v>4242.9635185986199</v>
      </c>
      <c r="W58">
        <v>4049.74350019239</v>
      </c>
      <c r="X58">
        <v>3937.9540965265401</v>
      </c>
      <c r="Y58">
        <v>3984.39925454064</v>
      </c>
      <c r="Z58">
        <v>4086.7559491627098</v>
      </c>
      <c r="AA58">
        <v>4162.97886424634</v>
      </c>
      <c r="AB58">
        <v>4430.7217521167504</v>
      </c>
      <c r="AC58">
        <v>4708.0104566457003</v>
      </c>
      <c r="AD58">
        <v>5058.3772739669703</v>
      </c>
      <c r="AE58">
        <v>4898.2248365996702</v>
      </c>
      <c r="AF58">
        <v>5414.8621808666903</v>
      </c>
    </row>
    <row r="59" spans="1:32" x14ac:dyDescent="0.3">
      <c r="A59" t="s">
        <v>17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19</v>
      </c>
      <c r="B3" t="s">
        <v>299</v>
      </c>
      <c r="C3" t="s">
        <v>297</v>
      </c>
      <c r="D3" t="s">
        <v>300</v>
      </c>
      <c r="E3" t="s">
        <v>298</v>
      </c>
      <c r="F3">
        <v>1.36690318315202</v>
      </c>
      <c r="G3">
        <v>1.41992784022157</v>
      </c>
      <c r="H3">
        <v>1.66554671080326</v>
      </c>
      <c r="I3">
        <v>1.71892980322865</v>
      </c>
      <c r="J3">
        <v>1.8094964446969299</v>
      </c>
      <c r="K3">
        <v>1.91718714982266</v>
      </c>
      <c r="L3">
        <v>2.2513905072943201</v>
      </c>
      <c r="M3">
        <v>2.5302779580346999</v>
      </c>
      <c r="N3">
        <v>2.6551280460450801</v>
      </c>
      <c r="O3">
        <v>2.8892967174741502</v>
      </c>
      <c r="P3">
        <v>2.8536688206920102</v>
      </c>
      <c r="Q3">
        <v>3.1664475305430502</v>
      </c>
      <c r="R3">
        <v>3.55490968643308</v>
      </c>
      <c r="S3">
        <v>3.8723271782184701</v>
      </c>
      <c r="T3">
        <v>4.1352704005159504</v>
      </c>
      <c r="U3">
        <v>4.7869752043614504</v>
      </c>
      <c r="V3">
        <v>4.8129247328750004</v>
      </c>
      <c r="W3">
        <v>4.7207341791565796</v>
      </c>
      <c r="X3">
        <v>4.0360241914824604</v>
      </c>
      <c r="Y3">
        <v>3.7670773909461301</v>
      </c>
      <c r="Z3">
        <v>3.4763507146244002</v>
      </c>
      <c r="AA3">
        <v>3.0996327617474302</v>
      </c>
      <c r="AB3">
        <v>3.1400601869863198</v>
      </c>
      <c r="AC3">
        <v>3.27003349774782</v>
      </c>
      <c r="AD3">
        <v>3.0156939932940898</v>
      </c>
      <c r="AE3">
        <v>2.8492824886782899</v>
      </c>
      <c r="AF3">
        <v>3.1170593832895799</v>
      </c>
    </row>
    <row r="4" spans="1:32" x14ac:dyDescent="0.3">
      <c r="A4" t="s">
        <v>19</v>
      </c>
      <c r="B4" t="s">
        <v>301</v>
      </c>
      <c r="C4" t="s">
        <v>297</v>
      </c>
      <c r="D4" t="s">
        <v>302</v>
      </c>
      <c r="E4" t="s">
        <v>298</v>
      </c>
      <c r="F4">
        <v>111.699954773469</v>
      </c>
      <c r="G4">
        <v>121.219728934201</v>
      </c>
      <c r="H4">
        <v>129.28843048296901</v>
      </c>
      <c r="I4">
        <v>136.4861661006</v>
      </c>
      <c r="J4">
        <v>142.69559657111401</v>
      </c>
      <c r="K4">
        <v>147.97212840062599</v>
      </c>
      <c r="L4">
        <v>153.25649681332899</v>
      </c>
      <c r="M4">
        <v>153.47286458807201</v>
      </c>
      <c r="N4">
        <v>148.94673993543299</v>
      </c>
      <c r="O4">
        <v>147.14917029348601</v>
      </c>
      <c r="P4">
        <v>146.97477131535501</v>
      </c>
      <c r="Q4">
        <v>170.11668420205999</v>
      </c>
      <c r="R4">
        <v>192.14814876158101</v>
      </c>
      <c r="S4">
        <v>213.73691994872601</v>
      </c>
      <c r="T4">
        <v>215.19419500992501</v>
      </c>
      <c r="U4">
        <v>237.998137248722</v>
      </c>
      <c r="V4">
        <v>223.88744720936</v>
      </c>
      <c r="W4">
        <v>203.86890732548599</v>
      </c>
      <c r="X4">
        <v>191.04601333900601</v>
      </c>
      <c r="Y4">
        <v>185.622413187989</v>
      </c>
      <c r="Z4">
        <v>181.183329167647</v>
      </c>
      <c r="AA4">
        <v>177.07873910672001</v>
      </c>
      <c r="AB4">
        <v>178.42496068957701</v>
      </c>
      <c r="AC4">
        <v>181.29939179344299</v>
      </c>
      <c r="AD4">
        <v>177.20310140956099</v>
      </c>
      <c r="AE4">
        <v>163.17646095073499</v>
      </c>
      <c r="AF4">
        <v>174.113352842578</v>
      </c>
    </row>
    <row r="5" spans="1:32" x14ac:dyDescent="0.3">
      <c r="A5" t="s">
        <v>19</v>
      </c>
      <c r="B5" t="s">
        <v>303</v>
      </c>
      <c r="C5" t="s">
        <v>297</v>
      </c>
      <c r="D5" t="s">
        <v>304</v>
      </c>
      <c r="E5" t="s">
        <v>298</v>
      </c>
      <c r="F5">
        <v>12.978528807775101</v>
      </c>
      <c r="G5">
        <v>14.0816005417848</v>
      </c>
      <c r="H5">
        <v>14.184810285869199</v>
      </c>
      <c r="I5">
        <v>15.071290910232999</v>
      </c>
      <c r="J5">
        <v>16.000639842428701</v>
      </c>
      <c r="K5">
        <v>16.4115059768029</v>
      </c>
      <c r="L5">
        <v>18.654586782723701</v>
      </c>
      <c r="M5">
        <v>20.761754307626301</v>
      </c>
      <c r="N5">
        <v>22.705971750612601</v>
      </c>
      <c r="O5">
        <v>25.064278438906001</v>
      </c>
      <c r="P5">
        <v>25.710700087921801</v>
      </c>
      <c r="Q5">
        <v>30.581347739925199</v>
      </c>
      <c r="R5">
        <v>35.835110291765801</v>
      </c>
      <c r="S5">
        <v>41.359067280748498</v>
      </c>
      <c r="T5">
        <v>43.664174571949701</v>
      </c>
      <c r="U5">
        <v>48.442577226319301</v>
      </c>
      <c r="V5">
        <v>44.266378752174298</v>
      </c>
      <c r="W5">
        <v>40.184598560875799</v>
      </c>
      <c r="X5">
        <v>37.911401574570398</v>
      </c>
      <c r="Y5">
        <v>36.7586812165911</v>
      </c>
      <c r="Z5">
        <v>35.751938768373698</v>
      </c>
      <c r="AA5">
        <v>35.241528044325001</v>
      </c>
      <c r="AB5">
        <v>34.629492473785902</v>
      </c>
      <c r="AC5">
        <v>34.350386076905203</v>
      </c>
      <c r="AD5">
        <v>33.732759595195098</v>
      </c>
      <c r="AE5">
        <v>30.915681589884901</v>
      </c>
      <c r="AF5">
        <v>30.993264000236401</v>
      </c>
    </row>
    <row r="6" spans="1:32" x14ac:dyDescent="0.3">
      <c r="A6" t="s">
        <v>19</v>
      </c>
      <c r="B6" t="s">
        <v>305</v>
      </c>
      <c r="C6" t="s">
        <v>297</v>
      </c>
      <c r="D6" t="s">
        <v>306</v>
      </c>
      <c r="E6" t="s">
        <v>298</v>
      </c>
      <c r="F6">
        <v>18.369911645094401</v>
      </c>
      <c r="G6">
        <v>19.559133030460799</v>
      </c>
      <c r="H6">
        <v>20.620653346998999</v>
      </c>
      <c r="I6">
        <v>21.638588948565999</v>
      </c>
      <c r="J6">
        <v>21.965572791488199</v>
      </c>
      <c r="K6">
        <v>21.765703357041399</v>
      </c>
      <c r="L6">
        <v>22.084407747782301</v>
      </c>
      <c r="M6">
        <v>21.939407743081201</v>
      </c>
      <c r="N6">
        <v>20.2576546465177</v>
      </c>
      <c r="O6">
        <v>19.703831898727401</v>
      </c>
      <c r="P6">
        <v>18.2995065196952</v>
      </c>
      <c r="Q6">
        <v>19.423554524717801</v>
      </c>
      <c r="R6">
        <v>20.7203752743868</v>
      </c>
      <c r="S6">
        <v>21.1658929850148</v>
      </c>
      <c r="T6">
        <v>19.982538987597501</v>
      </c>
      <c r="U6">
        <v>20.418406920054199</v>
      </c>
      <c r="V6">
        <v>19.075193064711399</v>
      </c>
      <c r="W6">
        <v>17.3163239735111</v>
      </c>
      <c r="X6">
        <v>16.680128792438499</v>
      </c>
      <c r="Y6">
        <v>16.7775186773294</v>
      </c>
      <c r="Z6">
        <v>16.541523120021701</v>
      </c>
      <c r="AA6">
        <v>16.084046417586599</v>
      </c>
      <c r="AB6">
        <v>16.283492437690299</v>
      </c>
      <c r="AC6">
        <v>16.2663282165441</v>
      </c>
      <c r="AD6">
        <v>15.812223592042701</v>
      </c>
      <c r="AE6">
        <v>14.6390549218762</v>
      </c>
      <c r="AF6">
        <v>15.4289461287918</v>
      </c>
    </row>
    <row r="7" spans="1:32" x14ac:dyDescent="0.3">
      <c r="A7" t="s">
        <v>19</v>
      </c>
      <c r="B7" t="s">
        <v>307</v>
      </c>
      <c r="C7" t="s">
        <v>297</v>
      </c>
      <c r="D7" t="s">
        <v>308</v>
      </c>
      <c r="E7" t="s">
        <v>298</v>
      </c>
      <c r="F7">
        <v>8.6452069939787002</v>
      </c>
      <c r="G7">
        <v>9.4027499334469091</v>
      </c>
      <c r="H7">
        <v>10.152298422111</v>
      </c>
      <c r="I7">
        <v>10.9424503495793</v>
      </c>
      <c r="J7">
        <v>11.290710080027001</v>
      </c>
      <c r="K7">
        <v>11.8155284452854</v>
      </c>
      <c r="L7">
        <v>12.4003103449036</v>
      </c>
      <c r="M7">
        <v>12.9548057920987</v>
      </c>
      <c r="N7">
        <v>13.2663609053605</v>
      </c>
      <c r="O7">
        <v>14.026378877276899</v>
      </c>
      <c r="P7">
        <v>14.3717935640666</v>
      </c>
      <c r="Q7">
        <v>16.802155012786098</v>
      </c>
      <c r="R7">
        <v>18.939304192687999</v>
      </c>
      <c r="S7">
        <v>20.412309443548601</v>
      </c>
      <c r="T7">
        <v>20.6920422781727</v>
      </c>
      <c r="U7">
        <v>22.610054905748001</v>
      </c>
      <c r="V7">
        <v>20.6956670834468</v>
      </c>
      <c r="W7">
        <v>18.4655872982059</v>
      </c>
      <c r="X7">
        <v>17.361948958312801</v>
      </c>
      <c r="Y7">
        <v>16.788921707647599</v>
      </c>
      <c r="Z7">
        <v>16.956764737007202</v>
      </c>
      <c r="AA7">
        <v>16.313395464258701</v>
      </c>
      <c r="AB7">
        <v>15.7081937066098</v>
      </c>
      <c r="AC7">
        <v>15.463697624765199</v>
      </c>
      <c r="AD7">
        <v>15.0324448326922</v>
      </c>
      <c r="AE7">
        <v>14.071943437236399</v>
      </c>
      <c r="AF7">
        <v>15.0049993746669</v>
      </c>
    </row>
    <row r="8" spans="1:32" x14ac:dyDescent="0.3">
      <c r="A8" t="s">
        <v>19</v>
      </c>
      <c r="B8" t="s">
        <v>309</v>
      </c>
      <c r="C8" t="s">
        <v>297</v>
      </c>
      <c r="D8" t="s">
        <v>310</v>
      </c>
      <c r="E8" t="s">
        <v>298</v>
      </c>
      <c r="F8">
        <v>0.14765054286396401</v>
      </c>
      <c r="G8">
        <v>0.163666872937343</v>
      </c>
      <c r="H8">
        <v>0.14765054286396401</v>
      </c>
      <c r="I8">
        <v>0.139475541055677</v>
      </c>
      <c r="J8">
        <v>0.14948574735153899</v>
      </c>
      <c r="K8">
        <v>0.13897503074088399</v>
      </c>
      <c r="L8">
        <v>0.15048676798112501</v>
      </c>
      <c r="M8">
        <v>0.15148778861071099</v>
      </c>
      <c r="N8">
        <v>0.15415717695627401</v>
      </c>
      <c r="O8">
        <v>0.176513304350366</v>
      </c>
      <c r="P8">
        <v>0.19484348795760101</v>
      </c>
      <c r="Q8">
        <v>0.24154934043734799</v>
      </c>
      <c r="R8">
        <v>0.22915168146296599</v>
      </c>
      <c r="S8">
        <v>0.21792461254833201</v>
      </c>
      <c r="T8">
        <v>0.21421459294112799</v>
      </c>
      <c r="U8">
        <v>0.25761666527619798</v>
      </c>
      <c r="V8">
        <v>0.219605240559367</v>
      </c>
      <c r="W8">
        <v>0.249424647490402</v>
      </c>
      <c r="X8">
        <v>0.24365261766382301</v>
      </c>
      <c r="Y8">
        <v>0.25004513808955797</v>
      </c>
      <c r="Z8">
        <v>0.25229319648318199</v>
      </c>
      <c r="AA8">
        <v>0.26468646864686501</v>
      </c>
      <c r="AB8">
        <v>0.25676567656765698</v>
      </c>
      <c r="AC8">
        <v>0.25984598459845998</v>
      </c>
      <c r="AD8">
        <v>0.27502750275027499</v>
      </c>
      <c r="AE8">
        <v>0.26424642464246401</v>
      </c>
      <c r="AF8">
        <v>0.30275027502750301</v>
      </c>
    </row>
    <row r="9" spans="1:32" x14ac:dyDescent="0.3">
      <c r="A9" t="s">
        <v>19</v>
      </c>
      <c r="B9" t="s">
        <v>311</v>
      </c>
      <c r="C9" t="s">
        <v>297</v>
      </c>
      <c r="D9" t="s">
        <v>312</v>
      </c>
      <c r="E9" t="s">
        <v>298</v>
      </c>
      <c r="F9">
        <v>8.5026755340695406</v>
      </c>
      <c r="G9">
        <v>8.7268480550679506</v>
      </c>
      <c r="H9">
        <v>9.3082654125982298</v>
      </c>
      <c r="I9">
        <v>9.1666967600710194</v>
      </c>
      <c r="J9">
        <v>9.2983015418385797</v>
      </c>
      <c r="K9">
        <v>9.4385863477285898</v>
      </c>
      <c r="L9">
        <v>9.1447284884247999</v>
      </c>
      <c r="M9">
        <v>8.9257451166758504</v>
      </c>
      <c r="N9">
        <v>7.8584979170460301</v>
      </c>
      <c r="O9">
        <v>6.6714524414098602</v>
      </c>
      <c r="P9">
        <v>6.3182314170247196</v>
      </c>
      <c r="Q9">
        <v>6.9596720767244404</v>
      </c>
      <c r="R9">
        <v>7.8050941139604699</v>
      </c>
      <c r="S9">
        <v>8.0169210632616501</v>
      </c>
      <c r="T9">
        <v>8.0316567572027804</v>
      </c>
      <c r="U9">
        <v>8.4643364412998707</v>
      </c>
      <c r="V9">
        <v>7.4652211981397798</v>
      </c>
      <c r="W9">
        <v>6.40920236077321</v>
      </c>
      <c r="X9">
        <v>5.4938497143944698</v>
      </c>
      <c r="Y9">
        <v>4.9017034162554598</v>
      </c>
      <c r="Z9">
        <v>4.3214836166715997</v>
      </c>
      <c r="AA9">
        <v>3.8519822040278999</v>
      </c>
      <c r="AB9">
        <v>3.8178352179784301</v>
      </c>
      <c r="AC9">
        <v>3.8305649146146799</v>
      </c>
      <c r="AD9">
        <v>3.77363898318431</v>
      </c>
      <c r="AE9">
        <v>3.5759583338860899</v>
      </c>
      <c r="AF9">
        <v>3.7342317342189402</v>
      </c>
    </row>
    <row r="10" spans="1:32" x14ac:dyDescent="0.3">
      <c r="A10" t="s">
        <v>19</v>
      </c>
      <c r="B10" t="s">
        <v>313</v>
      </c>
      <c r="C10" t="s">
        <v>297</v>
      </c>
      <c r="D10" t="s">
        <v>314</v>
      </c>
      <c r="E10" t="s">
        <v>298</v>
      </c>
      <c r="F10">
        <v>16.0061097100428</v>
      </c>
      <c r="G10">
        <v>16.413592032485699</v>
      </c>
      <c r="H10">
        <v>17.505531735534898</v>
      </c>
      <c r="I10">
        <v>17.248651431882401</v>
      </c>
      <c r="J10">
        <v>17.520729541546199</v>
      </c>
      <c r="K10">
        <v>17.857446387152901</v>
      </c>
      <c r="L10">
        <v>16.466485702120099</v>
      </c>
      <c r="M10">
        <v>15.7630854297241</v>
      </c>
      <c r="N10">
        <v>13.3467232612596</v>
      </c>
      <c r="O10">
        <v>11.113947452282099</v>
      </c>
      <c r="P10">
        <v>10.8211122050105</v>
      </c>
      <c r="Q10">
        <v>12.0503064373653</v>
      </c>
      <c r="R10">
        <v>13.579378448301499</v>
      </c>
      <c r="S10">
        <v>14.092770911066999</v>
      </c>
      <c r="T10">
        <v>14.096239368754301</v>
      </c>
      <c r="U10">
        <v>15.221326457033401</v>
      </c>
      <c r="V10">
        <v>13.3166426536788</v>
      </c>
      <c r="W10">
        <v>11.124765112069401</v>
      </c>
      <c r="X10">
        <v>9.84381050688933</v>
      </c>
      <c r="Y10">
        <v>8.9596354618430105</v>
      </c>
      <c r="Z10">
        <v>8.2385424541143806</v>
      </c>
      <c r="AA10">
        <v>7.6704123366207</v>
      </c>
      <c r="AB10">
        <v>7.8266955147276196</v>
      </c>
      <c r="AC10">
        <v>8.0012609627981206</v>
      </c>
      <c r="AD10">
        <v>8.0014399539143</v>
      </c>
      <c r="AE10">
        <v>8.0443782402532893</v>
      </c>
      <c r="AF10">
        <v>8.5978124492557306</v>
      </c>
    </row>
    <row r="11" spans="1:32" x14ac:dyDescent="0.3">
      <c r="A11" t="s">
        <v>19</v>
      </c>
      <c r="B11" t="s">
        <v>315</v>
      </c>
      <c r="C11" t="s">
        <v>297</v>
      </c>
      <c r="D11" t="s">
        <v>316</v>
      </c>
      <c r="E11" t="s">
        <v>298</v>
      </c>
      <c r="F11">
        <v>7.5034341759732897</v>
      </c>
      <c r="G11">
        <v>7.6867439774177804</v>
      </c>
      <c r="H11">
        <v>8.1972663229366898</v>
      </c>
      <c r="I11">
        <v>8.0819546718113298</v>
      </c>
      <c r="J11">
        <v>8.2224279997076</v>
      </c>
      <c r="K11">
        <v>8.4188600394242705</v>
      </c>
      <c r="L11">
        <v>7.3217572136953102</v>
      </c>
      <c r="M11">
        <v>6.8373403130482497</v>
      </c>
      <c r="N11">
        <v>5.4882253442136104</v>
      </c>
      <c r="O11">
        <v>4.4424950108722498</v>
      </c>
      <c r="P11">
        <v>4.5028807879858004</v>
      </c>
      <c r="Q11">
        <v>5.0906343606408502</v>
      </c>
      <c r="R11">
        <v>5.7742843343409902</v>
      </c>
      <c r="S11">
        <v>6.0758498478053404</v>
      </c>
      <c r="T11">
        <v>6.0645826115515096</v>
      </c>
      <c r="U11">
        <v>6.7569900157335496</v>
      </c>
      <c r="V11">
        <v>5.8514214555389801</v>
      </c>
      <c r="W11">
        <v>4.7155627512962397</v>
      </c>
      <c r="X11">
        <v>4.34996079249487</v>
      </c>
      <c r="Y11">
        <v>4.0579320455875498</v>
      </c>
      <c r="Z11">
        <v>3.9170588374427799</v>
      </c>
      <c r="AA11">
        <v>3.8184301325928001</v>
      </c>
      <c r="AB11">
        <v>4.00886029674919</v>
      </c>
      <c r="AC11">
        <v>4.1706960481834399</v>
      </c>
      <c r="AD11">
        <v>4.2278009707299899</v>
      </c>
      <c r="AE11">
        <v>4.4684199063671999</v>
      </c>
      <c r="AF11">
        <v>4.8635807150368002</v>
      </c>
    </row>
    <row r="12" spans="1:32" x14ac:dyDescent="0.3">
      <c r="A12" t="s">
        <v>19</v>
      </c>
      <c r="B12" t="s">
        <v>317</v>
      </c>
      <c r="C12" t="s">
        <v>297</v>
      </c>
      <c r="D12" t="s">
        <v>318</v>
      </c>
      <c r="E12" t="s">
        <v>298</v>
      </c>
      <c r="F12">
        <v>12.814161050356599</v>
      </c>
      <c r="G12">
        <v>14.212800477610999</v>
      </c>
      <c r="H12">
        <v>15.0173935977552</v>
      </c>
      <c r="I12">
        <v>16.1838353715426</v>
      </c>
      <c r="J12">
        <v>17.359561399429701</v>
      </c>
      <c r="K12">
        <v>18.4051412316919</v>
      </c>
      <c r="L12">
        <v>18.681287594599102</v>
      </c>
      <c r="M12">
        <v>18.550683832538201</v>
      </c>
      <c r="N12">
        <v>17.948374174886801</v>
      </c>
      <c r="O12">
        <v>17.191746349353199</v>
      </c>
      <c r="P12">
        <v>17.400049963734698</v>
      </c>
      <c r="Q12">
        <v>19.981613711283099</v>
      </c>
      <c r="R12">
        <v>22.919863396821601</v>
      </c>
      <c r="S12">
        <v>25.1148511627764</v>
      </c>
      <c r="T12">
        <v>25.006044266854801</v>
      </c>
      <c r="U12">
        <v>26.840062447440399</v>
      </c>
      <c r="V12">
        <v>25.358432750201199</v>
      </c>
      <c r="W12">
        <v>23.162443548111</v>
      </c>
      <c r="X12">
        <v>22.462465380093398</v>
      </c>
      <c r="Y12">
        <v>23.227860719664299</v>
      </c>
      <c r="Z12">
        <v>24.514597434166902</v>
      </c>
      <c r="AA12">
        <v>25.4521114554231</v>
      </c>
      <c r="AB12">
        <v>25.7406150741561</v>
      </c>
      <c r="AC12">
        <v>25.923087090314102</v>
      </c>
      <c r="AD12">
        <v>25.2570712202496</v>
      </c>
      <c r="AE12">
        <v>24.031439842701602</v>
      </c>
      <c r="AF12">
        <v>26.401690471218</v>
      </c>
    </row>
    <row r="13" spans="1:32" x14ac:dyDescent="0.3">
      <c r="A13" t="s">
        <v>19</v>
      </c>
      <c r="B13" t="s">
        <v>319</v>
      </c>
      <c r="C13" t="s">
        <v>297</v>
      </c>
      <c r="D13" t="s">
        <v>320</v>
      </c>
      <c r="E13" t="s">
        <v>298</v>
      </c>
      <c r="F13">
        <v>5.3897230821794802</v>
      </c>
      <c r="G13">
        <v>5.8561260031225704</v>
      </c>
      <c r="H13">
        <v>6.4415556738972404</v>
      </c>
      <c r="I13">
        <v>6.8750455753204296</v>
      </c>
      <c r="J13">
        <v>7.3465903409204198</v>
      </c>
      <c r="K13">
        <v>7.7543753321215201</v>
      </c>
      <c r="L13">
        <v>8.3440061079651997</v>
      </c>
      <c r="M13">
        <v>8.5462012572214796</v>
      </c>
      <c r="N13">
        <v>8.8169298694106004</v>
      </c>
      <c r="O13">
        <v>9.3755792645797094</v>
      </c>
      <c r="P13">
        <v>10.2293803639903</v>
      </c>
      <c r="Q13">
        <v>12.9747219890479</v>
      </c>
      <c r="R13">
        <v>16.686590897412799</v>
      </c>
      <c r="S13">
        <v>20.899456711550801</v>
      </c>
      <c r="T13">
        <v>23.184930202613799</v>
      </c>
      <c r="U13">
        <v>27.956312731690399</v>
      </c>
      <c r="V13">
        <v>29.6883208932611</v>
      </c>
      <c r="W13">
        <v>29.6655088391079</v>
      </c>
      <c r="X13">
        <v>26.591570243753502</v>
      </c>
      <c r="Y13">
        <v>24.960518478590899</v>
      </c>
      <c r="Z13">
        <v>22.837368064641101</v>
      </c>
      <c r="AA13">
        <v>21.373348169798099</v>
      </c>
      <c r="AB13">
        <v>21.577290886952301</v>
      </c>
      <c r="AC13">
        <v>21.888241511564502</v>
      </c>
      <c r="AD13">
        <v>21.762944898946198</v>
      </c>
      <c r="AE13">
        <v>20.019094985116102</v>
      </c>
      <c r="AF13">
        <v>22.123600652214002</v>
      </c>
    </row>
    <row r="14" spans="1:32" x14ac:dyDescent="0.3">
      <c r="A14" t="s">
        <v>19</v>
      </c>
      <c r="B14" t="s">
        <v>321</v>
      </c>
      <c r="C14" t="s">
        <v>297</v>
      </c>
      <c r="D14" t="s">
        <v>322</v>
      </c>
      <c r="E14" t="s">
        <v>298</v>
      </c>
      <c r="F14">
        <v>4.1639415043816497</v>
      </c>
      <c r="G14">
        <v>4.6360582775794299</v>
      </c>
      <c r="H14">
        <v>5.2776282101936003</v>
      </c>
      <c r="I14">
        <v>5.3972861838777799</v>
      </c>
      <c r="J14">
        <v>5.9135752921504903</v>
      </c>
      <c r="K14">
        <v>5.41272895999598</v>
      </c>
      <c r="L14">
        <v>5.7221704905695896</v>
      </c>
      <c r="M14">
        <v>4.8462008349725902</v>
      </c>
      <c r="N14">
        <v>4.2871332817076597</v>
      </c>
      <c r="O14">
        <v>3.7166725463292498</v>
      </c>
      <c r="P14">
        <v>3.61456934359992</v>
      </c>
      <c r="Q14">
        <v>4.01025865718346</v>
      </c>
      <c r="R14">
        <v>4.1575241135423804</v>
      </c>
      <c r="S14">
        <v>4.0880053081863297</v>
      </c>
      <c r="T14">
        <v>3.58355983427181</v>
      </c>
      <c r="U14">
        <v>3.5369939243446198</v>
      </c>
      <c r="V14">
        <v>3.4014985843086301</v>
      </c>
      <c r="W14">
        <v>2.8541724813973901</v>
      </c>
      <c r="X14">
        <v>2.9135211102276402</v>
      </c>
      <c r="Y14">
        <v>3.2919420675512301</v>
      </c>
      <c r="Z14">
        <v>3.5477357257979301</v>
      </c>
      <c r="AA14">
        <v>4.0139065733292503</v>
      </c>
      <c r="AB14">
        <v>3.9725949784821299</v>
      </c>
      <c r="AC14">
        <v>4.1213303043821297</v>
      </c>
      <c r="AD14">
        <v>3.1843585685326801</v>
      </c>
      <c r="AE14">
        <v>2.8410906292839799</v>
      </c>
      <c r="AF14">
        <v>3.1081772613162202</v>
      </c>
    </row>
    <row r="15" spans="1:32" x14ac:dyDescent="0.3">
      <c r="A15" t="s">
        <v>19</v>
      </c>
      <c r="B15" t="s">
        <v>323</v>
      </c>
      <c r="C15" t="s">
        <v>297</v>
      </c>
      <c r="D15" t="s">
        <v>324</v>
      </c>
      <c r="E15" t="s">
        <v>298</v>
      </c>
      <c r="F15">
        <v>6.9226447518262404</v>
      </c>
      <c r="G15">
        <v>7.6785766778684996</v>
      </c>
      <c r="H15">
        <v>8.7400336264584304</v>
      </c>
      <c r="I15">
        <v>8.92188341552772</v>
      </c>
      <c r="J15">
        <v>9.7935890331477093</v>
      </c>
      <c r="K15">
        <v>9.4509860786880608</v>
      </c>
      <c r="L15">
        <v>10.410550131351799</v>
      </c>
      <c r="M15">
        <v>9.8383424536816495</v>
      </c>
      <c r="N15">
        <v>9.4693414159476994</v>
      </c>
      <c r="O15">
        <v>9.33078441148837</v>
      </c>
      <c r="P15">
        <v>9.4820023712219097</v>
      </c>
      <c r="Q15">
        <v>10.6033293979084</v>
      </c>
      <c r="R15">
        <v>11.863770569146</v>
      </c>
      <c r="S15">
        <v>13.139854694610801</v>
      </c>
      <c r="T15">
        <v>13.203206776702</v>
      </c>
      <c r="U15">
        <v>14.6356933884414</v>
      </c>
      <c r="V15">
        <v>14.125231697152</v>
      </c>
      <c r="W15">
        <v>12.738009324933801</v>
      </c>
      <c r="X15">
        <v>12.3977570949779</v>
      </c>
      <c r="Y15">
        <v>12.066201232078701</v>
      </c>
      <c r="Z15">
        <v>11.3898059933128</v>
      </c>
      <c r="AA15">
        <v>11.079747678707101</v>
      </c>
      <c r="AB15">
        <v>11.0906559484427</v>
      </c>
      <c r="AC15">
        <v>11.1664541260392</v>
      </c>
      <c r="AD15">
        <v>10.417855426380299</v>
      </c>
      <c r="AE15">
        <v>9.3284279990758492</v>
      </c>
      <c r="AF15">
        <v>9.7677293698848402</v>
      </c>
    </row>
    <row r="16" spans="1:32" x14ac:dyDescent="0.3">
      <c r="A16" t="s">
        <v>19</v>
      </c>
      <c r="B16" t="s">
        <v>325</v>
      </c>
      <c r="C16" t="s">
        <v>297</v>
      </c>
      <c r="D16" t="s">
        <v>326</v>
      </c>
      <c r="E16" t="s">
        <v>298</v>
      </c>
      <c r="F16">
        <v>2.7587032474445898</v>
      </c>
      <c r="G16">
        <v>3.0425184002890702</v>
      </c>
      <c r="H16">
        <v>3.4624054162648301</v>
      </c>
      <c r="I16">
        <v>3.5245972316499299</v>
      </c>
      <c r="J16">
        <v>3.88001374099722</v>
      </c>
      <c r="K16">
        <v>4.0382571186920799</v>
      </c>
      <c r="L16">
        <v>4.6883796407821601</v>
      </c>
      <c r="M16">
        <v>4.9921416187090699</v>
      </c>
      <c r="N16">
        <v>5.1822081342400397</v>
      </c>
      <c r="O16">
        <v>5.61411186515911</v>
      </c>
      <c r="P16">
        <v>5.8674330276219901</v>
      </c>
      <c r="Q16">
        <v>6.5930707407249303</v>
      </c>
      <c r="R16">
        <v>7.7062464556036501</v>
      </c>
      <c r="S16">
        <v>9.05184938642447</v>
      </c>
      <c r="T16">
        <v>9.6196469424301991</v>
      </c>
      <c r="U16">
        <v>11.0986994640968</v>
      </c>
      <c r="V16">
        <v>10.7237331128434</v>
      </c>
      <c r="W16">
        <v>9.8838368435364394</v>
      </c>
      <c r="X16">
        <v>9.4842359847503008</v>
      </c>
      <c r="Y16">
        <v>8.7742591645274306</v>
      </c>
      <c r="Z16">
        <v>7.8420702675148304</v>
      </c>
      <c r="AA16">
        <v>7.0658411053778396</v>
      </c>
      <c r="AB16">
        <v>7.1180609699605997</v>
      </c>
      <c r="AC16">
        <v>7.0451238216571204</v>
      </c>
      <c r="AD16">
        <v>7.23349685784759</v>
      </c>
      <c r="AE16">
        <v>6.4873373697918701</v>
      </c>
      <c r="AF16">
        <v>6.6595521085686302</v>
      </c>
    </row>
    <row r="17" spans="1:32" x14ac:dyDescent="0.3">
      <c r="A17" t="s">
        <v>19</v>
      </c>
      <c r="B17" t="s">
        <v>327</v>
      </c>
      <c r="C17" t="s">
        <v>297</v>
      </c>
      <c r="D17" t="s">
        <v>328</v>
      </c>
      <c r="E17" t="s">
        <v>298</v>
      </c>
      <c r="F17">
        <v>3.8593767490387201</v>
      </c>
      <c r="G17">
        <v>4.1740842785703602</v>
      </c>
      <c r="H17">
        <v>4.6376123954966699</v>
      </c>
      <c r="I17">
        <v>4.6938336458513499</v>
      </c>
      <c r="J17">
        <v>5.2305931164114101</v>
      </c>
      <c r="K17">
        <v>5.5004537125407502</v>
      </c>
      <c r="L17">
        <v>5.3376555092183597</v>
      </c>
      <c r="M17">
        <v>5.0600944687957403</v>
      </c>
      <c r="N17">
        <v>4.6240906018900398</v>
      </c>
      <c r="O17">
        <v>4.2319977940766798</v>
      </c>
      <c r="P17">
        <v>3.9457031812104901</v>
      </c>
      <c r="Q17">
        <v>4.5883032952365097</v>
      </c>
      <c r="R17">
        <v>5.2775555162457604</v>
      </c>
      <c r="S17">
        <v>5.6019869246783296</v>
      </c>
      <c r="T17">
        <v>5.1736965088875699</v>
      </c>
      <c r="U17">
        <v>4.9804901028829596</v>
      </c>
      <c r="V17">
        <v>4.3878484753786999</v>
      </c>
      <c r="W17">
        <v>3.4884330276502098</v>
      </c>
      <c r="X17">
        <v>3.2398268668116001</v>
      </c>
      <c r="Y17">
        <v>3.0475511555564698</v>
      </c>
      <c r="Z17">
        <v>2.8714957824831</v>
      </c>
      <c r="AA17">
        <v>2.67432692247159</v>
      </c>
      <c r="AB17">
        <v>2.6839528221451698</v>
      </c>
      <c r="AC17">
        <v>2.7769779668275101</v>
      </c>
      <c r="AD17">
        <v>2.80507944682167</v>
      </c>
      <c r="AE17">
        <v>2.58323985037749</v>
      </c>
      <c r="AF17">
        <v>2.8101246253669201</v>
      </c>
    </row>
    <row r="18" spans="1:32" x14ac:dyDescent="0.3">
      <c r="A18" t="s">
        <v>19</v>
      </c>
      <c r="B18" t="s">
        <v>329</v>
      </c>
      <c r="C18" t="s">
        <v>297</v>
      </c>
      <c r="D18" t="s">
        <v>330</v>
      </c>
      <c r="E18" t="s">
        <v>298</v>
      </c>
      <c r="F18">
        <v>21.7253604528719</v>
      </c>
      <c r="G18">
        <v>24.306291936730499</v>
      </c>
      <c r="H18">
        <v>25.855192647647002</v>
      </c>
      <c r="I18">
        <v>28.442381752252899</v>
      </c>
      <c r="J18">
        <v>29.315635960939101</v>
      </c>
      <c r="K18">
        <v>31.792892614254701</v>
      </c>
      <c r="L18">
        <v>32.9035860979346</v>
      </c>
      <c r="M18">
        <v>31.493660164645</v>
      </c>
      <c r="N18">
        <v>29.574794792540199</v>
      </c>
      <c r="O18">
        <v>27.6155371826619</v>
      </c>
      <c r="P18">
        <v>27.272702314461899</v>
      </c>
      <c r="Q18">
        <v>31.920166745318799</v>
      </c>
      <c r="R18">
        <v>32.5963420851865</v>
      </c>
      <c r="S18">
        <v>35.399265493542799</v>
      </c>
      <c r="T18">
        <v>32.2843988896932</v>
      </c>
      <c r="U18">
        <v>36.4336908941481</v>
      </c>
      <c r="V18">
        <v>32.874870144737599</v>
      </c>
      <c r="W18">
        <v>28.956496871009801</v>
      </c>
      <c r="X18">
        <v>26.7827069118254</v>
      </c>
      <c r="Y18">
        <v>24.614274827310499</v>
      </c>
      <c r="Z18">
        <v>22.999143998186899</v>
      </c>
      <c r="AA18">
        <v>21.412035756938401</v>
      </c>
      <c r="AB18">
        <v>22.7222887971371</v>
      </c>
      <c r="AC18">
        <v>24.495033779330001</v>
      </c>
      <c r="AD18">
        <v>23.769482957885099</v>
      </c>
      <c r="AE18">
        <v>20.684124333639598</v>
      </c>
      <c r="AF18">
        <v>22.321190577051802</v>
      </c>
    </row>
    <row r="19" spans="1:32" x14ac:dyDescent="0.3">
      <c r="A19" t="s">
        <v>19</v>
      </c>
      <c r="B19" t="s">
        <v>331</v>
      </c>
      <c r="C19" t="s">
        <v>297</v>
      </c>
      <c r="D19" t="s">
        <v>332</v>
      </c>
      <c r="E19" t="s">
        <v>298</v>
      </c>
      <c r="F19">
        <v>4.8412809874414302</v>
      </c>
      <c r="G19">
        <v>5.3711071491826301</v>
      </c>
      <c r="H19">
        <v>5.9856982083359203</v>
      </c>
      <c r="I19">
        <v>6.3287291587881498</v>
      </c>
      <c r="J19">
        <v>6.7224887174241204</v>
      </c>
      <c r="K19">
        <v>7.07912023430604</v>
      </c>
      <c r="L19">
        <v>7.8231340267486198</v>
      </c>
      <c r="M19">
        <v>8.4133413500491692</v>
      </c>
      <c r="N19">
        <v>8.7823413400512997</v>
      </c>
      <c r="O19">
        <v>9.3185753197838004</v>
      </c>
      <c r="P19">
        <v>9.2469772560836603</v>
      </c>
      <c r="Q19">
        <v>10.949636008033201</v>
      </c>
      <c r="R19">
        <v>13.500706408163399</v>
      </c>
      <c r="S19">
        <v>16.333539728639899</v>
      </c>
      <c r="T19">
        <v>17.692708565758501</v>
      </c>
      <c r="U19">
        <v>20.2019055096873</v>
      </c>
      <c r="V19">
        <v>19.879256454059199</v>
      </c>
      <c r="W19">
        <v>18.517316122520199</v>
      </c>
      <c r="X19">
        <v>17.530744391669302</v>
      </c>
      <c r="Y19">
        <v>18.1712045732876</v>
      </c>
      <c r="Z19">
        <v>18.8298556188555</v>
      </c>
      <c r="AA19">
        <v>19.513100391943599</v>
      </c>
      <c r="AB19">
        <v>19.9055173513621</v>
      </c>
      <c r="AC19">
        <v>20.708078453756301</v>
      </c>
      <c r="AD19">
        <v>20.336771982683601</v>
      </c>
      <c r="AE19">
        <v>18.5948293259308</v>
      </c>
      <c r="AF19">
        <v>20.361244918864099</v>
      </c>
    </row>
    <row r="20" spans="1:32" x14ac:dyDescent="0.3">
      <c r="A20" t="s">
        <v>19</v>
      </c>
      <c r="B20" t="s">
        <v>333</v>
      </c>
      <c r="C20" t="s">
        <v>297</v>
      </c>
      <c r="D20" t="s">
        <v>334</v>
      </c>
      <c r="E20" t="s">
        <v>298</v>
      </c>
      <c r="F20">
        <v>0.92808878854744703</v>
      </c>
      <c r="G20">
        <v>0.99058438556310102</v>
      </c>
      <c r="H20">
        <v>1.0633242451776901</v>
      </c>
      <c r="I20">
        <v>1.09756222368585</v>
      </c>
      <c r="J20">
        <v>1.22867728606773</v>
      </c>
      <c r="K20">
        <v>1.2752531949024699</v>
      </c>
      <c r="L20">
        <v>1.5065079543153601</v>
      </c>
      <c r="M20">
        <v>1.69730516080705</v>
      </c>
      <c r="N20">
        <v>1.9199219789759201</v>
      </c>
      <c r="O20">
        <v>2.2034600136498601</v>
      </c>
      <c r="P20">
        <v>2.1795058533567002</v>
      </c>
      <c r="Q20">
        <v>2.6857754307311801</v>
      </c>
      <c r="R20">
        <v>3.2253029445161601</v>
      </c>
      <c r="S20">
        <v>3.5392087877082199</v>
      </c>
      <c r="T20">
        <v>4.1466138864660396</v>
      </c>
      <c r="U20">
        <v>4.6359182458584298</v>
      </c>
      <c r="V20">
        <v>4.1090616352567197</v>
      </c>
      <c r="W20">
        <v>3.65796705587988</v>
      </c>
      <c r="X20">
        <v>3.0647368980299698</v>
      </c>
      <c r="Y20">
        <v>2.5285028813476602</v>
      </c>
      <c r="Z20">
        <v>2.1399481345950799</v>
      </c>
      <c r="AA20">
        <v>1.83435077340112</v>
      </c>
      <c r="AB20">
        <v>1.7707152207687999</v>
      </c>
      <c r="AC20">
        <v>1.6738564601458199</v>
      </c>
      <c r="AD20">
        <v>1.60212537446162</v>
      </c>
      <c r="AE20">
        <v>1.5259832711103001</v>
      </c>
      <c r="AF20">
        <v>1.55268180183495</v>
      </c>
    </row>
    <row r="21" spans="1:32" x14ac:dyDescent="0.3">
      <c r="A21" t="s">
        <v>19</v>
      </c>
      <c r="B21" t="s">
        <v>335</v>
      </c>
      <c r="C21" t="s">
        <v>297</v>
      </c>
      <c r="D21" t="s">
        <v>336</v>
      </c>
      <c r="E21" t="s">
        <v>298</v>
      </c>
      <c r="F21">
        <v>4.8304137382165404</v>
      </c>
      <c r="G21">
        <v>5.13219857563905</v>
      </c>
      <c r="H21">
        <v>5.5621315559501401</v>
      </c>
      <c r="I21">
        <v>5.8511410565040904</v>
      </c>
      <c r="J21">
        <v>6.57941383253163</v>
      </c>
      <c r="K21">
        <v>7.00632111611682</v>
      </c>
      <c r="L21">
        <v>7.99045214116647</v>
      </c>
      <c r="M21">
        <v>8.6129907569861093</v>
      </c>
      <c r="N21">
        <v>9.8350245814129504</v>
      </c>
      <c r="O21">
        <v>10.7464313384581</v>
      </c>
      <c r="P21">
        <v>11.0759391219131</v>
      </c>
      <c r="Q21">
        <v>13.726414792340901</v>
      </c>
      <c r="R21">
        <v>15.9874472096493</v>
      </c>
      <c r="S21">
        <v>18.034350030424001</v>
      </c>
      <c r="T21">
        <v>20.9958396431295</v>
      </c>
      <c r="U21">
        <v>22.1329582111386</v>
      </c>
      <c r="V21">
        <v>20.741156956069801</v>
      </c>
      <c r="W21">
        <v>17.9176289339274</v>
      </c>
      <c r="X21">
        <v>17.9917752119098</v>
      </c>
      <c r="Y21">
        <v>16.682299220628</v>
      </c>
      <c r="Z21">
        <v>16.4746933955443</v>
      </c>
      <c r="AA21">
        <v>16.184401403230499</v>
      </c>
      <c r="AB21">
        <v>15.899265892132</v>
      </c>
      <c r="AC21">
        <v>14.919329929481201</v>
      </c>
      <c r="AD21">
        <v>14.7834896388734</v>
      </c>
      <c r="AE21">
        <v>14.1007573094917</v>
      </c>
      <c r="AF21">
        <v>14.8996302880236</v>
      </c>
    </row>
    <row r="22" spans="1:32" x14ac:dyDescent="0.3">
      <c r="A22" t="s">
        <v>19</v>
      </c>
      <c r="B22" t="s">
        <v>337</v>
      </c>
      <c r="C22" t="s">
        <v>297</v>
      </c>
      <c r="D22" t="s">
        <v>338</v>
      </c>
      <c r="E22" t="s">
        <v>298</v>
      </c>
      <c r="F22">
        <v>3.9023249496690902</v>
      </c>
      <c r="G22">
        <v>4.1416141900759502</v>
      </c>
      <c r="H22">
        <v>4.4988073107724604</v>
      </c>
      <c r="I22">
        <v>4.75357883281825</v>
      </c>
      <c r="J22">
        <v>5.3507365464639003</v>
      </c>
      <c r="K22">
        <v>5.7310679212143496</v>
      </c>
      <c r="L22">
        <v>6.4839441868511196</v>
      </c>
      <c r="M22">
        <v>6.91568559617905</v>
      </c>
      <c r="N22">
        <v>7.9151026024370301</v>
      </c>
      <c r="O22">
        <v>8.5429713248082102</v>
      </c>
      <c r="P22">
        <v>8.8964332685563807</v>
      </c>
      <c r="Q22">
        <v>11.040639361609699</v>
      </c>
      <c r="R22">
        <v>12.7621442651332</v>
      </c>
      <c r="S22">
        <v>14.4951412427158</v>
      </c>
      <c r="T22">
        <v>16.8492257566635</v>
      </c>
      <c r="U22">
        <v>17.497039965280202</v>
      </c>
      <c r="V22">
        <v>16.6320953208131</v>
      </c>
      <c r="W22">
        <v>14.259661878047501</v>
      </c>
      <c r="X22">
        <v>14.927038313879899</v>
      </c>
      <c r="Y22">
        <v>14.153796339280399</v>
      </c>
      <c r="Z22">
        <v>14.3347452609492</v>
      </c>
      <c r="AA22">
        <v>14.350050629829401</v>
      </c>
      <c r="AB22">
        <v>14.1285506713632</v>
      </c>
      <c r="AC22">
        <v>13.2454734693353</v>
      </c>
      <c r="AD22">
        <v>13.1813642644117</v>
      </c>
      <c r="AE22">
        <v>12.574774038381401</v>
      </c>
      <c r="AF22">
        <v>13.346948486188699</v>
      </c>
    </row>
    <row r="23" spans="1:32" x14ac:dyDescent="0.3">
      <c r="A23" t="s">
        <v>19</v>
      </c>
      <c r="B23" t="s">
        <v>339</v>
      </c>
      <c r="C23" t="s">
        <v>297</v>
      </c>
      <c r="D23" t="s">
        <v>340</v>
      </c>
      <c r="E23" t="s">
        <v>298</v>
      </c>
      <c r="F23">
        <v>20.066620054502501</v>
      </c>
      <c r="G23">
        <v>21.673571628675901</v>
      </c>
      <c r="H23">
        <v>25.114250186088299</v>
      </c>
      <c r="I23">
        <v>29.636992864240799</v>
      </c>
      <c r="J23">
        <v>32.084214911077702</v>
      </c>
      <c r="K23">
        <v>38.014166584557799</v>
      </c>
      <c r="L23">
        <v>38.571343251864597</v>
      </c>
      <c r="M23">
        <v>41.835557500898098</v>
      </c>
      <c r="N23">
        <v>41.037338097465302</v>
      </c>
      <c r="O23">
        <v>42.495609105430098</v>
      </c>
      <c r="P23">
        <v>44.275860154499398</v>
      </c>
      <c r="Q23">
        <v>60.735459512027496</v>
      </c>
      <c r="R23">
        <v>81.915420666800998</v>
      </c>
      <c r="S23">
        <v>98.506035205826905</v>
      </c>
      <c r="T23">
        <v>105.80887478309</v>
      </c>
      <c r="U23">
        <v>118.66238712620699</v>
      </c>
      <c r="V23">
        <v>101.451584482862</v>
      </c>
      <c r="W23">
        <v>76.229267484049501</v>
      </c>
      <c r="X23">
        <v>64.153645407079594</v>
      </c>
      <c r="Y23">
        <v>55.298967544990099</v>
      </c>
      <c r="Z23">
        <v>51.429406766891702</v>
      </c>
      <c r="AA23">
        <v>49.2133987722653</v>
      </c>
      <c r="AB23">
        <v>47.735182851967402</v>
      </c>
      <c r="AC23">
        <v>46.9476874911945</v>
      </c>
      <c r="AD23">
        <v>46.775150005031698</v>
      </c>
      <c r="AE23">
        <v>42.977039096306697</v>
      </c>
      <c r="AF23">
        <v>47.518233370232501</v>
      </c>
    </row>
    <row r="24" spans="1:32" x14ac:dyDescent="0.3">
      <c r="A24" t="s">
        <v>19</v>
      </c>
      <c r="B24" t="s">
        <v>341</v>
      </c>
      <c r="C24" t="s">
        <v>297</v>
      </c>
      <c r="D24" t="s">
        <v>342</v>
      </c>
      <c r="E24" t="s">
        <v>298</v>
      </c>
      <c r="F24">
        <v>72.289496655036203</v>
      </c>
      <c r="G24">
        <v>74.860343611746401</v>
      </c>
      <c r="H24">
        <v>79.834258211754602</v>
      </c>
      <c r="I24">
        <v>87.352228913112896</v>
      </c>
      <c r="J24">
        <v>94.2711477498828</v>
      </c>
      <c r="K24">
        <v>101.594635260822</v>
      </c>
      <c r="L24">
        <v>111.200140595314</v>
      </c>
      <c r="M24">
        <v>115.359206131165</v>
      </c>
      <c r="N24">
        <v>119.801928064983</v>
      </c>
      <c r="O24">
        <v>130.71299660091699</v>
      </c>
      <c r="P24">
        <v>134.17161340444301</v>
      </c>
      <c r="Q24">
        <v>156.980791954328</v>
      </c>
      <c r="R24">
        <v>177.88139695825501</v>
      </c>
      <c r="S24">
        <v>195.25217974795501</v>
      </c>
      <c r="T24">
        <v>207.021616566765</v>
      </c>
      <c r="U24">
        <v>225.47291874823</v>
      </c>
      <c r="V24">
        <v>215.16814117471901</v>
      </c>
      <c r="W24">
        <v>189.71409439776201</v>
      </c>
      <c r="X24">
        <v>178.83233489508399</v>
      </c>
      <c r="Y24">
        <v>180.709979955438</v>
      </c>
      <c r="Z24">
        <v>185.88824456339501</v>
      </c>
      <c r="AA24">
        <v>183.84895524211899</v>
      </c>
      <c r="AB24">
        <v>181.45111172635899</v>
      </c>
      <c r="AC24">
        <v>178.794077684445</v>
      </c>
      <c r="AD24">
        <v>174.86220693973601</v>
      </c>
      <c r="AE24">
        <v>154.85866158172601</v>
      </c>
      <c r="AF24">
        <v>163.590835968081</v>
      </c>
    </row>
    <row r="25" spans="1:32" x14ac:dyDescent="0.3">
      <c r="A25" t="s">
        <v>19</v>
      </c>
      <c r="B25" t="s">
        <v>343</v>
      </c>
      <c r="C25" t="s">
        <v>297</v>
      </c>
      <c r="D25" t="s">
        <v>344</v>
      </c>
      <c r="E25" t="s">
        <v>298</v>
      </c>
      <c r="F25">
        <v>15.527490418855701</v>
      </c>
      <c r="G25">
        <v>16.079078877173401</v>
      </c>
      <c r="H25">
        <v>17.147805370386301</v>
      </c>
      <c r="I25">
        <v>18.7625416344145</v>
      </c>
      <c r="J25">
        <v>20.248014930667001</v>
      </c>
      <c r="K25">
        <v>21.7904232797502</v>
      </c>
      <c r="L25">
        <v>24.761675816937601</v>
      </c>
      <c r="M25">
        <v>26.878497033588602</v>
      </c>
      <c r="N25">
        <v>29.900579223404801</v>
      </c>
      <c r="O25">
        <v>34.763783013306302</v>
      </c>
      <c r="P25">
        <v>36.283028505400097</v>
      </c>
      <c r="Q25">
        <v>43.497241372860501</v>
      </c>
      <c r="R25">
        <v>50.881901962651597</v>
      </c>
      <c r="S25">
        <v>58.236077546370304</v>
      </c>
      <c r="T25">
        <v>63.036093440396897</v>
      </c>
      <c r="U25">
        <v>70.171825023500006</v>
      </c>
      <c r="V25">
        <v>67.932846230217095</v>
      </c>
      <c r="W25">
        <v>60.734519786601801</v>
      </c>
      <c r="X25">
        <v>64.302692595065096</v>
      </c>
      <c r="Y25">
        <v>71.9685556641858</v>
      </c>
      <c r="Z25">
        <v>82.349418710591095</v>
      </c>
      <c r="AA25">
        <v>90.068889068257405</v>
      </c>
      <c r="AB25">
        <v>89.732213222042205</v>
      </c>
      <c r="AC25">
        <v>89.214585155645395</v>
      </c>
      <c r="AD25">
        <v>87.3367327011388</v>
      </c>
      <c r="AE25">
        <v>75.004288232623594</v>
      </c>
      <c r="AF25">
        <v>79.159808672916299</v>
      </c>
    </row>
    <row r="26" spans="1:32" x14ac:dyDescent="0.3">
      <c r="A26" t="s">
        <v>19</v>
      </c>
      <c r="B26" t="s">
        <v>345</v>
      </c>
      <c r="C26" t="s">
        <v>297</v>
      </c>
      <c r="D26" t="s">
        <v>346</v>
      </c>
      <c r="E26" t="s">
        <v>298</v>
      </c>
      <c r="F26">
        <v>22.145854757530699</v>
      </c>
      <c r="G26">
        <v>22.9340329589159</v>
      </c>
      <c r="H26">
        <v>24.457696334734401</v>
      </c>
      <c r="I26">
        <v>26.760675869308599</v>
      </c>
      <c r="J26">
        <v>28.880735230609499</v>
      </c>
      <c r="K26">
        <v>31.0800566697637</v>
      </c>
      <c r="L26">
        <v>35.763113526681501</v>
      </c>
      <c r="M26">
        <v>39.388146379810799</v>
      </c>
      <c r="N26">
        <v>44.590099810797099</v>
      </c>
      <c r="O26">
        <v>52.931610565292303</v>
      </c>
      <c r="P26">
        <v>53.882580054811498</v>
      </c>
      <c r="Q26">
        <v>62.429390277046501</v>
      </c>
      <c r="R26">
        <v>69.8993551779825</v>
      </c>
      <c r="S26">
        <v>75.397531264909603</v>
      </c>
      <c r="T26">
        <v>79.252145805076196</v>
      </c>
      <c r="U26">
        <v>86.467326230140998</v>
      </c>
      <c r="V26">
        <v>81.682248892183594</v>
      </c>
      <c r="W26">
        <v>70.405932226819502</v>
      </c>
      <c r="X26">
        <v>63.3371522064649</v>
      </c>
      <c r="Y26">
        <v>60.865608612350798</v>
      </c>
      <c r="Z26">
        <v>59.033107952225897</v>
      </c>
      <c r="AA26">
        <v>54.5617421997649</v>
      </c>
      <c r="AB26">
        <v>52.728188446873801</v>
      </c>
      <c r="AC26">
        <v>51.045921149868903</v>
      </c>
      <c r="AD26">
        <v>49.6012354546803</v>
      </c>
      <c r="AE26">
        <v>45.244978724926497</v>
      </c>
      <c r="AF26">
        <v>48.159979915312803</v>
      </c>
    </row>
    <row r="27" spans="1:32" x14ac:dyDescent="0.3">
      <c r="A27" t="s">
        <v>19</v>
      </c>
      <c r="B27" t="s">
        <v>347</v>
      </c>
      <c r="C27" t="s">
        <v>297</v>
      </c>
      <c r="D27" t="s">
        <v>348</v>
      </c>
      <c r="E27" t="s">
        <v>298</v>
      </c>
      <c r="F27">
        <v>34.616151478649797</v>
      </c>
      <c r="G27">
        <v>35.8472317756571</v>
      </c>
      <c r="H27">
        <v>38.2287565066338</v>
      </c>
      <c r="I27">
        <v>41.8290114093897</v>
      </c>
      <c r="J27">
        <v>45.1423975886063</v>
      </c>
      <c r="K27">
        <v>48.7241553113085</v>
      </c>
      <c r="L27">
        <v>50.675351251694799</v>
      </c>
      <c r="M27">
        <v>49.092562717765198</v>
      </c>
      <c r="N27">
        <v>45.311249030781298</v>
      </c>
      <c r="O27">
        <v>43.0176030223179</v>
      </c>
      <c r="P27">
        <v>44.006004844231597</v>
      </c>
      <c r="Q27">
        <v>51.054160304420598</v>
      </c>
      <c r="R27">
        <v>57.100139817620402</v>
      </c>
      <c r="S27">
        <v>61.618570936675098</v>
      </c>
      <c r="T27">
        <v>64.733377321291897</v>
      </c>
      <c r="U27">
        <v>68.833767494588997</v>
      </c>
      <c r="V27">
        <v>65.553046052318194</v>
      </c>
      <c r="W27">
        <v>58.573642384341099</v>
      </c>
      <c r="X27">
        <v>51.192490093553999</v>
      </c>
      <c r="Y27">
        <v>47.875815678901297</v>
      </c>
      <c r="Z27">
        <v>44.505717900578396</v>
      </c>
      <c r="AA27">
        <v>39.218323974096897</v>
      </c>
      <c r="AB27">
        <v>38.990710057442499</v>
      </c>
      <c r="AC27">
        <v>38.533571378930802</v>
      </c>
      <c r="AD27">
        <v>37.924238783916898</v>
      </c>
      <c r="AE27">
        <v>34.609394624175998</v>
      </c>
      <c r="AF27">
        <v>36.271047379851701</v>
      </c>
    </row>
    <row r="28" spans="1:32" x14ac:dyDescent="0.3">
      <c r="A28" t="s">
        <v>19</v>
      </c>
      <c r="B28" t="s">
        <v>349</v>
      </c>
      <c r="C28" t="s">
        <v>297</v>
      </c>
      <c r="D28" t="s">
        <v>350</v>
      </c>
      <c r="E28" t="s">
        <v>298</v>
      </c>
      <c r="F28">
        <v>16.2027632290424</v>
      </c>
      <c r="G28">
        <v>17.430542510984001</v>
      </c>
      <c r="H28">
        <v>19.1026481682661</v>
      </c>
      <c r="I28">
        <v>20.9794275496578</v>
      </c>
      <c r="J28">
        <v>22.793307682201501</v>
      </c>
      <c r="K28">
        <v>25.025413984695099</v>
      </c>
      <c r="L28">
        <v>28.228543754032501</v>
      </c>
      <c r="M28">
        <v>31.4365269030245</v>
      </c>
      <c r="N28">
        <v>34.827701306377797</v>
      </c>
      <c r="O28">
        <v>40.676862939655798</v>
      </c>
      <c r="P28">
        <v>46.267616349114498</v>
      </c>
      <c r="Q28">
        <v>60.399244504883903</v>
      </c>
      <c r="R28">
        <v>79.423658312510398</v>
      </c>
      <c r="S28">
        <v>103.395226190892</v>
      </c>
      <c r="T28">
        <v>115.008630882924</v>
      </c>
      <c r="U28">
        <v>134.56448160790001</v>
      </c>
      <c r="V28">
        <v>127.14053170800899</v>
      </c>
      <c r="W28">
        <v>121.55304722435</v>
      </c>
      <c r="X28">
        <v>115.61521025209299</v>
      </c>
      <c r="Y28">
        <v>113.316936055829</v>
      </c>
      <c r="Z28">
        <v>110.91727648357001</v>
      </c>
      <c r="AA28">
        <v>103.704138165088</v>
      </c>
      <c r="AB28">
        <v>101.92119120655001</v>
      </c>
      <c r="AC28">
        <v>99.864301000403501</v>
      </c>
      <c r="AD28">
        <v>96.555373026643593</v>
      </c>
      <c r="AE28">
        <v>84.361523165273198</v>
      </c>
      <c r="AF28">
        <v>89.338476349031396</v>
      </c>
    </row>
    <row r="29" spans="1:32" x14ac:dyDescent="0.3">
      <c r="A29" t="s">
        <v>19</v>
      </c>
      <c r="B29" t="s">
        <v>351</v>
      </c>
      <c r="C29" t="s">
        <v>297</v>
      </c>
      <c r="D29" t="s">
        <v>352</v>
      </c>
      <c r="E29" t="s">
        <v>298</v>
      </c>
      <c r="F29">
        <v>0.82412272192880998</v>
      </c>
      <c r="G29">
        <v>0.88641105014488597</v>
      </c>
      <c r="H29">
        <v>0.97163218138896401</v>
      </c>
      <c r="I29">
        <v>1.0672713151297699</v>
      </c>
      <c r="J29">
        <v>1.15939046492246</v>
      </c>
      <c r="K29">
        <v>1.2726204088935</v>
      </c>
      <c r="L29">
        <v>1.9298984758697599</v>
      </c>
      <c r="M29">
        <v>2.7894150594950702</v>
      </c>
      <c r="N29">
        <v>3.8333895054988401</v>
      </c>
      <c r="O29">
        <v>5.7542208474489298</v>
      </c>
      <c r="P29">
        <v>7.20817265730079</v>
      </c>
      <c r="Q29">
        <v>10.278898470498399</v>
      </c>
      <c r="R29">
        <v>14.690253574852299</v>
      </c>
      <c r="S29">
        <v>20.6835271000562</v>
      </c>
      <c r="T29">
        <v>24.792659904397599</v>
      </c>
      <c r="U29">
        <v>33.745171465613801</v>
      </c>
      <c r="V29">
        <v>36.268646738621797</v>
      </c>
      <c r="W29">
        <v>36.752837630634303</v>
      </c>
      <c r="X29">
        <v>36.106193465631101</v>
      </c>
      <c r="Y29">
        <v>35.494415517898602</v>
      </c>
      <c r="Z29">
        <v>37.347037102414198</v>
      </c>
      <c r="AA29">
        <v>35.7267681006632</v>
      </c>
      <c r="AB29">
        <v>35.630642075431297</v>
      </c>
      <c r="AC29">
        <v>35.689167959697997</v>
      </c>
      <c r="AD29">
        <v>35.803374117445998</v>
      </c>
      <c r="AE29">
        <v>33.052641629447102</v>
      </c>
      <c r="AF29">
        <v>35.221510654751597</v>
      </c>
    </row>
    <row r="30" spans="1:32" x14ac:dyDescent="0.3">
      <c r="A30" t="s">
        <v>19</v>
      </c>
      <c r="B30" t="s">
        <v>353</v>
      </c>
      <c r="C30" t="s">
        <v>297</v>
      </c>
      <c r="D30" t="s">
        <v>354</v>
      </c>
      <c r="E30" t="s">
        <v>298</v>
      </c>
      <c r="F30">
        <v>4.7740516274543003E-2</v>
      </c>
      <c r="G30">
        <v>5.1302251246456702E-2</v>
      </c>
      <c r="H30">
        <v>5.6267267154913599E-2</v>
      </c>
      <c r="I30">
        <v>6.1714887782212298E-2</v>
      </c>
      <c r="J30">
        <v>6.70563505909718E-2</v>
      </c>
      <c r="K30">
        <v>7.3654986568966102E-2</v>
      </c>
      <c r="L30">
        <v>8.7364186142978195E-2</v>
      </c>
      <c r="M30">
        <v>0.10273676259601899</v>
      </c>
      <c r="N30">
        <v>0.121324383783284</v>
      </c>
      <c r="O30">
        <v>0.15114220765449199</v>
      </c>
      <c r="P30">
        <v>0.17149477764125601</v>
      </c>
      <c r="Q30">
        <v>0.22126417501857601</v>
      </c>
      <c r="R30">
        <v>0.28856346278224199</v>
      </c>
      <c r="S30">
        <v>0.37395180920791998</v>
      </c>
      <c r="T30">
        <v>0.412764599758013</v>
      </c>
      <c r="U30">
        <v>0.46589839405877698</v>
      </c>
      <c r="V30">
        <v>0.45853256981262902</v>
      </c>
      <c r="W30">
        <v>0.39896040983336201</v>
      </c>
      <c r="X30">
        <v>0.36822800494902103</v>
      </c>
      <c r="Y30">
        <v>0.33005159190637701</v>
      </c>
      <c r="Z30">
        <v>0.29171669130125499</v>
      </c>
      <c r="AA30">
        <v>0.25241777263195903</v>
      </c>
      <c r="AB30">
        <v>0.259983603158081</v>
      </c>
      <c r="AC30">
        <v>0.25886283646810998</v>
      </c>
      <c r="AD30">
        <v>0.24870849041035301</v>
      </c>
      <c r="AE30">
        <v>0.218895161892672</v>
      </c>
      <c r="AF30">
        <v>0.31066409319265198</v>
      </c>
    </row>
    <row r="31" spans="1:32" x14ac:dyDescent="0.3">
      <c r="A31" t="s">
        <v>19</v>
      </c>
      <c r="B31" t="s">
        <v>355</v>
      </c>
      <c r="C31" t="s">
        <v>297</v>
      </c>
      <c r="D31" t="s">
        <v>356</v>
      </c>
      <c r="E31" t="s">
        <v>298</v>
      </c>
      <c r="F31">
        <v>0.23228007347549401</v>
      </c>
      <c r="G31">
        <v>0.24987463916906</v>
      </c>
      <c r="H31">
        <v>0.27388288048143</v>
      </c>
      <c r="I31">
        <v>0.30071405841865501</v>
      </c>
      <c r="J31">
        <v>0.32668504679500499</v>
      </c>
      <c r="K31">
        <v>0.35871911921996003</v>
      </c>
      <c r="L31">
        <v>0.50783050991241296</v>
      </c>
      <c r="M31">
        <v>0.699297048041712</v>
      </c>
      <c r="N31">
        <v>0.95239713655093605</v>
      </c>
      <c r="O31">
        <v>1.35304910144293</v>
      </c>
      <c r="P31">
        <v>1.5486180108654699</v>
      </c>
      <c r="Q31">
        <v>2.03998692149074</v>
      </c>
      <c r="R31">
        <v>2.7041004394116599</v>
      </c>
      <c r="S31">
        <v>3.5459202184810201</v>
      </c>
      <c r="T31">
        <v>3.93262255397633</v>
      </c>
      <c r="U31">
        <v>4.4602554991245098</v>
      </c>
      <c r="V31">
        <v>4.3059709511465902</v>
      </c>
      <c r="W31">
        <v>4.26135955809875</v>
      </c>
      <c r="X31">
        <v>4.3504956512898101</v>
      </c>
      <c r="Y31">
        <v>3.72694832704074</v>
      </c>
      <c r="Z31">
        <v>3.2215033621396598</v>
      </c>
      <c r="AA31">
        <v>2.7654268647392901</v>
      </c>
      <c r="AB31">
        <v>2.7454850571684299</v>
      </c>
      <c r="AC31">
        <v>3.0017049588270299</v>
      </c>
      <c r="AD31">
        <v>3.0081850707554798</v>
      </c>
      <c r="AE31">
        <v>1.95941867683098</v>
      </c>
      <c r="AF31">
        <v>1.72496171723387</v>
      </c>
    </row>
    <row r="32" spans="1:32" x14ac:dyDescent="0.3">
      <c r="A32" t="s">
        <v>19</v>
      </c>
      <c r="B32" t="s">
        <v>357</v>
      </c>
      <c r="C32" t="s">
        <v>297</v>
      </c>
      <c r="D32" t="s">
        <v>358</v>
      </c>
      <c r="E32" t="s">
        <v>298</v>
      </c>
      <c r="F32">
        <v>9.3375613402685005</v>
      </c>
      <c r="G32">
        <v>10.045156689178899</v>
      </c>
      <c r="H32">
        <v>11.0087455536828</v>
      </c>
      <c r="I32">
        <v>12.090489686913999</v>
      </c>
      <c r="J32">
        <v>13.1351397741602</v>
      </c>
      <c r="K32">
        <v>14.4208492123258</v>
      </c>
      <c r="L32">
        <v>15.738576671691501</v>
      </c>
      <c r="M32">
        <v>16.8391250937911</v>
      </c>
      <c r="N32">
        <v>17.8151753249279</v>
      </c>
      <c r="O32">
        <v>19.490826615564799</v>
      </c>
      <c r="P32">
        <v>21.4122671573808</v>
      </c>
      <c r="Q32">
        <v>26.910970781605801</v>
      </c>
      <c r="R32">
        <v>34.005980297247703</v>
      </c>
      <c r="S32">
        <v>42.456067678589797</v>
      </c>
      <c r="T32">
        <v>45.584651301553201</v>
      </c>
      <c r="U32">
        <v>50.222508977455099</v>
      </c>
      <c r="V32">
        <v>44.379673949968698</v>
      </c>
      <c r="W32">
        <v>39.842298000313399</v>
      </c>
      <c r="X32">
        <v>36.383970263713501</v>
      </c>
      <c r="Y32">
        <v>34.550945839834803</v>
      </c>
      <c r="Z32">
        <v>31.171131962253</v>
      </c>
      <c r="AA32">
        <v>28.2454463255023</v>
      </c>
      <c r="AB32">
        <v>28.220938047525902</v>
      </c>
      <c r="AC32">
        <v>27.513511869525701</v>
      </c>
      <c r="AD32">
        <v>26.924303020176001</v>
      </c>
      <c r="AE32">
        <v>22.621946802224201</v>
      </c>
      <c r="AF32">
        <v>23.941068187360798</v>
      </c>
    </row>
    <row r="33" spans="1:32" x14ac:dyDescent="0.3">
      <c r="A33" t="s">
        <v>19</v>
      </c>
      <c r="B33" t="s">
        <v>359</v>
      </c>
      <c r="C33" t="s">
        <v>297</v>
      </c>
      <c r="D33" t="s">
        <v>360</v>
      </c>
      <c r="E33" t="s">
        <v>298</v>
      </c>
      <c r="F33">
        <v>5.7610585770950697</v>
      </c>
      <c r="G33">
        <v>6.1977978812446999</v>
      </c>
      <c r="H33">
        <v>6.7921202855579903</v>
      </c>
      <c r="I33">
        <v>7.4592376014131601</v>
      </c>
      <c r="J33">
        <v>8.10503604573295</v>
      </c>
      <c r="K33">
        <v>8.8995702576868396</v>
      </c>
      <c r="L33">
        <v>9.9648739104158004</v>
      </c>
      <c r="M33">
        <v>11.005952939100601</v>
      </c>
      <c r="N33">
        <v>12.105414955616901</v>
      </c>
      <c r="O33">
        <v>13.9276241675447</v>
      </c>
      <c r="P33">
        <v>15.9270637459261</v>
      </c>
      <c r="Q33">
        <v>20.948124156270499</v>
      </c>
      <c r="R33">
        <v>27.734760538216399</v>
      </c>
      <c r="S33">
        <v>36.335759384556702</v>
      </c>
      <c r="T33">
        <v>40.285932523238799</v>
      </c>
      <c r="U33">
        <v>45.6706472716482</v>
      </c>
      <c r="V33">
        <v>41.727707498459203</v>
      </c>
      <c r="W33">
        <v>40.297591625470197</v>
      </c>
      <c r="X33">
        <v>38.406322866509598</v>
      </c>
      <c r="Y33">
        <v>39.214574779148101</v>
      </c>
      <c r="Z33">
        <v>38.885887365462402</v>
      </c>
      <c r="AA33">
        <v>36.714079101551498</v>
      </c>
      <c r="AB33">
        <v>35.064142423265899</v>
      </c>
      <c r="AC33">
        <v>33.4010533758847</v>
      </c>
      <c r="AD33">
        <v>30.570802327855699</v>
      </c>
      <c r="AE33">
        <v>26.508620894878302</v>
      </c>
      <c r="AF33">
        <v>28.140271696492501</v>
      </c>
    </row>
    <row r="34" spans="1:32" x14ac:dyDescent="0.3">
      <c r="A34" t="s">
        <v>19</v>
      </c>
      <c r="B34" t="s">
        <v>361</v>
      </c>
      <c r="C34" t="s">
        <v>297</v>
      </c>
      <c r="D34" t="s">
        <v>362</v>
      </c>
      <c r="E34" t="s">
        <v>298</v>
      </c>
      <c r="F34">
        <v>30.249521364433001</v>
      </c>
      <c r="G34">
        <v>32.864364539904301</v>
      </c>
      <c r="H34">
        <v>38.432635360287399</v>
      </c>
      <c r="I34">
        <v>43.631818086248202</v>
      </c>
      <c r="J34">
        <v>47.460310679635803</v>
      </c>
      <c r="K34">
        <v>51.101470761932902</v>
      </c>
      <c r="L34">
        <v>53.687306812419699</v>
      </c>
      <c r="M34">
        <v>52.052525737847198</v>
      </c>
      <c r="N34">
        <v>49.441509733802199</v>
      </c>
      <c r="O34">
        <v>45.306731463715401</v>
      </c>
      <c r="P34">
        <v>47.880220127067503</v>
      </c>
      <c r="Q34">
        <v>52.876237089383899</v>
      </c>
      <c r="R34">
        <v>57.044748240204001</v>
      </c>
      <c r="S34">
        <v>58.562298605214302</v>
      </c>
      <c r="T34">
        <v>60.120670014741997</v>
      </c>
      <c r="U34">
        <v>63.9475441757927</v>
      </c>
      <c r="V34">
        <v>61.371764202702003</v>
      </c>
      <c r="W34">
        <v>55.6732727829474</v>
      </c>
      <c r="X34">
        <v>54.497822682956603</v>
      </c>
      <c r="Y34">
        <v>57.489314567403802</v>
      </c>
      <c r="Z34">
        <v>62.888470261900203</v>
      </c>
      <c r="AA34">
        <v>70.734866268573001</v>
      </c>
      <c r="AB34">
        <v>76.669628411246094</v>
      </c>
      <c r="AC34">
        <v>82.174030226978303</v>
      </c>
      <c r="AD34">
        <v>84.109847377902398</v>
      </c>
      <c r="AE34">
        <v>66.669197654012905</v>
      </c>
      <c r="AF34">
        <v>71.196222441806498</v>
      </c>
    </row>
    <row r="35" spans="1:32" x14ac:dyDescent="0.3">
      <c r="A35" t="s">
        <v>19</v>
      </c>
      <c r="B35" t="s">
        <v>363</v>
      </c>
      <c r="C35" t="s">
        <v>297</v>
      </c>
      <c r="D35" t="s">
        <v>364</v>
      </c>
      <c r="E35" t="s">
        <v>298</v>
      </c>
      <c r="F35">
        <v>10.3234241428926</v>
      </c>
      <c r="G35">
        <v>11.3072901754421</v>
      </c>
      <c r="H35">
        <v>12.2221610829772</v>
      </c>
      <c r="I35">
        <v>13.2513715525486</v>
      </c>
      <c r="J35">
        <v>14.4138278455085</v>
      </c>
      <c r="K35">
        <v>15.4946928909939</v>
      </c>
      <c r="L35">
        <v>16.872929598409002</v>
      </c>
      <c r="M35">
        <v>20.168415507774601</v>
      </c>
      <c r="N35">
        <v>22.822079229352401</v>
      </c>
      <c r="O35">
        <v>28.3004603877019</v>
      </c>
      <c r="P35">
        <v>29.791424102960999</v>
      </c>
      <c r="Q35">
        <v>32.897212415805399</v>
      </c>
      <c r="R35">
        <v>35.273618544695502</v>
      </c>
      <c r="S35">
        <v>38.0042303607881</v>
      </c>
      <c r="T35">
        <v>41.213934920002202</v>
      </c>
      <c r="U35">
        <v>44.503765982834402</v>
      </c>
      <c r="V35">
        <v>44.041244914593598</v>
      </c>
      <c r="W35">
        <v>41.407121960026103</v>
      </c>
      <c r="X35">
        <v>40.885500941902897</v>
      </c>
      <c r="Y35">
        <v>36.965652096817401</v>
      </c>
      <c r="Z35">
        <v>36.824920865905597</v>
      </c>
      <c r="AA35">
        <v>33.321639030066301</v>
      </c>
      <c r="AB35">
        <v>33.6617245448939</v>
      </c>
      <c r="AC35">
        <v>34.808576759223897</v>
      </c>
      <c r="AD35">
        <v>36.238024234327199</v>
      </c>
      <c r="AE35">
        <v>36.4765762108022</v>
      </c>
      <c r="AF35">
        <v>44.9517759593287</v>
      </c>
    </row>
    <row r="36" spans="1:32" x14ac:dyDescent="0.3">
      <c r="A36" t="s">
        <v>19</v>
      </c>
      <c r="B36" t="s">
        <v>365</v>
      </c>
      <c r="C36" t="s">
        <v>297</v>
      </c>
      <c r="D36" t="s">
        <v>366</v>
      </c>
      <c r="E36" t="s">
        <v>298</v>
      </c>
      <c r="F36">
        <v>3.9580319033051001</v>
      </c>
      <c r="G36">
        <v>4.2811425318084</v>
      </c>
      <c r="H36">
        <v>4.5749628350689404</v>
      </c>
      <c r="I36">
        <v>4.8951374625421797</v>
      </c>
      <c r="J36">
        <v>5.2755088650051096</v>
      </c>
      <c r="K36">
        <v>5.7731225105900696</v>
      </c>
      <c r="L36">
        <v>5.8633333355912098</v>
      </c>
      <c r="M36">
        <v>5.8064989692394002</v>
      </c>
      <c r="N36">
        <v>5.84788560584491</v>
      </c>
      <c r="O36">
        <v>6.2588418619593096</v>
      </c>
      <c r="P36">
        <v>6.3304003757526903</v>
      </c>
      <c r="Q36">
        <v>7.0480875410107302</v>
      </c>
      <c r="R36">
        <v>7.4973027133678096</v>
      </c>
      <c r="S36">
        <v>7.2803619147476999</v>
      </c>
      <c r="T36">
        <v>7.3052666405512996</v>
      </c>
      <c r="U36">
        <v>7.4676742472903896</v>
      </c>
      <c r="V36">
        <v>6.9385186552233096</v>
      </c>
      <c r="W36">
        <v>5.9567294723378801</v>
      </c>
      <c r="X36">
        <v>5.0737819629866401</v>
      </c>
      <c r="Y36">
        <v>4.6498251158724999</v>
      </c>
      <c r="Z36">
        <v>4.1994169081425703</v>
      </c>
      <c r="AA36">
        <v>3.6893057125666702</v>
      </c>
      <c r="AB36">
        <v>3.5533041275831101</v>
      </c>
      <c r="AC36">
        <v>3.4374282917041499</v>
      </c>
      <c r="AD36">
        <v>3.3582853544276499</v>
      </c>
      <c r="AE36">
        <v>3.1771291065118201</v>
      </c>
      <c r="AF36">
        <v>3.4443142210322502</v>
      </c>
    </row>
    <row r="37" spans="1:32" x14ac:dyDescent="0.3">
      <c r="A37" t="s">
        <v>19</v>
      </c>
      <c r="B37" t="s">
        <v>367</v>
      </c>
      <c r="C37" t="s">
        <v>297</v>
      </c>
      <c r="D37" t="s">
        <v>368</v>
      </c>
      <c r="E37" t="s">
        <v>298</v>
      </c>
      <c r="F37">
        <v>3.3703748664006699</v>
      </c>
      <c r="G37">
        <v>3.72866465059876</v>
      </c>
      <c r="H37">
        <v>4.0170890597837001</v>
      </c>
      <c r="I37">
        <v>4.4123911289475997</v>
      </c>
      <c r="J37">
        <v>4.81737054022671</v>
      </c>
      <c r="K37">
        <v>4.4345721944371004</v>
      </c>
      <c r="L37">
        <v>5.0246246194279296</v>
      </c>
      <c r="M37">
        <v>5.87893724591805</v>
      </c>
      <c r="N37">
        <v>6.5398141496200903</v>
      </c>
      <c r="O37">
        <v>7.8998608001064996</v>
      </c>
      <c r="P37">
        <v>8.5976964411066596</v>
      </c>
      <c r="Q37">
        <v>9.1754462303233808</v>
      </c>
      <c r="R37">
        <v>9.3326144783839595</v>
      </c>
      <c r="S37">
        <v>11.1825630880919</v>
      </c>
      <c r="T37">
        <v>11.9168531440893</v>
      </c>
      <c r="U37">
        <v>12.531219298004199</v>
      </c>
      <c r="V37">
        <v>11.6908306922364</v>
      </c>
      <c r="W37">
        <v>11.1354980696465</v>
      </c>
      <c r="X37">
        <v>12.4657390940613</v>
      </c>
      <c r="Y37">
        <v>10.414865727453099</v>
      </c>
      <c r="Z37">
        <v>11.8586048164908</v>
      </c>
      <c r="AA37">
        <v>10.8870499560601</v>
      </c>
      <c r="AB37">
        <v>9.7223074196502797</v>
      </c>
      <c r="AC37">
        <v>9.1313011981335404</v>
      </c>
      <c r="AD37">
        <v>7.7777945549207796</v>
      </c>
      <c r="AE37">
        <v>7.0976133106103303</v>
      </c>
      <c r="AF37">
        <v>10.1885655954274</v>
      </c>
    </row>
    <row r="38" spans="1:32" x14ac:dyDescent="0.3">
      <c r="A38" t="s">
        <v>19</v>
      </c>
      <c r="B38" t="s">
        <v>369</v>
      </c>
      <c r="C38" t="s">
        <v>297</v>
      </c>
      <c r="D38" t="s">
        <v>370</v>
      </c>
      <c r="E38" t="s">
        <v>298</v>
      </c>
      <c r="F38">
        <v>2.9950173731868399</v>
      </c>
      <c r="G38">
        <v>3.2974829930349299</v>
      </c>
      <c r="H38">
        <v>3.6301091881245799</v>
      </c>
      <c r="I38">
        <v>3.9438429610588099</v>
      </c>
      <c r="J38">
        <v>4.3209484402766396</v>
      </c>
      <c r="K38">
        <v>5.2869981859667696</v>
      </c>
      <c r="L38">
        <v>5.9849716433898603</v>
      </c>
      <c r="M38">
        <v>8.4829792926171503</v>
      </c>
      <c r="N38">
        <v>10.4343794738874</v>
      </c>
      <c r="O38">
        <v>14.141757725636101</v>
      </c>
      <c r="P38">
        <v>14.863327286101599</v>
      </c>
      <c r="Q38">
        <v>16.673678644471298</v>
      </c>
      <c r="R38">
        <v>18.443701352943702</v>
      </c>
      <c r="S38">
        <v>19.541305357948499</v>
      </c>
      <c r="T38">
        <v>21.991815135361598</v>
      </c>
      <c r="U38">
        <v>24.504872437539898</v>
      </c>
      <c r="V38">
        <v>25.411895567134</v>
      </c>
      <c r="W38">
        <v>24.3148944180417</v>
      </c>
      <c r="X38">
        <v>23.345979884855002</v>
      </c>
      <c r="Y38">
        <v>21.900961253491801</v>
      </c>
      <c r="Z38">
        <v>20.766899141272201</v>
      </c>
      <c r="AA38">
        <v>18.745283361439601</v>
      </c>
      <c r="AB38">
        <v>20.386112997660501</v>
      </c>
      <c r="AC38">
        <v>22.2398472693862</v>
      </c>
      <c r="AD38">
        <v>25.101944324978799</v>
      </c>
      <c r="AE38">
        <v>26.201833793679999</v>
      </c>
      <c r="AF38">
        <v>31.318896142869001</v>
      </c>
    </row>
    <row r="39" spans="1:32" x14ac:dyDescent="0.3">
      <c r="A39" t="s">
        <v>19</v>
      </c>
      <c r="B39" t="s">
        <v>371</v>
      </c>
      <c r="C39" t="s">
        <v>297</v>
      </c>
      <c r="D39" t="s">
        <v>372</v>
      </c>
      <c r="E39" t="s">
        <v>298</v>
      </c>
      <c r="F39">
        <v>18.6585185417924</v>
      </c>
      <c r="G39">
        <v>19.719775600135101</v>
      </c>
      <c r="H39">
        <v>21.0861520028973</v>
      </c>
      <c r="I39">
        <v>21.173566287997101</v>
      </c>
      <c r="J39">
        <v>21.8805851693823</v>
      </c>
      <c r="K39">
        <v>23.3837610450813</v>
      </c>
      <c r="L39">
        <v>24.367381569484099</v>
      </c>
      <c r="M39">
        <v>26.294617319779999</v>
      </c>
      <c r="N39">
        <v>29.754741977092401</v>
      </c>
      <c r="O39">
        <v>33.985075422102298</v>
      </c>
      <c r="P39">
        <v>40.661940411059803</v>
      </c>
      <c r="Q39">
        <v>49.848735917296402</v>
      </c>
      <c r="R39">
        <v>60.775392379705998</v>
      </c>
      <c r="S39">
        <v>74.836742803483602</v>
      </c>
      <c r="T39">
        <v>77.5091011886595</v>
      </c>
      <c r="U39">
        <v>81.069464182644495</v>
      </c>
      <c r="V39">
        <v>74.699449449575496</v>
      </c>
      <c r="W39">
        <v>72.389704672882402</v>
      </c>
      <c r="X39">
        <v>68.074292961829102</v>
      </c>
      <c r="Y39">
        <v>56.807589367389902</v>
      </c>
      <c r="Z39">
        <v>51.989700056340602</v>
      </c>
      <c r="AA39">
        <v>43.153017583401599</v>
      </c>
      <c r="AB39">
        <v>42.2227835036729</v>
      </c>
      <c r="AC39">
        <v>39.2893180938269</v>
      </c>
      <c r="AD39">
        <v>36.494461136249001</v>
      </c>
      <c r="AE39">
        <v>32.186727925668301</v>
      </c>
      <c r="AF39">
        <v>33.236778336428998</v>
      </c>
    </row>
    <row r="40" spans="1:32" x14ac:dyDescent="0.3">
      <c r="A40" t="s">
        <v>19</v>
      </c>
      <c r="B40" t="s">
        <v>373</v>
      </c>
      <c r="C40" t="s">
        <v>297</v>
      </c>
      <c r="D40" t="s">
        <v>374</v>
      </c>
      <c r="E40" t="s">
        <v>298</v>
      </c>
      <c r="F40">
        <v>4.0110827770501496</v>
      </c>
      <c r="G40">
        <v>4.4301952250151002</v>
      </c>
      <c r="H40">
        <v>4.8682222015237597</v>
      </c>
      <c r="I40">
        <v>5.3090502968580902</v>
      </c>
      <c r="J40">
        <v>5.8204718119535901</v>
      </c>
      <c r="K40">
        <v>7.0843784757234296</v>
      </c>
      <c r="L40">
        <v>6.9462958060463098</v>
      </c>
      <c r="M40">
        <v>8.0263048466116498</v>
      </c>
      <c r="N40">
        <v>9.5746633092492193</v>
      </c>
      <c r="O40">
        <v>11.2339803572203</v>
      </c>
      <c r="P40">
        <v>11.8749643952796</v>
      </c>
      <c r="Q40">
        <v>12.702497977504001</v>
      </c>
      <c r="R40">
        <v>14.5563430135076</v>
      </c>
      <c r="S40">
        <v>14.142315033271901</v>
      </c>
      <c r="T40">
        <v>13.585531780617501</v>
      </c>
      <c r="U40">
        <v>14.473002927924901</v>
      </c>
      <c r="V40">
        <v>13.2378441527514</v>
      </c>
      <c r="W40">
        <v>11.235546682869099</v>
      </c>
      <c r="X40">
        <v>12.135398652801801</v>
      </c>
      <c r="Y40">
        <v>13.668573492177201</v>
      </c>
      <c r="Z40">
        <v>15.479950737560401</v>
      </c>
      <c r="AA40">
        <v>18.437625048454802</v>
      </c>
      <c r="AB40">
        <v>20.7771816585668</v>
      </c>
      <c r="AC40">
        <v>21.811910490883101</v>
      </c>
      <c r="AD40">
        <v>22.5694457278261</v>
      </c>
      <c r="AE40">
        <v>20.4061657422214</v>
      </c>
      <c r="AF40">
        <v>22.7535332199853</v>
      </c>
    </row>
    <row r="41" spans="1:32" x14ac:dyDescent="0.3">
      <c r="A41" t="s">
        <v>19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19</v>
      </c>
      <c r="B42" t="s">
        <v>377</v>
      </c>
      <c r="C42" t="s">
        <v>297</v>
      </c>
      <c r="D42" t="s">
        <v>378</v>
      </c>
      <c r="E42" t="s">
        <v>298</v>
      </c>
      <c r="F42">
        <v>57.3758106879894</v>
      </c>
      <c r="G42">
        <v>63.103710614430099</v>
      </c>
      <c r="H42">
        <v>69.229458752729897</v>
      </c>
      <c r="I42">
        <v>75.266748224422997</v>
      </c>
      <c r="J42">
        <v>82.652859310538304</v>
      </c>
      <c r="K42">
        <v>84.803955289317301</v>
      </c>
      <c r="L42">
        <v>87.820726295787594</v>
      </c>
      <c r="M42">
        <v>86.591941281994295</v>
      </c>
      <c r="N42">
        <v>82.559511372646796</v>
      </c>
      <c r="O42">
        <v>75.285622462158798</v>
      </c>
      <c r="P42">
        <v>77.648169532890805</v>
      </c>
      <c r="Q42">
        <v>76.237658905922899</v>
      </c>
      <c r="R42">
        <v>83.460669638704502</v>
      </c>
      <c r="S42">
        <v>88.029971057010499</v>
      </c>
      <c r="T42">
        <v>92.971004577173602</v>
      </c>
      <c r="U42">
        <v>97.319275091083099</v>
      </c>
      <c r="V42">
        <v>94.775865253629803</v>
      </c>
      <c r="W42">
        <v>87.154424386653304</v>
      </c>
      <c r="X42">
        <v>95.185674437794901</v>
      </c>
      <c r="Y42">
        <v>108.69238620982</v>
      </c>
      <c r="Z42">
        <v>121.218851764262</v>
      </c>
      <c r="AA42">
        <v>124.31837077534099</v>
      </c>
      <c r="AB42">
        <v>123.61739776108099</v>
      </c>
      <c r="AC42">
        <v>126.289762367458</v>
      </c>
      <c r="AD42">
        <v>126.606331420404</v>
      </c>
      <c r="AE42">
        <v>119.509340619621</v>
      </c>
      <c r="AF42">
        <v>132.65860033660601</v>
      </c>
    </row>
    <row r="43" spans="1:32" x14ac:dyDescent="0.3">
      <c r="A43" t="s">
        <v>19</v>
      </c>
      <c r="B43" t="s">
        <v>379</v>
      </c>
      <c r="C43" t="s">
        <v>297</v>
      </c>
      <c r="D43" t="s">
        <v>380</v>
      </c>
      <c r="E43" t="s">
        <v>298</v>
      </c>
      <c r="F43">
        <v>65.899028036259196</v>
      </c>
      <c r="G43">
        <v>72.459821766539903</v>
      </c>
      <c r="H43">
        <v>79.505677694157299</v>
      </c>
      <c r="I43">
        <v>86.4767069726541</v>
      </c>
      <c r="J43">
        <v>94.982956445003595</v>
      </c>
      <c r="K43">
        <v>98.836762940062798</v>
      </c>
      <c r="L43">
        <v>102.572870839744</v>
      </c>
      <c r="M43">
        <v>102.27238683568601</v>
      </c>
      <c r="N43">
        <v>98.718497628155802</v>
      </c>
      <c r="O43">
        <v>93.460260783001004</v>
      </c>
      <c r="P43">
        <v>96.999068716046096</v>
      </c>
      <c r="Q43">
        <v>97.219646550299302</v>
      </c>
      <c r="R43">
        <v>107.048757204823</v>
      </c>
      <c r="S43">
        <v>113.527845497226</v>
      </c>
      <c r="T43">
        <v>120.414191246702</v>
      </c>
      <c r="U43">
        <v>127.11467670152</v>
      </c>
      <c r="V43">
        <v>123.448035697544</v>
      </c>
      <c r="W43">
        <v>113.96685818986499</v>
      </c>
      <c r="X43">
        <v>119.38889337567601</v>
      </c>
      <c r="Y43">
        <v>131.72852944102101</v>
      </c>
      <c r="Z43">
        <v>142.84862029926799</v>
      </c>
      <c r="AA43">
        <v>144.47265448797501</v>
      </c>
      <c r="AB43">
        <v>145.09455964116199</v>
      </c>
      <c r="AC43">
        <v>148.487439966908</v>
      </c>
      <c r="AD43">
        <v>148.594615936731</v>
      </c>
      <c r="AE43">
        <v>139.435612597984</v>
      </c>
      <c r="AF43">
        <v>154.79054699731901</v>
      </c>
    </row>
    <row r="44" spans="1:32" x14ac:dyDescent="0.3">
      <c r="A44" t="s">
        <v>19</v>
      </c>
      <c r="B44" t="s">
        <v>381</v>
      </c>
      <c r="C44" t="s">
        <v>297</v>
      </c>
      <c r="D44" t="s">
        <v>382</v>
      </c>
      <c r="E44" t="s">
        <v>298</v>
      </c>
      <c r="F44">
        <v>352.76253077039701</v>
      </c>
      <c r="G44">
        <v>379.36655206781103</v>
      </c>
      <c r="H44">
        <v>413.19551373794002</v>
      </c>
      <c r="I44">
        <v>448.02179346071898</v>
      </c>
      <c r="J44">
        <v>480.54385230353</v>
      </c>
      <c r="K44">
        <v>512.08183834136901</v>
      </c>
      <c r="L44">
        <v>540.79690683010006</v>
      </c>
      <c r="M44">
        <v>555.81608610288595</v>
      </c>
      <c r="N44">
        <v>559.63736067326499</v>
      </c>
      <c r="O44">
        <v>577.68862750658104</v>
      </c>
      <c r="P44">
        <v>603.00911397284801</v>
      </c>
      <c r="Q44">
        <v>700.08027640074101</v>
      </c>
      <c r="R44">
        <v>813.31606426750295</v>
      </c>
      <c r="S44">
        <v>920.25591559204099</v>
      </c>
      <c r="T44">
        <v>970.00738989853403</v>
      </c>
      <c r="U44">
        <v>1062.86858956838</v>
      </c>
      <c r="V44">
        <v>999.16148559481803</v>
      </c>
      <c r="W44">
        <v>899.79022699799896</v>
      </c>
      <c r="X44">
        <v>856.63129994464998</v>
      </c>
      <c r="Y44">
        <v>840.38816684430606</v>
      </c>
      <c r="Z44">
        <v>845.99919622456503</v>
      </c>
      <c r="AA44">
        <v>826.47351458207402</v>
      </c>
      <c r="AB44">
        <v>827.93824135156206</v>
      </c>
      <c r="AC44">
        <v>831.70009266512398</v>
      </c>
      <c r="AD44">
        <v>820.60266336217205</v>
      </c>
      <c r="AE44">
        <v>739.05059533028998</v>
      </c>
      <c r="AF44">
        <v>798.82628287686998</v>
      </c>
    </row>
    <row r="45" spans="1:32" x14ac:dyDescent="0.3">
      <c r="A45" t="s">
        <v>19</v>
      </c>
      <c r="B45" t="s">
        <v>383</v>
      </c>
      <c r="C45" t="s">
        <v>297</v>
      </c>
      <c r="D45" t="s">
        <v>384</v>
      </c>
      <c r="E45" t="s">
        <v>298</v>
      </c>
      <c r="F45">
        <v>352.76253077039701</v>
      </c>
      <c r="G45">
        <v>379.36655206781103</v>
      </c>
      <c r="H45">
        <v>413.19551373794002</v>
      </c>
      <c r="I45">
        <v>448.02179346071898</v>
      </c>
      <c r="J45">
        <v>480.54385230353</v>
      </c>
      <c r="K45">
        <v>512.08183834136901</v>
      </c>
      <c r="L45">
        <v>540.79690683010006</v>
      </c>
      <c r="M45">
        <v>555.81608610288595</v>
      </c>
      <c r="N45">
        <v>559.63736067326499</v>
      </c>
      <c r="O45">
        <v>577.68862750658104</v>
      </c>
      <c r="P45">
        <v>603.00911397284801</v>
      </c>
      <c r="Q45">
        <v>700.08027640074101</v>
      </c>
      <c r="R45">
        <v>813.31606426750295</v>
      </c>
      <c r="S45">
        <v>920.25591559204099</v>
      </c>
      <c r="T45">
        <v>970.00738989853403</v>
      </c>
      <c r="U45">
        <v>1062.86858956838</v>
      </c>
      <c r="V45">
        <v>999.16148559481803</v>
      </c>
      <c r="W45">
        <v>899.79022699799896</v>
      </c>
      <c r="X45">
        <v>856.63129994464998</v>
      </c>
      <c r="Y45">
        <v>840.38816684430606</v>
      </c>
      <c r="Z45">
        <v>845.99919622456503</v>
      </c>
      <c r="AA45">
        <v>826.47351458207402</v>
      </c>
      <c r="AB45">
        <v>827.93824135156206</v>
      </c>
      <c r="AC45">
        <v>831.70009266512398</v>
      </c>
      <c r="AD45">
        <v>820.60266336217205</v>
      </c>
      <c r="AE45">
        <v>739.05059533028998</v>
      </c>
      <c r="AF45">
        <v>798.82628287686998</v>
      </c>
    </row>
    <row r="46" spans="1:32" x14ac:dyDescent="0.3">
      <c r="A46" t="s">
        <v>19</v>
      </c>
      <c r="B46" t="s">
        <v>385</v>
      </c>
      <c r="C46" t="s">
        <v>297</v>
      </c>
      <c r="D46" t="s">
        <v>386</v>
      </c>
      <c r="E46" t="s">
        <v>298</v>
      </c>
      <c r="F46">
        <v>8.5232173482698492</v>
      </c>
      <c r="G46">
        <v>9.3561111521098503</v>
      </c>
      <c r="H46">
        <v>10.2762189414274</v>
      </c>
      <c r="I46">
        <v>11.209958748230999</v>
      </c>
      <c r="J46">
        <v>12.3300971344653</v>
      </c>
      <c r="K46">
        <v>14.0328076507455</v>
      </c>
      <c r="L46">
        <v>14.7521445439562</v>
      </c>
      <c r="M46">
        <v>15.6804455536913</v>
      </c>
      <c r="N46">
        <v>16.158986255508999</v>
      </c>
      <c r="O46">
        <v>18.174638320842199</v>
      </c>
      <c r="P46">
        <v>19.350899183155299</v>
      </c>
      <c r="Q46">
        <v>20.9819876443763</v>
      </c>
      <c r="R46">
        <v>23.588087566118698</v>
      </c>
      <c r="S46">
        <v>25.497874440215401</v>
      </c>
      <c r="T46">
        <v>27.443186669528401</v>
      </c>
      <c r="U46">
        <v>29.795401610437299</v>
      </c>
      <c r="V46">
        <v>28.6721704439143</v>
      </c>
      <c r="W46">
        <v>26.812433803211199</v>
      </c>
      <c r="X46">
        <v>24.203218937881399</v>
      </c>
      <c r="Y46">
        <v>23.036143231201301</v>
      </c>
      <c r="Z46">
        <v>21.6297685350061</v>
      </c>
      <c r="AA46">
        <v>20.154283712633699</v>
      </c>
      <c r="AB46">
        <v>21.477161880081599</v>
      </c>
      <c r="AC46">
        <v>22.1976775994506</v>
      </c>
      <c r="AD46">
        <v>21.988284516327798</v>
      </c>
      <c r="AE46">
        <v>19.926271978362699</v>
      </c>
      <c r="AF46">
        <v>22.131946660713002</v>
      </c>
    </row>
    <row r="47" spans="1:32" x14ac:dyDescent="0.3">
      <c r="A47" t="s">
        <v>19</v>
      </c>
      <c r="B47" t="s">
        <v>387</v>
      </c>
      <c r="C47" t="s">
        <v>297</v>
      </c>
      <c r="D47" t="s">
        <v>388</v>
      </c>
      <c r="E47" t="s">
        <v>298</v>
      </c>
      <c r="F47">
        <v>22.852792038665299</v>
      </c>
      <c r="G47">
        <v>24.468418896437299</v>
      </c>
      <c r="H47">
        <v>26.467199997842901</v>
      </c>
      <c r="I47">
        <v>29.851808369000601</v>
      </c>
      <c r="J47">
        <v>31.996910876531501</v>
      </c>
      <c r="K47">
        <v>36.137039326576698</v>
      </c>
      <c r="L47">
        <v>35.555646201281199</v>
      </c>
      <c r="M47">
        <v>34.601289411059298</v>
      </c>
      <c r="N47">
        <v>35.9135793189023</v>
      </c>
      <c r="O47">
        <v>38.470435553562602</v>
      </c>
      <c r="P47">
        <v>43.804189862694699</v>
      </c>
      <c r="Q47">
        <v>45.783522614652902</v>
      </c>
      <c r="R47">
        <v>52.976560985107803</v>
      </c>
      <c r="S47">
        <v>57.142251146419099</v>
      </c>
      <c r="T47">
        <v>64.870111591013696</v>
      </c>
      <c r="U47">
        <v>59.58</v>
      </c>
      <c r="V47">
        <v>57.43</v>
      </c>
      <c r="W47">
        <v>60.25</v>
      </c>
      <c r="X47">
        <v>58.9</v>
      </c>
      <c r="Y47">
        <v>58.5</v>
      </c>
      <c r="Z47">
        <v>55.26</v>
      </c>
      <c r="AA47">
        <v>51.14</v>
      </c>
      <c r="AB47">
        <v>54</v>
      </c>
      <c r="AC47">
        <v>54.808078132759498</v>
      </c>
      <c r="AD47">
        <v>57.520741599072998</v>
      </c>
      <c r="AE47">
        <v>58.1142857142857</v>
      </c>
      <c r="AF47">
        <v>60.598112895215998</v>
      </c>
    </row>
    <row r="48" spans="1:32" x14ac:dyDescent="0.3">
      <c r="A48" t="s">
        <v>19</v>
      </c>
      <c r="B48" t="s">
        <v>389</v>
      </c>
      <c r="C48" t="s">
        <v>297</v>
      </c>
      <c r="D48" t="s">
        <v>390</v>
      </c>
      <c r="E48" t="s">
        <v>298</v>
      </c>
      <c r="F48">
        <v>48.660376028983301</v>
      </c>
      <c r="G48">
        <v>52.249277819024798</v>
      </c>
      <c r="H48">
        <v>56.690872460350903</v>
      </c>
      <c r="I48">
        <v>62.962446823289298</v>
      </c>
      <c r="J48">
        <v>67.853893980116595</v>
      </c>
      <c r="K48">
        <v>75.162680777517295</v>
      </c>
      <c r="L48">
        <v>75.926189157805894</v>
      </c>
      <c r="M48">
        <v>76.466560706083698</v>
      </c>
      <c r="N48">
        <v>78.387687226268696</v>
      </c>
      <c r="O48">
        <v>83.665928766142002</v>
      </c>
      <c r="P48">
        <v>91.387962614314702</v>
      </c>
      <c r="Q48">
        <v>94.031960024188606</v>
      </c>
      <c r="R48">
        <v>100.684829726012</v>
      </c>
      <c r="S48">
        <v>112.210928608874</v>
      </c>
      <c r="T48">
        <v>127.058752338986</v>
      </c>
      <c r="U48">
        <v>123.33026653338599</v>
      </c>
      <c r="V48">
        <v>124.369462409932</v>
      </c>
      <c r="W48">
        <v>120.64282855734299</v>
      </c>
      <c r="X48">
        <v>119.54805942030001</v>
      </c>
      <c r="Y48">
        <v>114.944715417805</v>
      </c>
      <c r="Z48">
        <v>109.205071579516</v>
      </c>
      <c r="AA48">
        <v>99.327124990645601</v>
      </c>
      <c r="AB48">
        <v>102.241317906775</v>
      </c>
      <c r="AC48">
        <v>104.454357276384</v>
      </c>
      <c r="AD48">
        <v>108.925747278534</v>
      </c>
      <c r="AE48">
        <v>111.282171754491</v>
      </c>
      <c r="AF48">
        <v>116.04894885806701</v>
      </c>
    </row>
    <row r="49" spans="1:32" x14ac:dyDescent="0.3">
      <c r="A49" t="s">
        <v>19</v>
      </c>
      <c r="B49" t="s">
        <v>391</v>
      </c>
      <c r="C49" t="s">
        <v>297</v>
      </c>
      <c r="D49" t="s">
        <v>392</v>
      </c>
      <c r="E49" t="s">
        <v>298</v>
      </c>
      <c r="F49">
        <v>24.025407539434099</v>
      </c>
      <c r="G49">
        <v>25.8644876965752</v>
      </c>
      <c r="H49">
        <v>28.2160461533527</v>
      </c>
      <c r="I49">
        <v>30.8973963449221</v>
      </c>
      <c r="J49">
        <v>33.438014153689899</v>
      </c>
      <c r="K49">
        <v>36.387552470975798</v>
      </c>
      <c r="L49">
        <v>37.580112856140602</v>
      </c>
      <c r="M49">
        <v>38.807912946351003</v>
      </c>
      <c r="N49">
        <v>39.209635760231897</v>
      </c>
      <c r="O49">
        <v>41.648924114228699</v>
      </c>
      <c r="P49">
        <v>44.026260676596998</v>
      </c>
      <c r="Q49">
        <v>44.551525665773397</v>
      </c>
      <c r="R49">
        <v>43.862043582558002</v>
      </c>
      <c r="S49">
        <v>50.638231624002501</v>
      </c>
      <c r="T49">
        <v>57.324557240574698</v>
      </c>
      <c r="U49">
        <v>58.515000000000001</v>
      </c>
      <c r="V49">
        <v>61.57</v>
      </c>
      <c r="W49">
        <v>56.104999999999997</v>
      </c>
      <c r="X49">
        <v>56.35</v>
      </c>
      <c r="Y49">
        <v>52.05</v>
      </c>
      <c r="Z49">
        <v>49.43</v>
      </c>
      <c r="AA49">
        <v>45.01</v>
      </c>
      <c r="AB49">
        <v>44.844999999999999</v>
      </c>
      <c r="AC49">
        <v>46.027324113232403</v>
      </c>
      <c r="AD49">
        <v>47.586764123499599</v>
      </c>
      <c r="AE49">
        <v>49.194988021610001</v>
      </c>
      <c r="AF49">
        <v>51.202253159605903</v>
      </c>
    </row>
    <row r="50" spans="1:32" x14ac:dyDescent="0.3">
      <c r="A50" t="s">
        <v>19</v>
      </c>
      <c r="B50" t="s">
        <v>393</v>
      </c>
      <c r="C50" t="s">
        <v>297</v>
      </c>
      <c r="D50" t="s">
        <v>394</v>
      </c>
      <c r="E50" t="s">
        <v>298</v>
      </c>
      <c r="F50">
        <v>1.7821764508838001</v>
      </c>
      <c r="G50">
        <v>1.91637122601228</v>
      </c>
      <c r="H50">
        <v>2.0076263091553299</v>
      </c>
      <c r="I50">
        <v>2.2132421093666301</v>
      </c>
      <c r="J50">
        <v>2.4189689498951599</v>
      </c>
      <c r="K50">
        <v>2.6380889799647398</v>
      </c>
      <c r="L50">
        <v>2.7904301003840999</v>
      </c>
      <c r="M50">
        <v>3.0573583486734801</v>
      </c>
      <c r="N50">
        <v>3.2644721471345801</v>
      </c>
      <c r="O50">
        <v>3.5465690983507101</v>
      </c>
      <c r="P50">
        <v>3.5575120750229901</v>
      </c>
      <c r="Q50">
        <v>3.6969117437623198</v>
      </c>
      <c r="R50">
        <v>3.8462251583465599</v>
      </c>
      <c r="S50">
        <v>4.4304458384519601</v>
      </c>
      <c r="T50">
        <v>4.8640835073978703</v>
      </c>
      <c r="U50">
        <v>5.2352665333859196</v>
      </c>
      <c r="V50">
        <v>5.3694624099316499</v>
      </c>
      <c r="W50">
        <v>4.2878285573430404</v>
      </c>
      <c r="X50">
        <v>4.2980594202997597</v>
      </c>
      <c r="Y50">
        <v>4.3947154178053998</v>
      </c>
      <c r="Z50">
        <v>4.5150715795160501</v>
      </c>
      <c r="AA50">
        <v>3.17712499064561</v>
      </c>
      <c r="AB50">
        <v>3.3963179067746001</v>
      </c>
      <c r="AC50">
        <v>3.61895503039218</v>
      </c>
      <c r="AD50">
        <v>3.8182415559610599</v>
      </c>
      <c r="AE50">
        <v>3.9728980185949601</v>
      </c>
      <c r="AF50">
        <v>4.2485828032454398</v>
      </c>
    </row>
    <row r="51" spans="1:32" x14ac:dyDescent="0.3">
      <c r="A51" t="s">
        <v>19</v>
      </c>
      <c r="B51" t="s">
        <v>395</v>
      </c>
      <c r="C51" t="s">
        <v>297</v>
      </c>
      <c r="D51" t="s">
        <v>396</v>
      </c>
      <c r="E51" t="s">
        <v>298</v>
      </c>
      <c r="F51">
        <v>1.2904315621257401</v>
      </c>
      <c r="G51">
        <v>1.3943047445487899</v>
      </c>
      <c r="H51">
        <v>1.47592826295011</v>
      </c>
      <c r="I51">
        <v>1.64206653854101</v>
      </c>
      <c r="J51">
        <v>1.8175906945708</v>
      </c>
      <c r="K51">
        <v>2.0051405957647299</v>
      </c>
      <c r="L51">
        <v>2.0937469173993399</v>
      </c>
      <c r="M51">
        <v>2.2924218550498301</v>
      </c>
      <c r="N51">
        <v>2.50155709302462</v>
      </c>
      <c r="O51">
        <v>2.74209562600331</v>
      </c>
      <c r="P51">
        <v>2.7386262796494001</v>
      </c>
      <c r="Q51">
        <v>2.85074232652673</v>
      </c>
      <c r="R51">
        <v>2.9483042034838598</v>
      </c>
      <c r="S51">
        <v>3.4744412578500801</v>
      </c>
      <c r="T51">
        <v>3.8442546675667901</v>
      </c>
      <c r="U51">
        <v>4.17</v>
      </c>
      <c r="V51">
        <v>4.26</v>
      </c>
      <c r="W51">
        <v>3.17</v>
      </c>
      <c r="X51">
        <v>3.2</v>
      </c>
      <c r="Y51">
        <v>3.3</v>
      </c>
      <c r="Z51">
        <v>3.43</v>
      </c>
      <c r="AA51">
        <v>2.06</v>
      </c>
      <c r="AB51">
        <v>2.16</v>
      </c>
      <c r="AC51">
        <v>2.3112398755966499</v>
      </c>
      <c r="AD51">
        <v>2.4839622798410002</v>
      </c>
      <c r="AE51">
        <v>2.6144740299698999</v>
      </c>
      <c r="AF51">
        <v>2.8223659919836401</v>
      </c>
    </row>
    <row r="52" spans="1:32" x14ac:dyDescent="0.3">
      <c r="A52" t="s">
        <v>19</v>
      </c>
      <c r="B52" t="s">
        <v>397</v>
      </c>
      <c r="C52" t="s">
        <v>297</v>
      </c>
      <c r="D52" t="s">
        <v>398</v>
      </c>
      <c r="E52" t="s">
        <v>298</v>
      </c>
      <c r="F52">
        <v>0.49174488875806099</v>
      </c>
      <c r="G52">
        <v>0.52206648146349099</v>
      </c>
      <c r="H52">
        <v>0.53169804620521499</v>
      </c>
      <c r="I52">
        <v>0.57117557082561798</v>
      </c>
      <c r="J52">
        <v>0.60137825532435996</v>
      </c>
      <c r="K52">
        <v>0.63294838420001398</v>
      </c>
      <c r="L52">
        <v>0.69668318298475995</v>
      </c>
      <c r="M52">
        <v>0.76493649362365002</v>
      </c>
      <c r="N52">
        <v>0.76291505410995497</v>
      </c>
      <c r="O52">
        <v>0.80447347234739697</v>
      </c>
      <c r="P52">
        <v>0.81888579537358797</v>
      </c>
      <c r="Q52">
        <v>0.84616941723559003</v>
      </c>
      <c r="R52">
        <v>0.89792095486269996</v>
      </c>
      <c r="S52">
        <v>0.95600458060188098</v>
      </c>
      <c r="T52">
        <v>1.01982883983109</v>
      </c>
      <c r="U52">
        <v>1.0652665333859199</v>
      </c>
      <c r="V52">
        <v>1.1094624099316499</v>
      </c>
      <c r="W52">
        <v>1.11782855734304</v>
      </c>
      <c r="X52">
        <v>1.09805942029976</v>
      </c>
      <c r="Y52">
        <v>1.0947154178053999</v>
      </c>
      <c r="Z52">
        <v>1.0850715795160499</v>
      </c>
      <c r="AA52">
        <v>1.11712499064561</v>
      </c>
      <c r="AB52">
        <v>1.2363179067746</v>
      </c>
      <c r="AC52">
        <v>1.3077151547955299</v>
      </c>
      <c r="AD52">
        <v>1.3342792761200499</v>
      </c>
      <c r="AE52">
        <v>1.35842398862506</v>
      </c>
      <c r="AF52">
        <v>1.4262168112618101</v>
      </c>
    </row>
    <row r="53" spans="1:32" x14ac:dyDescent="0.3">
      <c r="A53" t="s">
        <v>19</v>
      </c>
      <c r="B53" t="s">
        <v>399</v>
      </c>
      <c r="C53" t="s">
        <v>297</v>
      </c>
      <c r="D53" t="s">
        <v>400</v>
      </c>
      <c r="E53" t="s">
        <v>298</v>
      </c>
      <c r="F53">
        <v>0.65713420003849599</v>
      </c>
      <c r="G53">
        <v>0.71398438892537497</v>
      </c>
      <c r="H53">
        <v>0.77866820593291697</v>
      </c>
      <c r="I53">
        <v>0.82656562043396298</v>
      </c>
      <c r="J53">
        <v>0.891697108124056</v>
      </c>
      <c r="K53">
        <v>0.99152060797471597</v>
      </c>
      <c r="L53">
        <v>1.0280231496747301</v>
      </c>
      <c r="M53">
        <v>0.98213733337213505</v>
      </c>
      <c r="N53">
        <v>0.93445460017399495</v>
      </c>
      <c r="O53">
        <v>1.04085052930017</v>
      </c>
      <c r="P53">
        <v>1.1178508479116001</v>
      </c>
      <c r="Q53">
        <v>1.1475502503391699</v>
      </c>
      <c r="R53">
        <v>1.2409187549638201</v>
      </c>
      <c r="S53">
        <v>1.37426955884063</v>
      </c>
      <c r="T53">
        <v>1.39576567109656</v>
      </c>
      <c r="U53">
        <v>1.43825746041337</v>
      </c>
      <c r="V53">
        <v>1.34352501084123</v>
      </c>
      <c r="W53">
        <v>1.1761085215590401</v>
      </c>
      <c r="X53">
        <v>1.0809830685999899</v>
      </c>
      <c r="Y53">
        <v>1.0751960112980601</v>
      </c>
      <c r="Z53">
        <v>1.15843279012197</v>
      </c>
      <c r="AA53">
        <v>0.97862503752626795</v>
      </c>
      <c r="AB53">
        <v>1.0490533373361399</v>
      </c>
      <c r="AC53">
        <v>1.1512631380891101</v>
      </c>
      <c r="AD53">
        <v>1.2748167501757901</v>
      </c>
      <c r="AE53">
        <v>1.26259165636024</v>
      </c>
      <c r="AF53">
        <v>1.36610413104437</v>
      </c>
    </row>
    <row r="54" spans="1:32" x14ac:dyDescent="0.3">
      <c r="A54" t="s">
        <v>19</v>
      </c>
      <c r="B54" t="s">
        <v>401</v>
      </c>
      <c r="C54" t="s">
        <v>297</v>
      </c>
      <c r="D54" t="s">
        <v>402</v>
      </c>
      <c r="E54" t="s">
        <v>298</v>
      </c>
      <c r="F54">
        <v>1.17588705160028</v>
      </c>
      <c r="G54">
        <v>1.278986884322</v>
      </c>
      <c r="H54">
        <v>1.3816222817897601</v>
      </c>
      <c r="I54">
        <v>1.46344427392749</v>
      </c>
      <c r="J54">
        <v>1.5729949724955901</v>
      </c>
      <c r="K54">
        <v>1.73529820665745</v>
      </c>
      <c r="L54">
        <v>1.79805094704265</v>
      </c>
      <c r="M54">
        <v>1.78071686361824</v>
      </c>
      <c r="N54">
        <v>1.79667207314427</v>
      </c>
      <c r="O54">
        <v>1.9657324546397501</v>
      </c>
      <c r="P54">
        <v>2.0569914496961901</v>
      </c>
      <c r="Q54">
        <v>2.11340193177295</v>
      </c>
      <c r="R54">
        <v>2.2625663028446699</v>
      </c>
      <c r="S54">
        <v>2.5277600232864699</v>
      </c>
      <c r="T54">
        <v>2.58506524207974</v>
      </c>
      <c r="U54">
        <v>2.6152803790302399</v>
      </c>
      <c r="V54">
        <v>2.3992050665070099</v>
      </c>
      <c r="W54">
        <v>2.3495898475474002</v>
      </c>
      <c r="X54">
        <v>2.1097866856307501</v>
      </c>
      <c r="Y54">
        <v>1.99940801585342</v>
      </c>
      <c r="Z54">
        <v>2.07818364947738</v>
      </c>
      <c r="AA54">
        <v>1.6620717608879501</v>
      </c>
      <c r="AB54">
        <v>1.7177726970159799</v>
      </c>
      <c r="AC54">
        <v>1.84590622147135</v>
      </c>
      <c r="AD54">
        <v>1.97069966382206</v>
      </c>
      <c r="AE54">
        <v>1.95875634961197</v>
      </c>
      <c r="AF54">
        <v>2.0733709407512699</v>
      </c>
    </row>
    <row r="55" spans="1:32" x14ac:dyDescent="0.3">
      <c r="A55" t="s">
        <v>19</v>
      </c>
      <c r="B55" t="s">
        <v>403</v>
      </c>
      <c r="C55" t="s">
        <v>297</v>
      </c>
      <c r="D55" t="s">
        <v>404</v>
      </c>
      <c r="E55" t="s">
        <v>298</v>
      </c>
      <c r="F55">
        <v>0.51875285156178796</v>
      </c>
      <c r="G55">
        <v>0.56500249539662395</v>
      </c>
      <c r="H55">
        <v>0.60295407585684002</v>
      </c>
      <c r="I55">
        <v>0.63687865349352701</v>
      </c>
      <c r="J55">
        <v>0.68129786437152995</v>
      </c>
      <c r="K55">
        <v>0.74377759868273396</v>
      </c>
      <c r="L55">
        <v>0.77002779736792304</v>
      </c>
      <c r="M55">
        <v>0.79857953024610595</v>
      </c>
      <c r="N55">
        <v>0.86221747297027396</v>
      </c>
      <c r="O55">
        <v>0.92488192533957603</v>
      </c>
      <c r="P55">
        <v>0.93914060178459102</v>
      </c>
      <c r="Q55">
        <v>0.96585168143377897</v>
      </c>
      <c r="R55">
        <v>1.02164754788085</v>
      </c>
      <c r="S55">
        <v>1.1534904644458399</v>
      </c>
      <c r="T55">
        <v>1.18929957098317</v>
      </c>
      <c r="U55">
        <v>1.1770229186168599</v>
      </c>
      <c r="V55">
        <v>1.0556800556657799</v>
      </c>
      <c r="W55">
        <v>1.1734813259883701</v>
      </c>
      <c r="X55">
        <v>1.02880361703076</v>
      </c>
      <c r="Y55">
        <v>0.92421200455536001</v>
      </c>
      <c r="Z55">
        <v>0.91975085935540701</v>
      </c>
      <c r="AA55">
        <v>0.683446723361681</v>
      </c>
      <c r="AB55">
        <v>0.66871935967983998</v>
      </c>
      <c r="AC55">
        <v>0.69464308338224401</v>
      </c>
      <c r="AD55">
        <v>0.69588291364627197</v>
      </c>
      <c r="AE55">
        <v>0.69616469325173302</v>
      </c>
      <c r="AF55">
        <v>0.70726680970689304</v>
      </c>
    </row>
    <row r="56" spans="1:32" x14ac:dyDescent="0.3">
      <c r="A56" t="s">
        <v>19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19</v>
      </c>
      <c r="B57" t="s">
        <v>407</v>
      </c>
      <c r="C57" t="s">
        <v>297</v>
      </c>
      <c r="D57" t="s">
        <v>408</v>
      </c>
      <c r="E57" t="s">
        <v>298</v>
      </c>
      <c r="F57">
        <v>405.43398957643001</v>
      </c>
      <c r="G57">
        <v>436.04602511185101</v>
      </c>
      <c r="H57">
        <v>474.75460839981503</v>
      </c>
      <c r="I57">
        <v>516.29329058086705</v>
      </c>
      <c r="J57">
        <v>554.21821809560004</v>
      </c>
      <c r="K57">
        <v>594.32889759461</v>
      </c>
      <c r="L57">
        <v>623.66939179395195</v>
      </c>
      <c r="M57">
        <v>640.30895165558104</v>
      </c>
      <c r="N57">
        <v>647.59971120878299</v>
      </c>
      <c r="O57">
        <v>672.58853662994397</v>
      </c>
      <c r="P57">
        <v>706.27204098244204</v>
      </c>
      <c r="Q57">
        <v>806.81473440243303</v>
      </c>
      <c r="R57">
        <v>928.55723700702299</v>
      </c>
      <c r="S57">
        <v>1046.60915923419</v>
      </c>
      <c r="T57">
        <v>1110.6516740181401</v>
      </c>
      <c r="U57">
        <v>1200.67185902969</v>
      </c>
      <c r="V57">
        <v>1136.7687921575</v>
      </c>
      <c r="W57">
        <v>1031.66860223821</v>
      </c>
      <c r="X57">
        <v>988.31475801775196</v>
      </c>
      <c r="Y57">
        <v>969.00145575428803</v>
      </c>
      <c r="Z57">
        <v>970.68421854164103</v>
      </c>
      <c r="AA57">
        <v>944.23826462117404</v>
      </c>
      <c r="AB57">
        <v>950.95674091690296</v>
      </c>
      <c r="AC57">
        <v>957.96636043239096</v>
      </c>
      <c r="AD57">
        <v>952.09785636853201</v>
      </c>
      <c r="AE57">
        <v>870.73893282700203</v>
      </c>
      <c r="AF57">
        <v>937.62876495492299</v>
      </c>
    </row>
    <row r="58" spans="1:32" x14ac:dyDescent="0.3">
      <c r="A58" t="s">
        <v>19</v>
      </c>
      <c r="B58" t="s">
        <v>409</v>
      </c>
      <c r="C58" t="s">
        <v>297</v>
      </c>
      <c r="D58" t="s">
        <v>410</v>
      </c>
      <c r="E58" t="s">
        <v>298</v>
      </c>
      <c r="F58">
        <v>405.43398957643001</v>
      </c>
      <c r="G58">
        <v>436.04602511185101</v>
      </c>
      <c r="H58">
        <v>474.75460839981503</v>
      </c>
      <c r="I58">
        <v>516.29329058086705</v>
      </c>
      <c r="J58">
        <v>554.21821809560004</v>
      </c>
      <c r="K58">
        <v>594.32889759461</v>
      </c>
      <c r="L58">
        <v>623.66939179395195</v>
      </c>
      <c r="M58">
        <v>640.30895165558104</v>
      </c>
      <c r="N58">
        <v>647.59971120878299</v>
      </c>
      <c r="O58">
        <v>672.58853662994397</v>
      </c>
      <c r="P58">
        <v>706.27204098244204</v>
      </c>
      <c r="Q58">
        <v>806.81473440243303</v>
      </c>
      <c r="R58">
        <v>928.55723700702299</v>
      </c>
      <c r="S58">
        <v>1046.60915923419</v>
      </c>
      <c r="T58">
        <v>1110.6516740181401</v>
      </c>
      <c r="U58">
        <v>1200.67185902969</v>
      </c>
      <c r="V58">
        <v>1136.7687921575</v>
      </c>
      <c r="W58">
        <v>1031.66860223821</v>
      </c>
      <c r="X58">
        <v>988.31475801775196</v>
      </c>
      <c r="Y58">
        <v>969.00145575428803</v>
      </c>
      <c r="Z58">
        <v>970.68421854164103</v>
      </c>
      <c r="AA58">
        <v>944.23826462117404</v>
      </c>
      <c r="AB58">
        <v>950.95674091690296</v>
      </c>
      <c r="AC58">
        <v>957.96636043239096</v>
      </c>
      <c r="AD58">
        <v>952.09785636853201</v>
      </c>
      <c r="AE58">
        <v>870.73893282700203</v>
      </c>
      <c r="AF58">
        <v>937.62876495492299</v>
      </c>
    </row>
    <row r="59" spans="1:32" x14ac:dyDescent="0.3">
      <c r="A59" t="s">
        <v>19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</v>
      </c>
      <c r="B2" t="s">
        <v>295</v>
      </c>
      <c r="C2" t="s">
        <v>297</v>
      </c>
      <c r="D2" t="s">
        <v>296</v>
      </c>
      <c r="E2" t="s">
        <v>298</v>
      </c>
      <c r="F2">
        <v>25.367552659517301</v>
      </c>
      <c r="G2">
        <v>27.909960003771701</v>
      </c>
      <c r="H2">
        <v>28.663501519924399</v>
      </c>
      <c r="I2">
        <v>29.8452374285899</v>
      </c>
      <c r="J2">
        <v>32.514885835957898</v>
      </c>
      <c r="K2">
        <v>33.314695916397298</v>
      </c>
      <c r="L2">
        <v>33.169944478789297</v>
      </c>
      <c r="M2">
        <v>32.821362610608901</v>
      </c>
      <c r="N2">
        <v>34.5684736517291</v>
      </c>
      <c r="O2">
        <v>35.569135752319497</v>
      </c>
      <c r="P2">
        <v>37.042428612356503</v>
      </c>
      <c r="Q2">
        <v>36.551777058680997</v>
      </c>
      <c r="R2">
        <v>44.349997105076099</v>
      </c>
      <c r="S2">
        <v>46.6089157609632</v>
      </c>
      <c r="T2">
        <v>43.790420571558997</v>
      </c>
      <c r="U2">
        <v>45.481202333012803</v>
      </c>
      <c r="V2">
        <v>50.171418250220498</v>
      </c>
      <c r="W2">
        <v>53.314158367476502</v>
      </c>
      <c r="X2">
        <v>47.789451550488998</v>
      </c>
      <c r="Y2">
        <v>53.904854065253801</v>
      </c>
      <c r="Z2">
        <v>58.746232871063597</v>
      </c>
      <c r="AA2">
        <v>61.2128967474912</v>
      </c>
      <c r="AB2">
        <v>61.234655128135302</v>
      </c>
      <c r="AC2">
        <v>60.9375317026565</v>
      </c>
      <c r="AD2">
        <v>67.381401878281096</v>
      </c>
      <c r="AE2">
        <v>58.484260826655103</v>
      </c>
      <c r="AF2">
        <v>59.535272837920303</v>
      </c>
    </row>
    <row r="3" spans="1:32" x14ac:dyDescent="0.3">
      <c r="A3" t="s">
        <v>21</v>
      </c>
      <c r="B3" t="s">
        <v>299</v>
      </c>
      <c r="C3" t="s">
        <v>297</v>
      </c>
      <c r="D3" t="s">
        <v>300</v>
      </c>
      <c r="E3" t="s">
        <v>298</v>
      </c>
      <c r="F3">
        <v>6.9142602451545603</v>
      </c>
      <c r="G3">
        <v>7.2168424301236103</v>
      </c>
      <c r="H3">
        <v>8.3027594998958705</v>
      </c>
      <c r="I3">
        <v>8.5947776526866306</v>
      </c>
      <c r="J3">
        <v>9.0641803849716105</v>
      </c>
      <c r="K3">
        <v>9.8609009607401301</v>
      </c>
      <c r="L3">
        <v>10.923350278155301</v>
      </c>
      <c r="M3">
        <v>11.349553032288201</v>
      </c>
      <c r="N3">
        <v>11.2797673141561</v>
      </c>
      <c r="O3">
        <v>11.609174511565801</v>
      </c>
      <c r="P3">
        <v>12.3936259236081</v>
      </c>
      <c r="Q3">
        <v>12.877063153425899</v>
      </c>
      <c r="R3">
        <v>14.1610928319361</v>
      </c>
      <c r="S3">
        <v>14.974441490514</v>
      </c>
      <c r="T3">
        <v>13.4605646431179</v>
      </c>
      <c r="U3">
        <v>14.408659603736901</v>
      </c>
      <c r="V3">
        <v>15.052437584313701</v>
      </c>
      <c r="W3">
        <v>14.4122155560348</v>
      </c>
      <c r="X3">
        <v>13.1958642947607</v>
      </c>
      <c r="Y3">
        <v>13.1860504411486</v>
      </c>
      <c r="Z3">
        <v>13.098919775032901</v>
      </c>
      <c r="AA3">
        <v>12.4021376316424</v>
      </c>
      <c r="AB3">
        <v>12.79565598568</v>
      </c>
      <c r="AC3">
        <v>15.900273480994599</v>
      </c>
      <c r="AD3">
        <v>15.768718272091499</v>
      </c>
      <c r="AE3">
        <v>15.2836895942462</v>
      </c>
      <c r="AF3">
        <v>16.746932868156101</v>
      </c>
    </row>
    <row r="4" spans="1:32" x14ac:dyDescent="0.3">
      <c r="A4" t="s">
        <v>21</v>
      </c>
      <c r="B4" t="s">
        <v>301</v>
      </c>
      <c r="C4" t="s">
        <v>297</v>
      </c>
      <c r="D4" t="s">
        <v>302</v>
      </c>
      <c r="E4" t="s">
        <v>298</v>
      </c>
      <c r="F4">
        <v>865.61886841227397</v>
      </c>
      <c r="G4">
        <v>921.70262226327998</v>
      </c>
      <c r="H4">
        <v>985.14701668678902</v>
      </c>
      <c r="I4">
        <v>1028.58767716531</v>
      </c>
      <c r="J4">
        <v>1067.2953564286599</v>
      </c>
      <c r="K4">
        <v>1129.7204119618</v>
      </c>
      <c r="L4">
        <v>1193.25992553066</v>
      </c>
      <c r="M4">
        <v>1205.6523675032099</v>
      </c>
      <c r="N4">
        <v>1223.8382844876201</v>
      </c>
      <c r="O4">
        <v>1219.8837614490501</v>
      </c>
      <c r="P4">
        <v>1202.6727905990001</v>
      </c>
      <c r="Q4">
        <v>1259.55453244211</v>
      </c>
      <c r="R4">
        <v>1367.7617721874899</v>
      </c>
      <c r="S4">
        <v>1410.24023555807</v>
      </c>
      <c r="T4">
        <v>1248.3640522599101</v>
      </c>
      <c r="U4">
        <v>1313.9367183069601</v>
      </c>
      <c r="V4">
        <v>1284.493151316</v>
      </c>
      <c r="W4">
        <v>1218.91732724437</v>
      </c>
      <c r="X4">
        <v>1192.1277067515</v>
      </c>
      <c r="Y4">
        <v>1218.52854544513</v>
      </c>
      <c r="Z4">
        <v>1247.4675465206899</v>
      </c>
      <c r="AA4">
        <v>1285.8339858125501</v>
      </c>
      <c r="AB4">
        <v>1306.9113300614999</v>
      </c>
      <c r="AC4">
        <v>1368.6752870978301</v>
      </c>
      <c r="AD4">
        <v>1432.7350649108901</v>
      </c>
      <c r="AE4">
        <v>1451.4320173753699</v>
      </c>
      <c r="AF4">
        <v>1619.2359848955</v>
      </c>
    </row>
    <row r="5" spans="1:32" x14ac:dyDescent="0.3">
      <c r="A5" t="s">
        <v>21</v>
      </c>
      <c r="B5" t="s">
        <v>303</v>
      </c>
      <c r="C5" t="s">
        <v>297</v>
      </c>
      <c r="D5" t="s">
        <v>304</v>
      </c>
      <c r="E5" t="s">
        <v>298</v>
      </c>
      <c r="F5">
        <v>215.968537401118</v>
      </c>
      <c r="G5">
        <v>228.26784121161199</v>
      </c>
      <c r="H5">
        <v>234.85123510998201</v>
      </c>
      <c r="I5">
        <v>242.90471844724601</v>
      </c>
      <c r="J5">
        <v>249.923852546928</v>
      </c>
      <c r="K5">
        <v>262.84833799063603</v>
      </c>
      <c r="L5">
        <v>291.92036475137201</v>
      </c>
      <c r="M5">
        <v>300.10222749751398</v>
      </c>
      <c r="N5">
        <v>316.47433384320902</v>
      </c>
      <c r="O5">
        <v>315.66306143641702</v>
      </c>
      <c r="P5">
        <v>302.35407943772799</v>
      </c>
      <c r="Q5">
        <v>315.53530437798503</v>
      </c>
      <c r="R5">
        <v>363.35193051686002</v>
      </c>
      <c r="S5">
        <v>384.70297209636902</v>
      </c>
      <c r="T5">
        <v>337.097576938212</v>
      </c>
      <c r="U5">
        <v>345.452946511346</v>
      </c>
      <c r="V5">
        <v>327.97948986201902</v>
      </c>
      <c r="W5">
        <v>322.22998232827001</v>
      </c>
      <c r="X5">
        <v>324.79895858081397</v>
      </c>
      <c r="Y5">
        <v>344.08465187617202</v>
      </c>
      <c r="Z5">
        <v>359.29569361884501</v>
      </c>
      <c r="AA5">
        <v>399.87476062450003</v>
      </c>
      <c r="AB5">
        <v>401.30496297625598</v>
      </c>
      <c r="AC5">
        <v>414.93424140411798</v>
      </c>
      <c r="AD5">
        <v>439.61585982767599</v>
      </c>
      <c r="AE5">
        <v>415.68433729867098</v>
      </c>
      <c r="AF5">
        <v>439.15247850614497</v>
      </c>
    </row>
    <row r="6" spans="1:32" x14ac:dyDescent="0.3">
      <c r="A6" t="s">
        <v>21</v>
      </c>
      <c r="B6" t="s">
        <v>305</v>
      </c>
      <c r="C6" t="s">
        <v>297</v>
      </c>
      <c r="D6" t="s">
        <v>306</v>
      </c>
      <c r="E6" t="s">
        <v>298</v>
      </c>
      <c r="F6">
        <v>158.24561007974299</v>
      </c>
      <c r="G6">
        <v>166.474086561452</v>
      </c>
      <c r="H6">
        <v>176.46598966315901</v>
      </c>
      <c r="I6">
        <v>184.783449931289</v>
      </c>
      <c r="J6">
        <v>185.85476534381101</v>
      </c>
      <c r="K6">
        <v>188.14408010668501</v>
      </c>
      <c r="L6">
        <v>194.19669417428699</v>
      </c>
      <c r="M6">
        <v>193.62954439107699</v>
      </c>
      <c r="N6">
        <v>184.53578006273699</v>
      </c>
      <c r="O6">
        <v>178.74110507115401</v>
      </c>
      <c r="P6">
        <v>165.40489614728</v>
      </c>
      <c r="Q6">
        <v>164.21426388781401</v>
      </c>
      <c r="R6">
        <v>166.931096629818</v>
      </c>
      <c r="S6">
        <v>159.85797398208899</v>
      </c>
      <c r="T6">
        <v>142.961360058563</v>
      </c>
      <c r="U6">
        <v>145.25861738479199</v>
      </c>
      <c r="V6">
        <v>141.61679841095199</v>
      </c>
      <c r="W6">
        <v>140.03358363013601</v>
      </c>
      <c r="X6">
        <v>139.641022495838</v>
      </c>
      <c r="Y6">
        <v>145.899491190541</v>
      </c>
      <c r="Z6">
        <v>150.574298725826</v>
      </c>
      <c r="AA6">
        <v>154.97004034987</v>
      </c>
      <c r="AB6">
        <v>158.39061153559899</v>
      </c>
      <c r="AC6">
        <v>163.024429038345</v>
      </c>
      <c r="AD6">
        <v>167.85245131863601</v>
      </c>
      <c r="AE6">
        <v>173.03285959667599</v>
      </c>
      <c r="AF6">
        <v>198.67616950567299</v>
      </c>
    </row>
    <row r="7" spans="1:32" x14ac:dyDescent="0.3">
      <c r="A7" t="s">
        <v>21</v>
      </c>
      <c r="B7" t="s">
        <v>307</v>
      </c>
      <c r="C7" t="s">
        <v>297</v>
      </c>
      <c r="D7" t="s">
        <v>308</v>
      </c>
      <c r="E7" t="s">
        <v>298</v>
      </c>
      <c r="F7">
        <v>71.262390564102304</v>
      </c>
      <c r="G7">
        <v>74.747895548864406</v>
      </c>
      <c r="H7">
        <v>80.739441922292897</v>
      </c>
      <c r="I7">
        <v>87.711127909336895</v>
      </c>
      <c r="J7">
        <v>91.102516329768903</v>
      </c>
      <c r="K7">
        <v>97.676216105202798</v>
      </c>
      <c r="L7">
        <v>100.00242786059</v>
      </c>
      <c r="M7">
        <v>100.17000432050401</v>
      </c>
      <c r="N7">
        <v>102.89023251210401</v>
      </c>
      <c r="O7">
        <v>104.14944017685499</v>
      </c>
      <c r="P7">
        <v>104.59897155934</v>
      </c>
      <c r="Q7">
        <v>108.72563742851599</v>
      </c>
      <c r="R7">
        <v>114.238174898501</v>
      </c>
      <c r="S7">
        <v>113.89943410112301</v>
      </c>
      <c r="T7">
        <v>103.396263477465</v>
      </c>
      <c r="U7">
        <v>109.17772880524799</v>
      </c>
      <c r="V7">
        <v>104.27031941234701</v>
      </c>
      <c r="W7">
        <v>100.477835086182</v>
      </c>
      <c r="X7">
        <v>94.813661267621697</v>
      </c>
      <c r="Y7">
        <v>95.011676445003999</v>
      </c>
      <c r="Z7">
        <v>98.368267337305497</v>
      </c>
      <c r="AA7">
        <v>96.280747003336799</v>
      </c>
      <c r="AB7">
        <v>100.13196190056701</v>
      </c>
      <c r="AC7">
        <v>103.35382894068699</v>
      </c>
      <c r="AD7">
        <v>107.971746795389</v>
      </c>
      <c r="AE7">
        <v>114.366691280588</v>
      </c>
      <c r="AF7">
        <v>127.403073773923</v>
      </c>
    </row>
    <row r="8" spans="1:32" x14ac:dyDescent="0.3">
      <c r="A8" t="s">
        <v>21</v>
      </c>
      <c r="B8" t="s">
        <v>309</v>
      </c>
      <c r="C8" t="s">
        <v>297</v>
      </c>
      <c r="D8" t="s">
        <v>310</v>
      </c>
      <c r="E8" t="s">
        <v>298</v>
      </c>
      <c r="F8">
        <v>11.5937348714273</v>
      </c>
      <c r="G8">
        <v>11.8315525572089</v>
      </c>
      <c r="H8">
        <v>12.288474179734999</v>
      </c>
      <c r="I8">
        <v>8.9492101484601694</v>
      </c>
      <c r="J8">
        <v>11.418028840540201</v>
      </c>
      <c r="K8">
        <v>17.197505416548299</v>
      </c>
      <c r="L8">
        <v>17.3063287367026</v>
      </c>
      <c r="M8">
        <v>16.620121237345899</v>
      </c>
      <c r="N8">
        <v>19.0780252343651</v>
      </c>
      <c r="O8">
        <v>22.509479237767</v>
      </c>
      <c r="P8">
        <v>31.244955450157001</v>
      </c>
      <c r="Q8">
        <v>37.798974680631503</v>
      </c>
      <c r="R8">
        <v>37.902321210333596</v>
      </c>
      <c r="S8">
        <v>47.0545760281057</v>
      </c>
      <c r="T8">
        <v>28.5655848702899</v>
      </c>
      <c r="U8">
        <v>39.188638438189301</v>
      </c>
      <c r="V8">
        <v>50.896290556684399</v>
      </c>
      <c r="W8">
        <v>37.523588786385297</v>
      </c>
      <c r="X8">
        <v>39.853310519570599</v>
      </c>
      <c r="Y8">
        <v>41.198761634157201</v>
      </c>
      <c r="Z8">
        <v>32.783967962291499</v>
      </c>
      <c r="AA8">
        <v>30.423176453457302</v>
      </c>
      <c r="AB8">
        <v>22.432969029379802</v>
      </c>
      <c r="AC8">
        <v>21.545654317366001</v>
      </c>
      <c r="AD8">
        <v>20.264034544706298</v>
      </c>
      <c r="AE8">
        <v>16.650969233117898</v>
      </c>
      <c r="AF8">
        <v>18.637990475612199</v>
      </c>
    </row>
    <row r="9" spans="1:32" x14ac:dyDescent="0.3">
      <c r="A9" t="s">
        <v>21</v>
      </c>
      <c r="B9" t="s">
        <v>311</v>
      </c>
      <c r="C9" t="s">
        <v>297</v>
      </c>
      <c r="D9" t="s">
        <v>312</v>
      </c>
      <c r="E9" t="s">
        <v>298</v>
      </c>
      <c r="F9">
        <v>39.948152919898</v>
      </c>
      <c r="G9">
        <v>40.464432985904899</v>
      </c>
      <c r="H9">
        <v>44.3204383711806</v>
      </c>
      <c r="I9">
        <v>43.431305750723503</v>
      </c>
      <c r="J9">
        <v>43.336820911241396</v>
      </c>
      <c r="K9">
        <v>46.045762639291802</v>
      </c>
      <c r="L9">
        <v>47.163255638652799</v>
      </c>
      <c r="M9">
        <v>49.350303287229202</v>
      </c>
      <c r="N9">
        <v>51.231768270785103</v>
      </c>
      <c r="O9">
        <v>51.885934945056</v>
      </c>
      <c r="P9">
        <v>51.1515494519033</v>
      </c>
      <c r="Q9">
        <v>53.407636490188501</v>
      </c>
      <c r="R9">
        <v>59.491401946149601</v>
      </c>
      <c r="S9">
        <v>58.312669360283401</v>
      </c>
      <c r="T9">
        <v>48.019395798383897</v>
      </c>
      <c r="U9">
        <v>57.248680987009003</v>
      </c>
      <c r="V9">
        <v>53.167337615739001</v>
      </c>
      <c r="W9">
        <v>50.580293466648598</v>
      </c>
      <c r="X9">
        <v>46.917089088174102</v>
      </c>
      <c r="Y9">
        <v>45.222643947121298</v>
      </c>
      <c r="Z9">
        <v>46.897403816183001</v>
      </c>
      <c r="AA9">
        <v>46.804350775525499</v>
      </c>
      <c r="AB9">
        <v>51.5171316540155</v>
      </c>
      <c r="AC9">
        <v>53.2212023544188</v>
      </c>
      <c r="AD9">
        <v>57.929840628141001</v>
      </c>
      <c r="AE9">
        <v>57.281751637996798</v>
      </c>
      <c r="AF9">
        <v>62.050763611242999</v>
      </c>
    </row>
    <row r="10" spans="1:32" x14ac:dyDescent="0.3">
      <c r="A10" t="s">
        <v>21</v>
      </c>
      <c r="B10" t="s">
        <v>313</v>
      </c>
      <c r="C10" t="s">
        <v>297</v>
      </c>
      <c r="D10" t="s">
        <v>314</v>
      </c>
      <c r="E10" t="s">
        <v>298</v>
      </c>
      <c r="F10">
        <v>76.368153144790696</v>
      </c>
      <c r="G10">
        <v>77.606765662691998</v>
      </c>
      <c r="H10">
        <v>85.558104268868505</v>
      </c>
      <c r="I10">
        <v>83.556957262652801</v>
      </c>
      <c r="J10">
        <v>83.300921015371401</v>
      </c>
      <c r="K10">
        <v>89.107310886726694</v>
      </c>
      <c r="L10">
        <v>90.712837486898906</v>
      </c>
      <c r="M10">
        <v>93.606227974629505</v>
      </c>
      <c r="N10">
        <v>93.431364777111696</v>
      </c>
      <c r="O10">
        <v>93.667721276029994</v>
      </c>
      <c r="P10">
        <v>92.283682354311594</v>
      </c>
      <c r="Q10">
        <v>97.854043719900304</v>
      </c>
      <c r="R10">
        <v>110.815610344097</v>
      </c>
      <c r="S10">
        <v>107.126259498569</v>
      </c>
      <c r="T10">
        <v>95.5320494651818</v>
      </c>
      <c r="U10">
        <v>107.39695570035001</v>
      </c>
      <c r="V10">
        <v>102.54732404693</v>
      </c>
      <c r="W10">
        <v>85.229197083028595</v>
      </c>
      <c r="X10">
        <v>79.253862431850493</v>
      </c>
      <c r="Y10">
        <v>73.251182177829506</v>
      </c>
      <c r="Z10">
        <v>78.032527377163404</v>
      </c>
      <c r="AA10">
        <v>75.374688625287504</v>
      </c>
      <c r="AB10">
        <v>78.110725312211002</v>
      </c>
      <c r="AC10">
        <v>81.5965729249926</v>
      </c>
      <c r="AD10">
        <v>88.975195629218106</v>
      </c>
      <c r="AE10">
        <v>93.686977236583502</v>
      </c>
      <c r="AF10">
        <v>102.83624440590199</v>
      </c>
    </row>
    <row r="11" spans="1:32" x14ac:dyDescent="0.3">
      <c r="A11" t="s">
        <v>21</v>
      </c>
      <c r="B11" t="s">
        <v>315</v>
      </c>
      <c r="C11" t="s">
        <v>297</v>
      </c>
      <c r="D11" t="s">
        <v>316</v>
      </c>
      <c r="E11" t="s">
        <v>298</v>
      </c>
      <c r="F11">
        <v>36.420000224892703</v>
      </c>
      <c r="G11">
        <v>37.142332676787099</v>
      </c>
      <c r="H11">
        <v>41.237665897687897</v>
      </c>
      <c r="I11">
        <v>40.125651511929199</v>
      </c>
      <c r="J11">
        <v>39.964100104130097</v>
      </c>
      <c r="K11">
        <v>43.061548247434899</v>
      </c>
      <c r="L11">
        <v>43.549581848246099</v>
      </c>
      <c r="M11">
        <v>44.255924687400302</v>
      </c>
      <c r="N11">
        <v>42.1995965063266</v>
      </c>
      <c r="O11">
        <v>41.7817863309741</v>
      </c>
      <c r="P11">
        <v>41.132132902408301</v>
      </c>
      <c r="Q11">
        <v>44.446407229711902</v>
      </c>
      <c r="R11">
        <v>51.324208397947302</v>
      </c>
      <c r="S11">
        <v>48.813590138285903</v>
      </c>
      <c r="T11">
        <v>47.512653666797902</v>
      </c>
      <c r="U11">
        <v>50.148274713340598</v>
      </c>
      <c r="V11">
        <v>49.379986431191</v>
      </c>
      <c r="W11">
        <v>34.648903616379997</v>
      </c>
      <c r="X11">
        <v>32.336773343676299</v>
      </c>
      <c r="Y11">
        <v>28.0285382307082</v>
      </c>
      <c r="Z11">
        <v>31.1351235609804</v>
      </c>
      <c r="AA11">
        <v>28.570337849762002</v>
      </c>
      <c r="AB11">
        <v>26.593593658195399</v>
      </c>
      <c r="AC11">
        <v>28.3753705705738</v>
      </c>
      <c r="AD11">
        <v>31.045355001077102</v>
      </c>
      <c r="AE11">
        <v>36.405225598586803</v>
      </c>
      <c r="AF11">
        <v>40.7854807946592</v>
      </c>
    </row>
    <row r="12" spans="1:32" x14ac:dyDescent="0.3">
      <c r="A12" t="s">
        <v>21</v>
      </c>
      <c r="B12" t="s">
        <v>317</v>
      </c>
      <c r="C12" t="s">
        <v>297</v>
      </c>
      <c r="D12" t="s">
        <v>318</v>
      </c>
      <c r="E12" t="s">
        <v>298</v>
      </c>
      <c r="F12">
        <v>79.447386692619204</v>
      </c>
      <c r="G12">
        <v>85.882817762812095</v>
      </c>
      <c r="H12">
        <v>91.979496143126994</v>
      </c>
      <c r="I12">
        <v>98.198008783437203</v>
      </c>
      <c r="J12">
        <v>104.938510541472</v>
      </c>
      <c r="K12">
        <v>113.716387414191</v>
      </c>
      <c r="L12">
        <v>119.40149229544301</v>
      </c>
      <c r="M12">
        <v>122.19764402318501</v>
      </c>
      <c r="N12">
        <v>124.794103895953</v>
      </c>
      <c r="O12">
        <v>124.912027786048</v>
      </c>
      <c r="P12">
        <v>127.41229604699301</v>
      </c>
      <c r="Q12">
        <v>132.04129799549699</v>
      </c>
      <c r="R12">
        <v>142.180456145779</v>
      </c>
      <c r="S12">
        <v>144.69035576228001</v>
      </c>
      <c r="T12">
        <v>128.35958377711901</v>
      </c>
      <c r="U12">
        <v>132.43099948374399</v>
      </c>
      <c r="V12">
        <v>128.99833934620901</v>
      </c>
      <c r="W12">
        <v>116.832898875254</v>
      </c>
      <c r="X12">
        <v>109.81473896923001</v>
      </c>
      <c r="Y12">
        <v>112.18706508562499</v>
      </c>
      <c r="Z12">
        <v>117.03986429176101</v>
      </c>
      <c r="AA12">
        <v>117.404376142788</v>
      </c>
      <c r="AB12">
        <v>122.14241468056299</v>
      </c>
      <c r="AC12">
        <v>129.55126581796401</v>
      </c>
      <c r="AD12">
        <v>135.396557114026</v>
      </c>
      <c r="AE12">
        <v>141.684855104381</v>
      </c>
      <c r="AF12">
        <v>161.999333049798</v>
      </c>
    </row>
    <row r="13" spans="1:32" x14ac:dyDescent="0.3">
      <c r="A13" t="s">
        <v>21</v>
      </c>
      <c r="B13" t="s">
        <v>319</v>
      </c>
      <c r="C13" t="s">
        <v>297</v>
      </c>
      <c r="D13" t="s">
        <v>320</v>
      </c>
      <c r="E13" t="s">
        <v>298</v>
      </c>
      <c r="F13">
        <v>60.872300002968103</v>
      </c>
      <c r="G13">
        <v>64.503054433807804</v>
      </c>
      <c r="H13">
        <v>71.388255123221001</v>
      </c>
      <c r="I13">
        <v>76.366236718460499</v>
      </c>
      <c r="J13">
        <v>80.795799573433698</v>
      </c>
      <c r="K13">
        <v>86.725653311247697</v>
      </c>
      <c r="L13">
        <v>91.498984906194195</v>
      </c>
      <c r="M13">
        <v>92.024843674500104</v>
      </c>
      <c r="N13">
        <v>94.634309912623806</v>
      </c>
      <c r="O13">
        <v>98.731382187808805</v>
      </c>
      <c r="P13">
        <v>100.387582177323</v>
      </c>
      <c r="Q13">
        <v>108.19706731449899</v>
      </c>
      <c r="R13">
        <v>121.45268044337701</v>
      </c>
      <c r="S13">
        <v>129.96751679440399</v>
      </c>
      <c r="T13">
        <v>118.811357381326</v>
      </c>
      <c r="U13">
        <v>125.601291636589</v>
      </c>
      <c r="V13">
        <v>128.724986684236</v>
      </c>
      <c r="W13">
        <v>127.926837320652</v>
      </c>
      <c r="X13">
        <v>121.91354256531299</v>
      </c>
      <c r="Y13">
        <v>118.050342722831</v>
      </c>
      <c r="Z13">
        <v>112.856251981805</v>
      </c>
      <c r="AA13">
        <v>111.029695338501</v>
      </c>
      <c r="AB13">
        <v>117.176536044153</v>
      </c>
      <c r="AC13">
        <v>121.972695498246</v>
      </c>
      <c r="AD13">
        <v>129.76408715392799</v>
      </c>
      <c r="AE13">
        <v>139.45946453184899</v>
      </c>
      <c r="AF13">
        <v>165.18270391326601</v>
      </c>
    </row>
    <row r="14" spans="1:32" x14ac:dyDescent="0.3">
      <c r="A14" t="s">
        <v>21</v>
      </c>
      <c r="B14" t="s">
        <v>321</v>
      </c>
      <c r="C14" t="s">
        <v>297</v>
      </c>
      <c r="D14" t="s">
        <v>322</v>
      </c>
      <c r="E14" t="s">
        <v>298</v>
      </c>
      <c r="F14">
        <v>20.4582041515262</v>
      </c>
      <c r="G14">
        <v>22.127502794002702</v>
      </c>
      <c r="H14">
        <v>24.647764343228499</v>
      </c>
      <c r="I14">
        <v>25.267113665698599</v>
      </c>
      <c r="J14">
        <v>27.852918252986001</v>
      </c>
      <c r="K14">
        <v>26.768059652488599</v>
      </c>
      <c r="L14">
        <v>29.2246222657758</v>
      </c>
      <c r="M14">
        <v>28.150163354811301</v>
      </c>
      <c r="N14">
        <v>28.612685032984199</v>
      </c>
      <c r="O14">
        <v>27.831409490713</v>
      </c>
      <c r="P14">
        <v>28.7629112563171</v>
      </c>
      <c r="Q14">
        <v>30.376532130522602</v>
      </c>
      <c r="R14">
        <v>29.6058240795793</v>
      </c>
      <c r="S14">
        <v>27.2751626967713</v>
      </c>
      <c r="T14">
        <v>21.142175159829499</v>
      </c>
      <c r="U14">
        <v>20.4812842338665</v>
      </c>
      <c r="V14">
        <v>22.3223716844442</v>
      </c>
      <c r="W14">
        <v>21.5258704556508</v>
      </c>
      <c r="X14">
        <v>19.841708010759302</v>
      </c>
      <c r="Y14">
        <v>20.164157307646899</v>
      </c>
      <c r="Z14">
        <v>21.127346748673599</v>
      </c>
      <c r="AA14">
        <v>22.628539413206301</v>
      </c>
      <c r="AB14">
        <v>23.646948741551999</v>
      </c>
      <c r="AC14">
        <v>24.664341474326299</v>
      </c>
      <c r="AD14">
        <v>22.552452321758601</v>
      </c>
      <c r="AE14">
        <v>24.7056705491886</v>
      </c>
      <c r="AF14">
        <v>28.356145565564599</v>
      </c>
    </row>
    <row r="15" spans="1:32" x14ac:dyDescent="0.3">
      <c r="A15" t="s">
        <v>21</v>
      </c>
      <c r="B15" t="s">
        <v>323</v>
      </c>
      <c r="C15" t="s">
        <v>297</v>
      </c>
      <c r="D15" t="s">
        <v>324</v>
      </c>
      <c r="E15" t="s">
        <v>298</v>
      </c>
      <c r="F15">
        <v>44.016690273499798</v>
      </c>
      <c r="G15">
        <v>47.257677407748403</v>
      </c>
      <c r="H15">
        <v>52.575564610350902</v>
      </c>
      <c r="I15">
        <v>53.978404302287402</v>
      </c>
      <c r="J15">
        <v>59.493978232945601</v>
      </c>
      <c r="K15">
        <v>60.121251321493503</v>
      </c>
      <c r="L15">
        <v>64.214772146099705</v>
      </c>
      <c r="M15">
        <v>62.028482462718898</v>
      </c>
      <c r="N15">
        <v>61.313962872576703</v>
      </c>
      <c r="O15">
        <v>59.627598680350197</v>
      </c>
      <c r="P15">
        <v>60.484196418965603</v>
      </c>
      <c r="Q15">
        <v>63.344204413923002</v>
      </c>
      <c r="R15">
        <v>65.877581266291301</v>
      </c>
      <c r="S15">
        <v>66.748139499758693</v>
      </c>
      <c r="T15">
        <v>61.357081306849402</v>
      </c>
      <c r="U15">
        <v>63.840219634636099</v>
      </c>
      <c r="V15">
        <v>63.313663759243198</v>
      </c>
      <c r="W15">
        <v>61.887865260530099</v>
      </c>
      <c r="X15">
        <v>61.548338945416099</v>
      </c>
      <c r="Y15">
        <v>62.2920788794994</v>
      </c>
      <c r="Z15">
        <v>62.6418033411747</v>
      </c>
      <c r="AA15">
        <v>63.371039918553798</v>
      </c>
      <c r="AB15">
        <v>66.504980757627706</v>
      </c>
      <c r="AC15">
        <v>66.954829184881305</v>
      </c>
      <c r="AD15">
        <v>64.713008375187897</v>
      </c>
      <c r="AE15">
        <v>66.403332394756902</v>
      </c>
      <c r="AF15">
        <v>74.223995232267896</v>
      </c>
    </row>
    <row r="16" spans="1:32" x14ac:dyDescent="0.3">
      <c r="A16" t="s">
        <v>21</v>
      </c>
      <c r="B16" t="s">
        <v>325</v>
      </c>
      <c r="C16" t="s">
        <v>297</v>
      </c>
      <c r="D16" t="s">
        <v>326</v>
      </c>
      <c r="E16" t="s">
        <v>298</v>
      </c>
      <c r="F16">
        <v>23.558486121973601</v>
      </c>
      <c r="G16">
        <v>25.130174613745702</v>
      </c>
      <c r="H16">
        <v>27.9278002671224</v>
      </c>
      <c r="I16">
        <v>28.711290636588899</v>
      </c>
      <c r="J16">
        <v>31.6410599799596</v>
      </c>
      <c r="K16">
        <v>33.3531916690049</v>
      </c>
      <c r="L16">
        <v>34.990149880323898</v>
      </c>
      <c r="M16">
        <v>33.8783191079076</v>
      </c>
      <c r="N16">
        <v>32.7012778395925</v>
      </c>
      <c r="O16">
        <v>31.7961891896372</v>
      </c>
      <c r="P16">
        <v>31.721285162648499</v>
      </c>
      <c r="Q16">
        <v>32.967672283400397</v>
      </c>
      <c r="R16">
        <v>36.271757186712001</v>
      </c>
      <c r="S16">
        <v>39.472976802987397</v>
      </c>
      <c r="T16">
        <v>40.214906147019903</v>
      </c>
      <c r="U16">
        <v>43.358935400769603</v>
      </c>
      <c r="V16">
        <v>40.991292074798999</v>
      </c>
      <c r="W16">
        <v>40.361994804879302</v>
      </c>
      <c r="X16">
        <v>41.7066309346568</v>
      </c>
      <c r="Y16">
        <v>42.127921571852497</v>
      </c>
      <c r="Z16">
        <v>41.514456592501098</v>
      </c>
      <c r="AA16">
        <v>40.7425005053475</v>
      </c>
      <c r="AB16">
        <v>42.858032016075697</v>
      </c>
      <c r="AC16">
        <v>42.290487710554999</v>
      </c>
      <c r="AD16">
        <v>42.160556053429303</v>
      </c>
      <c r="AE16">
        <v>41.697661845568298</v>
      </c>
      <c r="AF16">
        <v>45.8678496667033</v>
      </c>
    </row>
    <row r="17" spans="1:32" x14ac:dyDescent="0.3">
      <c r="A17" t="s">
        <v>21</v>
      </c>
      <c r="B17" t="s">
        <v>327</v>
      </c>
      <c r="C17" t="s">
        <v>297</v>
      </c>
      <c r="D17" t="s">
        <v>328</v>
      </c>
      <c r="E17" t="s">
        <v>298</v>
      </c>
      <c r="F17">
        <v>22.113541684989599</v>
      </c>
      <c r="G17">
        <v>23.720354570545599</v>
      </c>
      <c r="H17">
        <v>26.372003541727999</v>
      </c>
      <c r="I17">
        <v>27.377365877077899</v>
      </c>
      <c r="J17">
        <v>30.133848733756398</v>
      </c>
      <c r="K17">
        <v>32.178012321206197</v>
      </c>
      <c r="L17">
        <v>33.149835439564299</v>
      </c>
      <c r="M17">
        <v>33.611895773105601</v>
      </c>
      <c r="N17">
        <v>33.984091850730302</v>
      </c>
      <c r="O17">
        <v>34.184407740905101</v>
      </c>
      <c r="P17">
        <v>33.494252176357797</v>
      </c>
      <c r="Q17">
        <v>35.922963610119602</v>
      </c>
      <c r="R17">
        <v>40.919673482092598</v>
      </c>
      <c r="S17">
        <v>42.092707455161502</v>
      </c>
      <c r="T17">
        <v>35.4779099701855</v>
      </c>
      <c r="U17">
        <v>33.797474562039397</v>
      </c>
      <c r="V17">
        <v>32.683661525302199</v>
      </c>
      <c r="W17">
        <v>30.0187214407783</v>
      </c>
      <c r="X17">
        <v>29.9884432450311</v>
      </c>
      <c r="Y17">
        <v>31.6900284831863</v>
      </c>
      <c r="Z17">
        <v>31.263779942857099</v>
      </c>
      <c r="AA17">
        <v>32.543806261992501</v>
      </c>
      <c r="AB17">
        <v>31.070203248080499</v>
      </c>
      <c r="AC17">
        <v>33.148297156600997</v>
      </c>
      <c r="AD17">
        <v>34.9622103767624</v>
      </c>
      <c r="AE17">
        <v>37.3847010473716</v>
      </c>
      <c r="AF17">
        <v>44.107352353054303</v>
      </c>
    </row>
    <row r="18" spans="1:32" x14ac:dyDescent="0.3">
      <c r="A18" t="s">
        <v>21</v>
      </c>
      <c r="B18" t="s">
        <v>329</v>
      </c>
      <c r="C18" t="s">
        <v>297</v>
      </c>
      <c r="D18" t="s">
        <v>330</v>
      </c>
      <c r="E18" t="s">
        <v>298</v>
      </c>
      <c r="F18">
        <v>67.522180979912207</v>
      </c>
      <c r="G18">
        <v>76.397164097341701</v>
      </c>
      <c r="H18">
        <v>81.531796018004997</v>
      </c>
      <c r="I18">
        <v>88.279503671078004</v>
      </c>
      <c r="J18">
        <v>90.023859183578693</v>
      </c>
      <c r="K18">
        <v>97.018829577024405</v>
      </c>
      <c r="L18">
        <v>101.47353644466899</v>
      </c>
      <c r="M18">
        <v>100.25768924285499</v>
      </c>
      <c r="N18">
        <v>98.280293760548901</v>
      </c>
      <c r="O18">
        <v>92.963527547116897</v>
      </c>
      <c r="P18">
        <v>91.744662093295304</v>
      </c>
      <c r="Q18">
        <v>99.089198389969098</v>
      </c>
      <c r="R18">
        <v>96.825904878742193</v>
      </c>
      <c r="S18">
        <v>98.369542592004095</v>
      </c>
      <c r="T18">
        <v>84.614979389125807</v>
      </c>
      <c r="U18">
        <v>95.044741273299394</v>
      </c>
      <c r="V18">
        <v>90.985007468885598</v>
      </c>
      <c r="W18">
        <v>87.479475062852003</v>
      </c>
      <c r="X18">
        <v>84.079144886296007</v>
      </c>
      <c r="Y18">
        <v>82.905224825127206</v>
      </c>
      <c r="Z18">
        <v>87.095096416870703</v>
      </c>
      <c r="AA18">
        <v>89.009072563129095</v>
      </c>
      <c r="AB18">
        <v>89.507568630950601</v>
      </c>
      <c r="AC18">
        <v>103.536006102568</v>
      </c>
      <c r="AD18">
        <v>109.45911899155701</v>
      </c>
      <c r="AE18">
        <v>111.099454414531</v>
      </c>
      <c r="AF18">
        <v>126.056360361554</v>
      </c>
    </row>
    <row r="19" spans="1:32" x14ac:dyDescent="0.3">
      <c r="A19" t="s">
        <v>21</v>
      </c>
      <c r="B19" t="s">
        <v>331</v>
      </c>
      <c r="C19" t="s">
        <v>297</v>
      </c>
      <c r="D19" t="s">
        <v>332</v>
      </c>
      <c r="E19" t="s">
        <v>298</v>
      </c>
      <c r="F19">
        <v>58.208342717102802</v>
      </c>
      <c r="G19">
        <v>65.013412449195698</v>
      </c>
      <c r="H19">
        <v>71.396656106319497</v>
      </c>
      <c r="I19">
        <v>76.482694113980003</v>
      </c>
      <c r="J19">
        <v>80.309276087054798</v>
      </c>
      <c r="K19">
        <v>84.986827510835397</v>
      </c>
      <c r="L19">
        <v>89.382651288839497</v>
      </c>
      <c r="M19">
        <v>91.403686905778997</v>
      </c>
      <c r="N19">
        <v>94.421785765659195</v>
      </c>
      <c r="O19">
        <v>94.734010308602606</v>
      </c>
      <c r="P19">
        <v>93.263216737248001</v>
      </c>
      <c r="Q19">
        <v>96.831576623260105</v>
      </c>
      <c r="R19">
        <v>107.26634237159701</v>
      </c>
      <c r="S19">
        <v>115.73075774820499</v>
      </c>
      <c r="T19">
        <v>112.190305625595</v>
      </c>
      <c r="U19">
        <v>116.74710487672699</v>
      </c>
      <c r="V19">
        <v>112.477270243188</v>
      </c>
      <c r="W19">
        <v>109.277342370298</v>
      </c>
      <c r="X19">
        <v>106.422682844519</v>
      </c>
      <c r="Y19">
        <v>111.95804212515699</v>
      </c>
      <c r="Z19">
        <v>117.515995524792</v>
      </c>
      <c r="AA19">
        <v>115.552582531135</v>
      </c>
      <c r="AB19">
        <v>120.13839594611299</v>
      </c>
      <c r="AC19">
        <v>129.05746671206401</v>
      </c>
      <c r="AD19">
        <v>133.76079478379799</v>
      </c>
      <c r="AE19">
        <v>141.97837523684299</v>
      </c>
      <c r="AF19">
        <v>160.96028331830399</v>
      </c>
    </row>
    <row r="20" spans="1:32" x14ac:dyDescent="0.3">
      <c r="A20" t="s">
        <v>21</v>
      </c>
      <c r="B20" t="s">
        <v>333</v>
      </c>
      <c r="C20" t="s">
        <v>297</v>
      </c>
      <c r="D20" t="s">
        <v>334</v>
      </c>
      <c r="E20" t="s">
        <v>298</v>
      </c>
      <c r="F20">
        <v>41.248313689071402</v>
      </c>
      <c r="G20">
        <v>39.844233336082503</v>
      </c>
      <c r="H20">
        <v>41.352258908647698</v>
      </c>
      <c r="I20">
        <v>41.913287812078899</v>
      </c>
      <c r="J20">
        <v>49.480413037337698</v>
      </c>
      <c r="K20">
        <v>58.3906843328013</v>
      </c>
      <c r="L20">
        <v>64.361267549760299</v>
      </c>
      <c r="M20">
        <v>66.139658226451601</v>
      </c>
      <c r="N20">
        <v>69.3368267765822</v>
      </c>
      <c r="O20">
        <v>73.864211618402706</v>
      </c>
      <c r="P20">
        <v>91.666162300462403</v>
      </c>
      <c r="Q20">
        <v>92.071145348230601</v>
      </c>
      <c r="R20">
        <v>109.32622401234801</v>
      </c>
      <c r="S20">
        <v>138.18220771863699</v>
      </c>
      <c r="T20">
        <v>116.38439738736299</v>
      </c>
      <c r="U20">
        <v>121.202014859047</v>
      </c>
      <c r="V20">
        <v>118.222579166114</v>
      </c>
      <c r="W20">
        <v>97.562972492415099</v>
      </c>
      <c r="X20">
        <v>113.68314541323301</v>
      </c>
      <c r="Y20">
        <v>109.60810355341501</v>
      </c>
      <c r="Z20">
        <v>92.431127927859706</v>
      </c>
      <c r="AA20">
        <v>90.8879107078982</v>
      </c>
      <c r="AB20">
        <v>95.704257192306201</v>
      </c>
      <c r="AC20">
        <v>70.783995483581506</v>
      </c>
      <c r="AD20">
        <v>68.933929053151701</v>
      </c>
      <c r="AE20">
        <v>82.482039899622904</v>
      </c>
      <c r="AF20">
        <v>86.625978287168195</v>
      </c>
    </row>
    <row r="21" spans="1:32" x14ac:dyDescent="0.3">
      <c r="A21" t="s">
        <v>21</v>
      </c>
      <c r="B21" t="s">
        <v>335</v>
      </c>
      <c r="C21" t="s">
        <v>297</v>
      </c>
      <c r="D21" t="s">
        <v>336</v>
      </c>
      <c r="E21" t="s">
        <v>298</v>
      </c>
      <c r="F21">
        <v>60.176583946367103</v>
      </c>
      <c r="G21">
        <v>60.017883277061799</v>
      </c>
      <c r="H21">
        <v>63.382510598640003</v>
      </c>
      <c r="I21">
        <v>65.629118297961597</v>
      </c>
      <c r="J21">
        <v>75.999370528649195</v>
      </c>
      <c r="K21">
        <v>87.556857888295696</v>
      </c>
      <c r="L21">
        <v>97.249804272156197</v>
      </c>
      <c r="M21">
        <v>101.413981399601</v>
      </c>
      <c r="N21">
        <v>109.123637234038</v>
      </c>
      <c r="O21">
        <v>116.245360160982</v>
      </c>
      <c r="P21">
        <v>136.407562612123</v>
      </c>
      <c r="Q21">
        <v>141.770271208369</v>
      </c>
      <c r="R21">
        <v>165.112593581965</v>
      </c>
      <c r="S21">
        <v>198.50197446163199</v>
      </c>
      <c r="T21">
        <v>177.11181897874999</v>
      </c>
      <c r="U21">
        <v>182.34934467347699</v>
      </c>
      <c r="V21">
        <v>179.193787426299</v>
      </c>
      <c r="W21">
        <v>155.81529718693801</v>
      </c>
      <c r="X21">
        <v>171.73574177069199</v>
      </c>
      <c r="Y21">
        <v>164.60380302584801</v>
      </c>
      <c r="Z21">
        <v>146.69398291149301</v>
      </c>
      <c r="AA21">
        <v>147.34833744833901</v>
      </c>
      <c r="AB21">
        <v>152.36556227222201</v>
      </c>
      <c r="AC21">
        <v>125.485773477511</v>
      </c>
      <c r="AD21">
        <v>126.182953235274</v>
      </c>
      <c r="AE21">
        <v>147.16300450440599</v>
      </c>
      <c r="AF21">
        <v>156.35784525529601</v>
      </c>
    </row>
    <row r="22" spans="1:32" x14ac:dyDescent="0.3">
      <c r="A22" t="s">
        <v>21</v>
      </c>
      <c r="B22" t="s">
        <v>337</v>
      </c>
      <c r="C22" t="s">
        <v>297</v>
      </c>
      <c r="D22" t="s">
        <v>338</v>
      </c>
      <c r="E22" t="s">
        <v>298</v>
      </c>
      <c r="F22">
        <v>18.928270257295601</v>
      </c>
      <c r="G22">
        <v>20.173649940979299</v>
      </c>
      <c r="H22">
        <v>22.030251689992301</v>
      </c>
      <c r="I22">
        <v>23.715830485882801</v>
      </c>
      <c r="J22">
        <v>26.5189574913115</v>
      </c>
      <c r="K22">
        <v>29.1661735554943</v>
      </c>
      <c r="L22">
        <v>32.888536722395898</v>
      </c>
      <c r="M22">
        <v>35.274323173149</v>
      </c>
      <c r="N22">
        <v>39.786810457455502</v>
      </c>
      <c r="O22">
        <v>42.381148542579197</v>
      </c>
      <c r="P22">
        <v>44.741400311661003</v>
      </c>
      <c r="Q22">
        <v>49.699125860137997</v>
      </c>
      <c r="R22">
        <v>55.7863695696172</v>
      </c>
      <c r="S22">
        <v>60.319766742994098</v>
      </c>
      <c r="T22">
        <v>60.727421591387198</v>
      </c>
      <c r="U22">
        <v>61.147329814429398</v>
      </c>
      <c r="V22">
        <v>60.971208260185598</v>
      </c>
      <c r="W22">
        <v>58.252324694522599</v>
      </c>
      <c r="X22">
        <v>58.052596357459002</v>
      </c>
      <c r="Y22">
        <v>54.995699472433401</v>
      </c>
      <c r="Z22">
        <v>54.262854983633403</v>
      </c>
      <c r="AA22">
        <v>56.460426740441001</v>
      </c>
      <c r="AB22">
        <v>56.661305079915898</v>
      </c>
      <c r="AC22">
        <v>54.701777993929802</v>
      </c>
      <c r="AD22">
        <v>57.249024182122803</v>
      </c>
      <c r="AE22">
        <v>64.680964604783398</v>
      </c>
      <c r="AF22">
        <v>69.731866968127306</v>
      </c>
    </row>
    <row r="23" spans="1:32" x14ac:dyDescent="0.3">
      <c r="A23" t="s">
        <v>21</v>
      </c>
      <c r="B23" t="s">
        <v>339</v>
      </c>
      <c r="C23" t="s">
        <v>297</v>
      </c>
      <c r="D23" t="s">
        <v>340</v>
      </c>
      <c r="E23" t="s">
        <v>298</v>
      </c>
      <c r="F23">
        <v>148.63082909929901</v>
      </c>
      <c r="G23">
        <v>162.46558712419599</v>
      </c>
      <c r="H23">
        <v>191.280719890749</v>
      </c>
      <c r="I23">
        <v>221.374079674618</v>
      </c>
      <c r="J23">
        <v>239.58918482407901</v>
      </c>
      <c r="K23">
        <v>270.58144655083299</v>
      </c>
      <c r="L23">
        <v>283.54456372738503</v>
      </c>
      <c r="M23">
        <v>299.58127292819103</v>
      </c>
      <c r="N23">
        <v>296.490026177787</v>
      </c>
      <c r="O23">
        <v>307.85649502865601</v>
      </c>
      <c r="P23">
        <v>319.58573447057</v>
      </c>
      <c r="Q23">
        <v>333.14801385789099</v>
      </c>
      <c r="R23">
        <v>370.58847718109502</v>
      </c>
      <c r="S23">
        <v>388.58593900715999</v>
      </c>
      <c r="T23">
        <v>375.700452794206</v>
      </c>
      <c r="U23">
        <v>381.925341296125</v>
      </c>
      <c r="V23">
        <v>365.85196931290301</v>
      </c>
      <c r="W23">
        <v>288.70396148115799</v>
      </c>
      <c r="X23">
        <v>245.92170638840199</v>
      </c>
      <c r="Y23">
        <v>237.13524995579499</v>
      </c>
      <c r="Z23">
        <v>233.72026138763599</v>
      </c>
      <c r="AA23">
        <v>209.322059378522</v>
      </c>
      <c r="AB23">
        <v>218.08082547226601</v>
      </c>
      <c r="AC23">
        <v>225.70402047794099</v>
      </c>
      <c r="AD23">
        <v>238.77414485406501</v>
      </c>
      <c r="AE23">
        <v>240.36979951244001</v>
      </c>
      <c r="AF23">
        <v>269.84493537535701</v>
      </c>
    </row>
    <row r="24" spans="1:32" x14ac:dyDescent="0.3">
      <c r="A24" t="s">
        <v>21</v>
      </c>
      <c r="B24" t="s">
        <v>341</v>
      </c>
      <c r="C24" t="s">
        <v>297</v>
      </c>
      <c r="D24" t="s">
        <v>342</v>
      </c>
      <c r="E24" t="s">
        <v>298</v>
      </c>
      <c r="F24">
        <v>1168.54697806935</v>
      </c>
      <c r="G24">
        <v>1258.85051412761</v>
      </c>
      <c r="H24">
        <v>1318.2907238648299</v>
      </c>
      <c r="I24">
        <v>1458.9953035773599</v>
      </c>
      <c r="J24">
        <v>1555.32463013907</v>
      </c>
      <c r="K24">
        <v>1644.5996787484901</v>
      </c>
      <c r="L24">
        <v>1776.6256049588601</v>
      </c>
      <c r="M24">
        <v>1809.60686498569</v>
      </c>
      <c r="N24">
        <v>1882.25675994061</v>
      </c>
      <c r="O24">
        <v>1987.1202293506201</v>
      </c>
      <c r="P24">
        <v>1950.5485662108299</v>
      </c>
      <c r="Q24">
        <v>2008.5298665410801</v>
      </c>
      <c r="R24">
        <v>2179.4228714689998</v>
      </c>
      <c r="S24">
        <v>2239.9921523091002</v>
      </c>
      <c r="T24">
        <v>2036.61964195172</v>
      </c>
      <c r="U24">
        <v>2066.4442764297301</v>
      </c>
      <c r="V24">
        <v>1871.96164937143</v>
      </c>
      <c r="W24">
        <v>1698.9095469690301</v>
      </c>
      <c r="X24">
        <v>1653.9273900744299</v>
      </c>
      <c r="Y24">
        <v>1795.1716719712799</v>
      </c>
      <c r="Z24">
        <v>1921.98110928903</v>
      </c>
      <c r="AA24">
        <v>1993.9675998733701</v>
      </c>
      <c r="AB24">
        <v>2114.1782902112</v>
      </c>
      <c r="AC24">
        <v>2242.4474702858301</v>
      </c>
      <c r="AD24">
        <v>2252.4395416069001</v>
      </c>
      <c r="AE24">
        <v>2184.0765320627002</v>
      </c>
      <c r="AF24">
        <v>2420.7662974189898</v>
      </c>
    </row>
    <row r="25" spans="1:32" x14ac:dyDescent="0.3">
      <c r="A25" t="s">
        <v>21</v>
      </c>
      <c r="B25" t="s">
        <v>343</v>
      </c>
      <c r="C25" t="s">
        <v>297</v>
      </c>
      <c r="D25" t="s">
        <v>344</v>
      </c>
      <c r="E25" t="s">
        <v>298</v>
      </c>
      <c r="F25">
        <v>135.361450253736</v>
      </c>
      <c r="G25">
        <v>142.05133963209099</v>
      </c>
      <c r="H25">
        <v>149.11387530394001</v>
      </c>
      <c r="I25">
        <v>165.25671757440799</v>
      </c>
      <c r="J25">
        <v>177.422091384054</v>
      </c>
      <c r="K25">
        <v>188.230042732165</v>
      </c>
      <c r="L25">
        <v>207.444228733774</v>
      </c>
      <c r="M25">
        <v>215.979402496593</v>
      </c>
      <c r="N25">
        <v>232.397179926311</v>
      </c>
      <c r="O25">
        <v>245.391520822839</v>
      </c>
      <c r="P25">
        <v>239.88107949521299</v>
      </c>
      <c r="Q25">
        <v>252.046261477976</v>
      </c>
      <c r="R25">
        <v>279.25192923747301</v>
      </c>
      <c r="S25">
        <v>290.13175235608099</v>
      </c>
      <c r="T25">
        <v>269.996030755341</v>
      </c>
      <c r="U25">
        <v>278.14862136539</v>
      </c>
      <c r="V25">
        <v>260.34490205997201</v>
      </c>
      <c r="W25">
        <v>229.94395723612101</v>
      </c>
      <c r="X25">
        <v>224.114472015535</v>
      </c>
      <c r="Y25">
        <v>243.23970572750301</v>
      </c>
      <c r="Z25">
        <v>268.55769929699602</v>
      </c>
      <c r="AA25">
        <v>288.25672420176699</v>
      </c>
      <c r="AB25">
        <v>315.00756733324602</v>
      </c>
      <c r="AC25">
        <v>331.36907531218299</v>
      </c>
      <c r="AD25">
        <v>343.86271528296299</v>
      </c>
      <c r="AE25">
        <v>294.11215641780598</v>
      </c>
      <c r="AF25">
        <v>326.52129982080498</v>
      </c>
    </row>
    <row r="26" spans="1:32" x14ac:dyDescent="0.3">
      <c r="A26" t="s">
        <v>21</v>
      </c>
      <c r="B26" t="s">
        <v>345</v>
      </c>
      <c r="C26" t="s">
        <v>297</v>
      </c>
      <c r="D26" t="s">
        <v>346</v>
      </c>
      <c r="E26" t="s">
        <v>298</v>
      </c>
      <c r="F26">
        <v>611.63151059869097</v>
      </c>
      <c r="G26">
        <v>663.21398230535897</v>
      </c>
      <c r="H26">
        <v>692.61452877096997</v>
      </c>
      <c r="I26">
        <v>767.04124976734397</v>
      </c>
      <c r="J26">
        <v>815.65145764979604</v>
      </c>
      <c r="K26">
        <v>859.49765533551601</v>
      </c>
      <c r="L26">
        <v>926.01387083827501</v>
      </c>
      <c r="M26">
        <v>941.52765146536103</v>
      </c>
      <c r="N26">
        <v>980.78900641255098</v>
      </c>
      <c r="O26">
        <v>1039.0790354186599</v>
      </c>
      <c r="P26">
        <v>1020.13430805911</v>
      </c>
      <c r="Q26">
        <v>1045.07927247988</v>
      </c>
      <c r="R26">
        <v>1129.4555430205201</v>
      </c>
      <c r="S26">
        <v>1158.9918831483101</v>
      </c>
      <c r="T26">
        <v>1047.83173731632</v>
      </c>
      <c r="U26">
        <v>1063.0647401695301</v>
      </c>
      <c r="V26">
        <v>962.21819516579399</v>
      </c>
      <c r="W26">
        <v>852.71559927542603</v>
      </c>
      <c r="X26">
        <v>828.48187218438102</v>
      </c>
      <c r="Y26">
        <v>902.969151980736</v>
      </c>
      <c r="Z26">
        <v>951.57402160310005</v>
      </c>
      <c r="AA26">
        <v>988.43599687482003</v>
      </c>
      <c r="AB26">
        <v>1028.5289220228101</v>
      </c>
      <c r="AC26">
        <v>1042.7921324526501</v>
      </c>
      <c r="AD26">
        <v>1037.59275767857</v>
      </c>
      <c r="AE26">
        <v>1038.5260037206399</v>
      </c>
      <c r="AF26">
        <v>1140.9321458463601</v>
      </c>
    </row>
    <row r="27" spans="1:32" x14ac:dyDescent="0.3">
      <c r="A27" t="s">
        <v>21</v>
      </c>
      <c r="B27" t="s">
        <v>347</v>
      </c>
      <c r="C27" t="s">
        <v>297</v>
      </c>
      <c r="D27" t="s">
        <v>348</v>
      </c>
      <c r="E27" t="s">
        <v>298</v>
      </c>
      <c r="F27">
        <v>421.55401721692402</v>
      </c>
      <c r="G27">
        <v>453.585192190165</v>
      </c>
      <c r="H27">
        <v>476.56231978991798</v>
      </c>
      <c r="I27">
        <v>526.69733623561103</v>
      </c>
      <c r="J27">
        <v>562.25108110522501</v>
      </c>
      <c r="K27">
        <v>596.87198068080795</v>
      </c>
      <c r="L27">
        <v>643.16750538681299</v>
      </c>
      <c r="M27">
        <v>652.09981102373399</v>
      </c>
      <c r="N27">
        <v>669.07057360174895</v>
      </c>
      <c r="O27">
        <v>702.64967310912402</v>
      </c>
      <c r="P27">
        <v>690.53317865650001</v>
      </c>
      <c r="Q27">
        <v>711.40433258322605</v>
      </c>
      <c r="R27">
        <v>770.71539921100998</v>
      </c>
      <c r="S27">
        <v>790.86851680470795</v>
      </c>
      <c r="T27">
        <v>718.79187388006198</v>
      </c>
      <c r="U27">
        <v>725.23091489481203</v>
      </c>
      <c r="V27">
        <v>649.39855214566103</v>
      </c>
      <c r="W27">
        <v>616.24999045748496</v>
      </c>
      <c r="X27">
        <v>601.33104587450998</v>
      </c>
      <c r="Y27">
        <v>648.96281426304404</v>
      </c>
      <c r="Z27">
        <v>701.84938838893595</v>
      </c>
      <c r="AA27">
        <v>717.27487879678404</v>
      </c>
      <c r="AB27">
        <v>770.64180085514795</v>
      </c>
      <c r="AC27">
        <v>868.286262520994</v>
      </c>
      <c r="AD27">
        <v>870.98406864537299</v>
      </c>
      <c r="AE27">
        <v>851.43837192425201</v>
      </c>
      <c r="AF27">
        <v>953.31285175182904</v>
      </c>
    </row>
    <row r="28" spans="1:32" x14ac:dyDescent="0.3">
      <c r="A28" t="s">
        <v>21</v>
      </c>
      <c r="B28" t="s">
        <v>349</v>
      </c>
      <c r="C28" t="s">
        <v>297</v>
      </c>
      <c r="D28" t="s">
        <v>350</v>
      </c>
      <c r="E28" t="s">
        <v>298</v>
      </c>
      <c r="F28">
        <v>142.407438743341</v>
      </c>
      <c r="G28">
        <v>156.73110802046401</v>
      </c>
      <c r="H28">
        <v>172.110777616717</v>
      </c>
      <c r="I28">
        <v>190.968326319445</v>
      </c>
      <c r="J28">
        <v>204.40660404502199</v>
      </c>
      <c r="K28">
        <v>228.80591837909299</v>
      </c>
      <c r="L28">
        <v>246.77824156551799</v>
      </c>
      <c r="M28">
        <v>259.27097036318702</v>
      </c>
      <c r="N28">
        <v>274.13526802922797</v>
      </c>
      <c r="O28">
        <v>295.531836989113</v>
      </c>
      <c r="P28">
        <v>319.52155204940999</v>
      </c>
      <c r="Q28">
        <v>343.35569014426397</v>
      </c>
      <c r="R28">
        <v>388.55587503298801</v>
      </c>
      <c r="S28">
        <v>431.55524240638101</v>
      </c>
      <c r="T28">
        <v>426.73421164988901</v>
      </c>
      <c r="U28">
        <v>465.60583702032699</v>
      </c>
      <c r="V28">
        <v>430.63480890163902</v>
      </c>
      <c r="W28">
        <v>383.47612066216698</v>
      </c>
      <c r="X28">
        <v>376.38076818983302</v>
      </c>
      <c r="Y28">
        <v>368.66315403259301</v>
      </c>
      <c r="Z28">
        <v>386.58018477191303</v>
      </c>
      <c r="AA28">
        <v>402.24634507245497</v>
      </c>
      <c r="AB28">
        <v>435.07208800207201</v>
      </c>
      <c r="AC28">
        <v>480.71836674284901</v>
      </c>
      <c r="AD28">
        <v>469.41447549348601</v>
      </c>
      <c r="AE28">
        <v>439.67570950633598</v>
      </c>
      <c r="AF28">
        <v>418.56753349812197</v>
      </c>
    </row>
    <row r="29" spans="1:32" x14ac:dyDescent="0.3">
      <c r="A29" t="s">
        <v>21</v>
      </c>
      <c r="B29" t="s">
        <v>351</v>
      </c>
      <c r="C29" t="s">
        <v>297</v>
      </c>
      <c r="D29" t="s">
        <v>352</v>
      </c>
      <c r="E29" t="s">
        <v>298</v>
      </c>
      <c r="F29">
        <v>43.518207655449999</v>
      </c>
      <c r="G29">
        <v>47.344726300942497</v>
      </c>
      <c r="H29">
        <v>52.013737681372803</v>
      </c>
      <c r="I29">
        <v>57.8077403922996</v>
      </c>
      <c r="J29">
        <v>62.129436199301701</v>
      </c>
      <c r="K29">
        <v>68.562291579894605</v>
      </c>
      <c r="L29">
        <v>74.343123311347298</v>
      </c>
      <c r="M29">
        <v>78.4860726559059</v>
      </c>
      <c r="N29">
        <v>81.5749387355133</v>
      </c>
      <c r="O29">
        <v>88.686409511697406</v>
      </c>
      <c r="P29">
        <v>94.282721671232594</v>
      </c>
      <c r="Q29">
        <v>100.92669292913</v>
      </c>
      <c r="R29">
        <v>112.51317504605601</v>
      </c>
      <c r="S29">
        <v>122.948174324872</v>
      </c>
      <c r="T29">
        <v>123.499880927915</v>
      </c>
      <c r="U29">
        <v>142.30633909665301</v>
      </c>
      <c r="V29">
        <v>137.528562420219</v>
      </c>
      <c r="W29">
        <v>131.21337256192999</v>
      </c>
      <c r="X29">
        <v>133.25347119043201</v>
      </c>
      <c r="Y29">
        <v>127.66905179047799</v>
      </c>
      <c r="Z29">
        <v>141.36082924258301</v>
      </c>
      <c r="AA29">
        <v>149.521620509126</v>
      </c>
      <c r="AB29">
        <v>168.15809490449101</v>
      </c>
      <c r="AC29">
        <v>193.762709092574</v>
      </c>
      <c r="AD29">
        <v>187.50263870645199</v>
      </c>
      <c r="AE29">
        <v>185.60298093580801</v>
      </c>
      <c r="AF29">
        <v>175.352664771505</v>
      </c>
    </row>
    <row r="30" spans="1:32" x14ac:dyDescent="0.3">
      <c r="A30" t="s">
        <v>21</v>
      </c>
      <c r="B30" t="s">
        <v>353</v>
      </c>
      <c r="C30" t="s">
        <v>297</v>
      </c>
      <c r="D30" t="s">
        <v>354</v>
      </c>
      <c r="E30" t="s">
        <v>298</v>
      </c>
      <c r="F30">
        <v>3.2754018316362998</v>
      </c>
      <c r="G30">
        <v>3.6532458251743898</v>
      </c>
      <c r="H30">
        <v>4.0382593416091801</v>
      </c>
      <c r="I30">
        <v>4.5214924316596203</v>
      </c>
      <c r="J30">
        <v>4.8009294201584796</v>
      </c>
      <c r="K30">
        <v>5.4680944692539297</v>
      </c>
      <c r="L30">
        <v>5.9484241894143999</v>
      </c>
      <c r="M30">
        <v>6.2454633865622302</v>
      </c>
      <c r="N30">
        <v>6.7682329138159796</v>
      </c>
      <c r="O30">
        <v>7.2547985016049203</v>
      </c>
      <c r="P30">
        <v>7.8116676821497801</v>
      </c>
      <c r="Q30">
        <v>8.2154004266468306</v>
      </c>
      <c r="R30">
        <v>9.2654698318744302</v>
      </c>
      <c r="S30">
        <v>9.9678343560118297</v>
      </c>
      <c r="T30">
        <v>9.0489722306492997</v>
      </c>
      <c r="U30">
        <v>9.55748528677608</v>
      </c>
      <c r="V30">
        <v>9.4855484721533205</v>
      </c>
      <c r="W30">
        <v>8.4912623301502901</v>
      </c>
      <c r="X30">
        <v>9.1690161759281796</v>
      </c>
      <c r="Y30">
        <v>10.674046981529999</v>
      </c>
      <c r="Z30">
        <v>10.6039918203857</v>
      </c>
      <c r="AA30">
        <v>9.8412321084267003</v>
      </c>
      <c r="AB30">
        <v>10.471585107001699</v>
      </c>
      <c r="AC30">
        <v>13.0408207392652</v>
      </c>
      <c r="AD30">
        <v>17.955383622771301</v>
      </c>
      <c r="AE30">
        <v>17.393534746205699</v>
      </c>
      <c r="AF30">
        <v>18.1455570513982</v>
      </c>
    </row>
    <row r="31" spans="1:32" x14ac:dyDescent="0.3">
      <c r="A31" t="s">
        <v>21</v>
      </c>
      <c r="B31" t="s">
        <v>355</v>
      </c>
      <c r="C31" t="s">
        <v>297</v>
      </c>
      <c r="D31" t="s">
        <v>356</v>
      </c>
      <c r="E31" t="s">
        <v>298</v>
      </c>
      <c r="F31">
        <v>17.834641307616302</v>
      </c>
      <c r="G31">
        <v>19.577920403923301</v>
      </c>
      <c r="H31">
        <v>21.470114465869099</v>
      </c>
      <c r="I31">
        <v>23.823928122677799</v>
      </c>
      <c r="J31">
        <v>25.498716177369801</v>
      </c>
      <c r="K31">
        <v>28.320214743084001</v>
      </c>
      <c r="L31">
        <v>30.665811348866701</v>
      </c>
      <c r="M31">
        <v>32.268796428570198</v>
      </c>
      <c r="N31">
        <v>34.406563657162998</v>
      </c>
      <c r="O31">
        <v>36.587614706730399</v>
      </c>
      <c r="P31">
        <v>39.029804533770701</v>
      </c>
      <c r="Q31">
        <v>40.948906263384401</v>
      </c>
      <c r="R31">
        <v>45.278488546146001</v>
      </c>
      <c r="S31">
        <v>48.495160885293998</v>
      </c>
      <c r="T31">
        <v>47.087801757632398</v>
      </c>
      <c r="U31">
        <v>48.950084998784398</v>
      </c>
      <c r="V31">
        <v>41.6804520943546</v>
      </c>
      <c r="W31">
        <v>39.644956335614097</v>
      </c>
      <c r="X31">
        <v>40.486002672869198</v>
      </c>
      <c r="Y31">
        <v>37.897567095861902</v>
      </c>
      <c r="Z31">
        <v>39.061493775424204</v>
      </c>
      <c r="AA31">
        <v>41.192308187116403</v>
      </c>
      <c r="AB31">
        <v>45.449687605185801</v>
      </c>
      <c r="AC31">
        <v>54.611597491714903</v>
      </c>
      <c r="AD31">
        <v>52.8476630224419</v>
      </c>
      <c r="AE31">
        <v>42.556180369227697</v>
      </c>
      <c r="AF31">
        <v>35.541550344984003</v>
      </c>
    </row>
    <row r="32" spans="1:32" x14ac:dyDescent="0.3">
      <c r="A32" t="s">
        <v>21</v>
      </c>
      <c r="B32" t="s">
        <v>357</v>
      </c>
      <c r="C32" t="s">
        <v>297</v>
      </c>
      <c r="D32" t="s">
        <v>358</v>
      </c>
      <c r="E32" t="s">
        <v>298</v>
      </c>
      <c r="F32">
        <v>61.517392072979703</v>
      </c>
      <c r="G32">
        <v>68.4788200714369</v>
      </c>
      <c r="H32">
        <v>75.188556004781503</v>
      </c>
      <c r="I32">
        <v>83.422732320338696</v>
      </c>
      <c r="J32">
        <v>88.898024996205805</v>
      </c>
      <c r="K32">
        <v>100.851068783266</v>
      </c>
      <c r="L32">
        <v>107.912392217608</v>
      </c>
      <c r="M32">
        <v>112.60576587855</v>
      </c>
      <c r="N32">
        <v>119.762478584943</v>
      </c>
      <c r="O32">
        <v>128.58995380411901</v>
      </c>
      <c r="P32">
        <v>140.93659926424999</v>
      </c>
      <c r="Q32">
        <v>149.94687411527801</v>
      </c>
      <c r="R32">
        <v>169.60838120042399</v>
      </c>
      <c r="S32">
        <v>188.50843300247399</v>
      </c>
      <c r="T32">
        <v>182.91211931750101</v>
      </c>
      <c r="U32">
        <v>194.54583791766501</v>
      </c>
      <c r="V32">
        <v>179.76037827517999</v>
      </c>
      <c r="W32">
        <v>141.48489147132301</v>
      </c>
      <c r="X32">
        <v>134.65076027109399</v>
      </c>
      <c r="Y32">
        <v>132.84319199977901</v>
      </c>
      <c r="Z32">
        <v>136.16671039321099</v>
      </c>
      <c r="AA32">
        <v>143.73463742509301</v>
      </c>
      <c r="AB32">
        <v>153.19290026005601</v>
      </c>
      <c r="AC32">
        <v>161.15887208075199</v>
      </c>
      <c r="AD32">
        <v>158.800257142633</v>
      </c>
      <c r="AE32">
        <v>146.57193349788099</v>
      </c>
      <c r="AF32">
        <v>142.243822226167</v>
      </c>
    </row>
    <row r="33" spans="1:32" x14ac:dyDescent="0.3">
      <c r="A33" t="s">
        <v>21</v>
      </c>
      <c r="B33" t="s">
        <v>359</v>
      </c>
      <c r="C33" t="s">
        <v>297</v>
      </c>
      <c r="D33" t="s">
        <v>360</v>
      </c>
      <c r="E33" t="s">
        <v>298</v>
      </c>
      <c r="F33">
        <v>16.261795875658201</v>
      </c>
      <c r="G33">
        <v>17.676395418986701</v>
      </c>
      <c r="H33">
        <v>19.4001101230849</v>
      </c>
      <c r="I33">
        <v>21.392433052469698</v>
      </c>
      <c r="J33">
        <v>23.079497251986702</v>
      </c>
      <c r="K33">
        <v>25.6042488035948</v>
      </c>
      <c r="L33">
        <v>27.9084904982818</v>
      </c>
      <c r="M33">
        <v>29.664872013598199</v>
      </c>
      <c r="N33">
        <v>31.6230541377926</v>
      </c>
      <c r="O33">
        <v>34.4130604649608</v>
      </c>
      <c r="P33">
        <v>37.460758898007398</v>
      </c>
      <c r="Q33">
        <v>43.317816409824196</v>
      </c>
      <c r="R33">
        <v>51.890360408487403</v>
      </c>
      <c r="S33">
        <v>61.635639837729798</v>
      </c>
      <c r="T33">
        <v>64.185437416191405</v>
      </c>
      <c r="U33">
        <v>70.246089720448296</v>
      </c>
      <c r="V33">
        <v>62.179867639732002</v>
      </c>
      <c r="W33">
        <v>62.641637963149201</v>
      </c>
      <c r="X33">
        <v>58.8215178795095</v>
      </c>
      <c r="Y33">
        <v>59.579296164945198</v>
      </c>
      <c r="Z33">
        <v>59.3871595403089</v>
      </c>
      <c r="AA33">
        <v>57.956546842692497</v>
      </c>
      <c r="AB33">
        <v>57.799820125337597</v>
      </c>
      <c r="AC33">
        <v>58.144367338541997</v>
      </c>
      <c r="AD33">
        <v>52.308532999188003</v>
      </c>
      <c r="AE33">
        <v>47.551079957214398</v>
      </c>
      <c r="AF33">
        <v>47.283939104068402</v>
      </c>
    </row>
    <row r="34" spans="1:32" x14ac:dyDescent="0.3">
      <c r="A34" t="s">
        <v>21</v>
      </c>
      <c r="B34" t="s">
        <v>361</v>
      </c>
      <c r="C34" t="s">
        <v>297</v>
      </c>
      <c r="D34" t="s">
        <v>362</v>
      </c>
      <c r="E34" t="s">
        <v>298</v>
      </c>
      <c r="F34">
        <v>138.54305232969401</v>
      </c>
      <c r="G34">
        <v>149.12819383218499</v>
      </c>
      <c r="H34">
        <v>168.02508494193799</v>
      </c>
      <c r="I34">
        <v>186.15533572320399</v>
      </c>
      <c r="J34">
        <v>198.37670959626101</v>
      </c>
      <c r="K34">
        <v>213.25351663615399</v>
      </c>
      <c r="L34">
        <v>235.13826741995899</v>
      </c>
      <c r="M34">
        <v>239.75090603618401</v>
      </c>
      <c r="N34">
        <v>245.207810930157</v>
      </c>
      <c r="O34">
        <v>247.93307854426999</v>
      </c>
      <c r="P34">
        <v>256.13364218275399</v>
      </c>
      <c r="Q34">
        <v>271.36152325005298</v>
      </c>
      <c r="R34">
        <v>298.17057899307503</v>
      </c>
      <c r="S34">
        <v>301.98419077786701</v>
      </c>
      <c r="T34">
        <v>294.34435771116603</v>
      </c>
      <c r="U34">
        <v>304.322317403809</v>
      </c>
      <c r="V34">
        <v>286.509833136878</v>
      </c>
      <c r="W34">
        <v>251.14566263346001</v>
      </c>
      <c r="X34">
        <v>231.58536385596901</v>
      </c>
      <c r="Y34">
        <v>243.279089209803</v>
      </c>
      <c r="Z34">
        <v>276.47664806533601</v>
      </c>
      <c r="AA34">
        <v>294.06970863566499</v>
      </c>
      <c r="AB34">
        <v>327.29165610075199</v>
      </c>
      <c r="AC34">
        <v>362.23489780716301</v>
      </c>
      <c r="AD34">
        <v>394.24689271451302</v>
      </c>
      <c r="AE34">
        <v>290.73648024541001</v>
      </c>
      <c r="AF34">
        <v>325.60423027145703</v>
      </c>
    </row>
    <row r="35" spans="1:32" x14ac:dyDescent="0.3">
      <c r="A35" t="s">
        <v>21</v>
      </c>
      <c r="B35" t="s">
        <v>363</v>
      </c>
      <c r="C35" t="s">
        <v>297</v>
      </c>
      <c r="D35" t="s">
        <v>364</v>
      </c>
      <c r="E35" t="s">
        <v>298</v>
      </c>
      <c r="F35">
        <v>369.54129945907499</v>
      </c>
      <c r="G35">
        <v>403.533956025583</v>
      </c>
      <c r="H35">
        <v>438.30102113860897</v>
      </c>
      <c r="I35">
        <v>480.38032577731002</v>
      </c>
      <c r="J35">
        <v>515.659955187592</v>
      </c>
      <c r="K35">
        <v>558.69537540048702</v>
      </c>
      <c r="L35">
        <v>618.15305452861503</v>
      </c>
      <c r="M35">
        <v>641.25267621159799</v>
      </c>
      <c r="N35">
        <v>672.20654819156505</v>
      </c>
      <c r="O35">
        <v>700.02918857724603</v>
      </c>
      <c r="P35">
        <v>709.49419643987596</v>
      </c>
      <c r="Q35">
        <v>718.047656814672</v>
      </c>
      <c r="R35">
        <v>760.92373017709701</v>
      </c>
      <c r="S35">
        <v>805.87592160708198</v>
      </c>
      <c r="T35">
        <v>800.32604666364796</v>
      </c>
      <c r="U35">
        <v>818.00006537877505</v>
      </c>
      <c r="V35">
        <v>787.750491414831</v>
      </c>
      <c r="W35">
        <v>779.54066916800105</v>
      </c>
      <c r="X35">
        <v>767.905728689954</v>
      </c>
      <c r="Y35">
        <v>737.86269422447299</v>
      </c>
      <c r="Z35">
        <v>762.16614724185899</v>
      </c>
      <c r="AA35">
        <v>777.86049144041397</v>
      </c>
      <c r="AB35">
        <v>834.50348428064501</v>
      </c>
      <c r="AC35">
        <v>898.85865578746404</v>
      </c>
      <c r="AD35">
        <v>994.20759915879103</v>
      </c>
      <c r="AE35">
        <v>1013.71664451538</v>
      </c>
      <c r="AF35">
        <v>1190.42167431759</v>
      </c>
    </row>
    <row r="36" spans="1:32" x14ac:dyDescent="0.3">
      <c r="A36" t="s">
        <v>21</v>
      </c>
      <c r="B36" t="s">
        <v>365</v>
      </c>
      <c r="C36" t="s">
        <v>297</v>
      </c>
      <c r="D36" t="s">
        <v>366</v>
      </c>
      <c r="E36" t="s">
        <v>298</v>
      </c>
      <c r="F36">
        <v>137.262874268057</v>
      </c>
      <c r="G36">
        <v>142.86464837534501</v>
      </c>
      <c r="H36">
        <v>153.25745053962299</v>
      </c>
      <c r="I36">
        <v>163.66142389579099</v>
      </c>
      <c r="J36">
        <v>173.58796482690701</v>
      </c>
      <c r="K36">
        <v>187.64150161782501</v>
      </c>
      <c r="L36">
        <v>192.79180045659999</v>
      </c>
      <c r="M36">
        <v>186.33811125947199</v>
      </c>
      <c r="N36">
        <v>189.75171198311401</v>
      </c>
      <c r="O36">
        <v>194.17560538182599</v>
      </c>
      <c r="P36">
        <v>193.206731126172</v>
      </c>
      <c r="Q36">
        <v>201.32661635434599</v>
      </c>
      <c r="R36">
        <v>217.965620513565</v>
      </c>
      <c r="S36">
        <v>228.26461106624001</v>
      </c>
      <c r="T36">
        <v>208.41266860753501</v>
      </c>
      <c r="U36">
        <v>206.06117604982501</v>
      </c>
      <c r="V36">
        <v>191.08077352990699</v>
      </c>
      <c r="W36">
        <v>164.652719342143</v>
      </c>
      <c r="X36">
        <v>144.12244175776701</v>
      </c>
      <c r="Y36">
        <v>146.33917011013699</v>
      </c>
      <c r="Z36">
        <v>146.52341847948901</v>
      </c>
      <c r="AA36">
        <v>144.10898927174699</v>
      </c>
      <c r="AB36">
        <v>146.29732991731899</v>
      </c>
      <c r="AC36">
        <v>144.326640092345</v>
      </c>
      <c r="AD36">
        <v>150.60962353961301</v>
      </c>
      <c r="AE36">
        <v>140.48417386099399</v>
      </c>
      <c r="AF36">
        <v>156.34180829924</v>
      </c>
    </row>
    <row r="37" spans="1:32" x14ac:dyDescent="0.3">
      <c r="A37" t="s">
        <v>21</v>
      </c>
      <c r="B37" t="s">
        <v>367</v>
      </c>
      <c r="C37" t="s">
        <v>297</v>
      </c>
      <c r="D37" t="s">
        <v>368</v>
      </c>
      <c r="E37" t="s">
        <v>298</v>
      </c>
      <c r="F37">
        <v>145.34217103178801</v>
      </c>
      <c r="G37">
        <v>163.17632399285799</v>
      </c>
      <c r="H37">
        <v>177.88490928842199</v>
      </c>
      <c r="I37">
        <v>199.577788005906</v>
      </c>
      <c r="J37">
        <v>213.727072214819</v>
      </c>
      <c r="K37">
        <v>225.087200639576</v>
      </c>
      <c r="L37">
        <v>274.017441560728</v>
      </c>
      <c r="M37">
        <v>279.45228868174098</v>
      </c>
      <c r="N37">
        <v>293.96248618593398</v>
      </c>
      <c r="O37">
        <v>304.88976158431097</v>
      </c>
      <c r="P37">
        <v>300.99623481160302</v>
      </c>
      <c r="Q37">
        <v>290.64060824296303</v>
      </c>
      <c r="R37">
        <v>296.14365056951902</v>
      </c>
      <c r="S37">
        <v>305.75187804921399</v>
      </c>
      <c r="T37">
        <v>297.07566774521001</v>
      </c>
      <c r="U37">
        <v>304.32373180340397</v>
      </c>
      <c r="V37">
        <v>287.42738801205599</v>
      </c>
      <c r="W37">
        <v>300.25814767020199</v>
      </c>
      <c r="X37">
        <v>309.78550436603001</v>
      </c>
      <c r="Y37">
        <v>270.34542379042199</v>
      </c>
      <c r="Z37">
        <v>278.34327388533802</v>
      </c>
      <c r="AA37">
        <v>282.98071125360002</v>
      </c>
      <c r="AB37">
        <v>295.969613739956</v>
      </c>
      <c r="AC37">
        <v>297.89959819500899</v>
      </c>
      <c r="AD37">
        <v>305.65351961021599</v>
      </c>
      <c r="AE37">
        <v>298.29338863177202</v>
      </c>
      <c r="AF37">
        <v>342.84686603466503</v>
      </c>
    </row>
    <row r="38" spans="1:32" x14ac:dyDescent="0.3">
      <c r="A38" t="s">
        <v>21</v>
      </c>
      <c r="B38" t="s">
        <v>369</v>
      </c>
      <c r="C38" t="s">
        <v>297</v>
      </c>
      <c r="D38" t="s">
        <v>370</v>
      </c>
      <c r="E38" t="s">
        <v>298</v>
      </c>
      <c r="F38">
        <v>86.936254159229307</v>
      </c>
      <c r="G38">
        <v>97.492983657379398</v>
      </c>
      <c r="H38">
        <v>107.158661310564</v>
      </c>
      <c r="I38">
        <v>117.141113875614</v>
      </c>
      <c r="J38">
        <v>128.34491814586599</v>
      </c>
      <c r="K38">
        <v>145.96667314308601</v>
      </c>
      <c r="L38">
        <v>151.34381251128801</v>
      </c>
      <c r="M38">
        <v>175.46227627038499</v>
      </c>
      <c r="N38">
        <v>188.492350022517</v>
      </c>
      <c r="O38">
        <v>200.96382161110901</v>
      </c>
      <c r="P38">
        <v>215.291230502101</v>
      </c>
      <c r="Q38">
        <v>226.08043221736199</v>
      </c>
      <c r="R38">
        <v>246.81445909401299</v>
      </c>
      <c r="S38">
        <v>271.85943249162801</v>
      </c>
      <c r="T38">
        <v>294.83771031090299</v>
      </c>
      <c r="U38">
        <v>307.61515752554601</v>
      </c>
      <c r="V38">
        <v>309.24232987286803</v>
      </c>
      <c r="W38">
        <v>314.62980215565699</v>
      </c>
      <c r="X38">
        <v>313.99778256615599</v>
      </c>
      <c r="Y38">
        <v>321.17810032391299</v>
      </c>
      <c r="Z38">
        <v>337.29945487703202</v>
      </c>
      <c r="AA38">
        <v>350.77079091506602</v>
      </c>
      <c r="AB38">
        <v>392.23654062336999</v>
      </c>
      <c r="AC38">
        <v>456.63241750011002</v>
      </c>
      <c r="AD38">
        <v>537.94445600896097</v>
      </c>
      <c r="AE38">
        <v>574.93908202261696</v>
      </c>
      <c r="AF38">
        <v>691.23299998368304</v>
      </c>
    </row>
    <row r="39" spans="1:32" x14ac:dyDescent="0.3">
      <c r="A39" t="s">
        <v>21</v>
      </c>
      <c r="B39" t="s">
        <v>371</v>
      </c>
      <c r="C39" t="s">
        <v>297</v>
      </c>
      <c r="D39" t="s">
        <v>372</v>
      </c>
      <c r="E39" t="s">
        <v>298</v>
      </c>
      <c r="F39">
        <v>407.249402716774</v>
      </c>
      <c r="G39">
        <v>447.84781366370299</v>
      </c>
      <c r="H39">
        <v>487.21639303032799</v>
      </c>
      <c r="I39">
        <v>526.73856123132202</v>
      </c>
      <c r="J39">
        <v>567.99298322902098</v>
      </c>
      <c r="K39">
        <v>610.76369796040501</v>
      </c>
      <c r="L39">
        <v>635.14448330448101</v>
      </c>
      <c r="M39">
        <v>657.31255622606398</v>
      </c>
      <c r="N39">
        <v>688.146071287523</v>
      </c>
      <c r="O39">
        <v>700.63558328906504</v>
      </c>
      <c r="P39">
        <v>764.94360119134501</v>
      </c>
      <c r="Q39">
        <v>814.35728717054997</v>
      </c>
      <c r="R39">
        <v>896.58091453510303</v>
      </c>
      <c r="S39">
        <v>921.36325312423799</v>
      </c>
      <c r="T39">
        <v>925.88551306567194</v>
      </c>
      <c r="U39">
        <v>944.57630705382996</v>
      </c>
      <c r="V39">
        <v>896.25618298321501</v>
      </c>
      <c r="W39">
        <v>950.831777370282</v>
      </c>
      <c r="X39">
        <v>930.23026822211295</v>
      </c>
      <c r="Y39">
        <v>864.66304928880299</v>
      </c>
      <c r="Z39">
        <v>849.96253382685404</v>
      </c>
      <c r="AA39">
        <v>828.69823865613705</v>
      </c>
      <c r="AB39">
        <v>835.20826244137697</v>
      </c>
      <c r="AC39">
        <v>818.59051442970804</v>
      </c>
      <c r="AD39">
        <v>865.44806421122701</v>
      </c>
      <c r="AE39">
        <v>761.94258620099197</v>
      </c>
      <c r="AF39">
        <v>874.37366274525505</v>
      </c>
    </row>
    <row r="40" spans="1:32" x14ac:dyDescent="0.3">
      <c r="A40" t="s">
        <v>21</v>
      </c>
      <c r="B40" t="s">
        <v>373</v>
      </c>
      <c r="C40" t="s">
        <v>297</v>
      </c>
      <c r="D40" t="s">
        <v>374</v>
      </c>
      <c r="E40" t="s">
        <v>298</v>
      </c>
      <c r="F40">
        <v>72.007159266583798</v>
      </c>
      <c r="G40">
        <v>85.7645162075668</v>
      </c>
      <c r="H40">
        <v>94.593838878504002</v>
      </c>
      <c r="I40">
        <v>100.97602167908001</v>
      </c>
      <c r="J40">
        <v>106.679714216503</v>
      </c>
      <c r="K40">
        <v>119.358173484517</v>
      </c>
      <c r="L40">
        <v>132.973924140267</v>
      </c>
      <c r="M40">
        <v>136.562247686435</v>
      </c>
      <c r="N40">
        <v>141.568372765292</v>
      </c>
      <c r="O40">
        <v>142.061401047206</v>
      </c>
      <c r="P40">
        <v>144.45796870086201</v>
      </c>
      <c r="Q40">
        <v>145.439675903336</v>
      </c>
      <c r="R40">
        <v>146.50153895117299</v>
      </c>
      <c r="S40">
        <v>149.05257161130299</v>
      </c>
      <c r="T40">
        <v>141.52456455983301</v>
      </c>
      <c r="U40">
        <v>124.577016767456</v>
      </c>
      <c r="V40">
        <v>115.52143384297599</v>
      </c>
      <c r="W40">
        <v>95.216744606207797</v>
      </c>
      <c r="X40">
        <v>100.628619454408</v>
      </c>
      <c r="Y40">
        <v>104.931863048723</v>
      </c>
      <c r="Z40">
        <v>121.16147295151499</v>
      </c>
      <c r="AA40">
        <v>149.16386073202301</v>
      </c>
      <c r="AB40">
        <v>186.087397153208</v>
      </c>
      <c r="AC40">
        <v>207.91458582514699</v>
      </c>
      <c r="AD40">
        <v>218.808009403916</v>
      </c>
      <c r="AE40">
        <v>231.764232112081</v>
      </c>
      <c r="AF40">
        <v>265.89984980157499</v>
      </c>
    </row>
    <row r="41" spans="1:32" x14ac:dyDescent="0.3">
      <c r="A41" t="s">
        <v>21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21</v>
      </c>
      <c r="B42" t="s">
        <v>377</v>
      </c>
      <c r="C42" t="s">
        <v>297</v>
      </c>
      <c r="D42" t="s">
        <v>378</v>
      </c>
      <c r="E42" t="s">
        <v>298</v>
      </c>
      <c r="F42">
        <v>406.18194681011499</v>
      </c>
      <c r="G42">
        <v>453.54291965623099</v>
      </c>
      <c r="H42">
        <v>494.437997148524</v>
      </c>
      <c r="I42">
        <v>540.08116191656597</v>
      </c>
      <c r="J42">
        <v>586.48351188716504</v>
      </c>
      <c r="K42">
        <v>618.73662521774497</v>
      </c>
      <c r="L42">
        <v>669.23368011704599</v>
      </c>
      <c r="M42">
        <v>651.39157823300195</v>
      </c>
      <c r="N42">
        <v>680.21360822009603</v>
      </c>
      <c r="O42">
        <v>700.08681062075198</v>
      </c>
      <c r="P42">
        <v>719.85089627865705</v>
      </c>
      <c r="Q42">
        <v>699.68159229151604</v>
      </c>
      <c r="R42">
        <v>781.621311520365</v>
      </c>
      <c r="S42">
        <v>817.17623852439499</v>
      </c>
      <c r="T42">
        <v>818.40211694314303</v>
      </c>
      <c r="U42">
        <v>823.29454738954996</v>
      </c>
      <c r="V42">
        <v>831.916156026865</v>
      </c>
      <c r="W42">
        <v>778.90764134518599</v>
      </c>
      <c r="X42">
        <v>761.29603280715605</v>
      </c>
      <c r="Y42">
        <v>837.86753851853098</v>
      </c>
      <c r="Z42">
        <v>872.44753142966499</v>
      </c>
      <c r="AA42">
        <v>903.12429283713402</v>
      </c>
      <c r="AB42">
        <v>994.78045606198805</v>
      </c>
      <c r="AC42">
        <v>1078.5299993337201</v>
      </c>
      <c r="AD42">
        <v>1162.02351613373</v>
      </c>
      <c r="AE42">
        <v>1104.70561743078</v>
      </c>
      <c r="AF42">
        <v>1165.96082057894</v>
      </c>
    </row>
    <row r="43" spans="1:32" x14ac:dyDescent="0.3">
      <c r="A43" t="s">
        <v>21</v>
      </c>
      <c r="B43" t="s">
        <v>379</v>
      </c>
      <c r="C43" t="s">
        <v>297</v>
      </c>
      <c r="D43" t="s">
        <v>380</v>
      </c>
      <c r="E43" t="s">
        <v>298</v>
      </c>
      <c r="F43">
        <v>515.29861611373894</v>
      </c>
      <c r="G43">
        <v>575.40153710132995</v>
      </c>
      <c r="H43">
        <v>627.31421979276604</v>
      </c>
      <c r="I43">
        <v>685.36322442738799</v>
      </c>
      <c r="J43">
        <v>744.10556212270399</v>
      </c>
      <c r="K43">
        <v>790.88504111609598</v>
      </c>
      <c r="L43">
        <v>849.57042003740003</v>
      </c>
      <c r="M43">
        <v>837.51893268494996</v>
      </c>
      <c r="N43">
        <v>875.47030099443202</v>
      </c>
      <c r="O43">
        <v>905.80572217085296</v>
      </c>
      <c r="P43">
        <v>932.68684389806401</v>
      </c>
      <c r="Q43">
        <v>920.15012263994799</v>
      </c>
      <c r="R43">
        <v>1028.11639194907</v>
      </c>
      <c r="S43">
        <v>1084.3049523053401</v>
      </c>
      <c r="T43">
        <v>1080.7071957241401</v>
      </c>
      <c r="U43">
        <v>1088.7241026258801</v>
      </c>
      <c r="V43">
        <v>1095.5265871234899</v>
      </c>
      <c r="W43">
        <v>1028.9268851066599</v>
      </c>
      <c r="X43">
        <v>1001.04984094424</v>
      </c>
      <c r="Y43">
        <v>1069.7298616662899</v>
      </c>
      <c r="Z43">
        <v>1125.70485862484</v>
      </c>
      <c r="AA43">
        <v>1171.97931972125</v>
      </c>
      <c r="AB43">
        <v>1303.82287249256</v>
      </c>
      <c r="AC43">
        <v>1434.3063425827399</v>
      </c>
      <c r="AD43">
        <v>1530.9674631953901</v>
      </c>
      <c r="AE43">
        <v>1429.7737669682599</v>
      </c>
      <c r="AF43">
        <v>1519.8999668727299</v>
      </c>
    </row>
    <row r="44" spans="1:32" x14ac:dyDescent="0.3">
      <c r="A44" t="s">
        <v>21</v>
      </c>
      <c r="B44" t="s">
        <v>381</v>
      </c>
      <c r="C44" t="s">
        <v>297</v>
      </c>
      <c r="D44" t="s">
        <v>382</v>
      </c>
      <c r="E44" t="s">
        <v>298</v>
      </c>
      <c r="F44">
        <v>4000.7656227176399</v>
      </c>
      <c r="G44">
        <v>4333.0961695555297</v>
      </c>
      <c r="H44">
        <v>4657.0475122486796</v>
      </c>
      <c r="I44">
        <v>5057.7141094546396</v>
      </c>
      <c r="J44">
        <v>5394.0014076559901</v>
      </c>
      <c r="K44">
        <v>5773.7934823912601</v>
      </c>
      <c r="L44">
        <v>6190.4802840535103</v>
      </c>
      <c r="M44">
        <v>6307.32719154808</v>
      </c>
      <c r="N44">
        <v>6535.48084901535</v>
      </c>
      <c r="O44">
        <v>6764.1661944574998</v>
      </c>
      <c r="P44">
        <v>6881.0855638050198</v>
      </c>
      <c r="Q44">
        <v>7104.9093361529603</v>
      </c>
      <c r="R44">
        <v>7786.5001394125302</v>
      </c>
      <c r="S44">
        <v>8134.0958290948702</v>
      </c>
      <c r="T44">
        <v>7706.5762177110801</v>
      </c>
      <c r="U44">
        <v>7908.9011061292804</v>
      </c>
      <c r="V44">
        <v>7537.1005485185497</v>
      </c>
      <c r="W44">
        <v>7083.1325212388001</v>
      </c>
      <c r="X44">
        <v>6891.8405677963101</v>
      </c>
      <c r="Y44">
        <v>7053.4931918981702</v>
      </c>
      <c r="Z44">
        <v>7310.9209189254398</v>
      </c>
      <c r="AA44">
        <v>7486.6048433913502</v>
      </c>
      <c r="AB44">
        <v>7902.8784180143302</v>
      </c>
      <c r="AC44">
        <v>8356.0784585292604</v>
      </c>
      <c r="AD44">
        <v>8735.9021640656592</v>
      </c>
      <c r="AE44">
        <v>8353.4459161858595</v>
      </c>
      <c r="AF44">
        <v>9194.2197354199907</v>
      </c>
    </row>
    <row r="45" spans="1:32" x14ac:dyDescent="0.3">
      <c r="A45" t="s">
        <v>21</v>
      </c>
      <c r="B45" t="s">
        <v>383</v>
      </c>
      <c r="C45" t="s">
        <v>297</v>
      </c>
      <c r="D45" t="s">
        <v>384</v>
      </c>
      <c r="E45" t="s">
        <v>298</v>
      </c>
      <c r="F45">
        <v>3975.3980700581201</v>
      </c>
      <c r="G45">
        <v>4305.1862095517599</v>
      </c>
      <c r="H45">
        <v>4628.3840107287597</v>
      </c>
      <c r="I45">
        <v>5027.8688720260498</v>
      </c>
      <c r="J45">
        <v>5361.4865218200302</v>
      </c>
      <c r="K45">
        <v>5740.4787864748596</v>
      </c>
      <c r="L45">
        <v>6157.3103395747203</v>
      </c>
      <c r="M45">
        <v>6274.5058289374701</v>
      </c>
      <c r="N45">
        <v>6500.9123753636204</v>
      </c>
      <c r="O45">
        <v>6728.5970587051897</v>
      </c>
      <c r="P45">
        <v>6844.04313519267</v>
      </c>
      <c r="Q45">
        <v>7068.3575590942701</v>
      </c>
      <c r="R45">
        <v>7742.1501423074496</v>
      </c>
      <c r="S45">
        <v>8087.4869133339098</v>
      </c>
      <c r="T45">
        <v>7662.7857971395197</v>
      </c>
      <c r="U45">
        <v>7863.4199037962699</v>
      </c>
      <c r="V45">
        <v>7486.9291302683296</v>
      </c>
      <c r="W45">
        <v>7029.8183628713196</v>
      </c>
      <c r="X45">
        <v>6844.0511162458197</v>
      </c>
      <c r="Y45">
        <v>6999.5883378329199</v>
      </c>
      <c r="Z45">
        <v>7252.1746860543699</v>
      </c>
      <c r="AA45">
        <v>7425.3919466438601</v>
      </c>
      <c r="AB45">
        <v>7841.6437628862004</v>
      </c>
      <c r="AC45">
        <v>8295.1409268265998</v>
      </c>
      <c r="AD45">
        <v>8668.5207621873797</v>
      </c>
      <c r="AE45">
        <v>8294.9616553592004</v>
      </c>
      <c r="AF45">
        <v>9134.6844625820704</v>
      </c>
    </row>
    <row r="46" spans="1:32" x14ac:dyDescent="0.3">
      <c r="A46" t="s">
        <v>21</v>
      </c>
      <c r="B46" t="s">
        <v>385</v>
      </c>
      <c r="C46" t="s">
        <v>297</v>
      </c>
      <c r="D46" t="s">
        <v>386</v>
      </c>
      <c r="E46" t="s">
        <v>298</v>
      </c>
      <c r="F46">
        <v>109.116669303625</v>
      </c>
      <c r="G46">
        <v>121.858617445099</v>
      </c>
      <c r="H46">
        <v>132.876222644243</v>
      </c>
      <c r="I46">
        <v>145.28206251082199</v>
      </c>
      <c r="J46">
        <v>157.62205023553901</v>
      </c>
      <c r="K46">
        <v>172.14841589835001</v>
      </c>
      <c r="L46">
        <v>180.33673992035401</v>
      </c>
      <c r="M46">
        <v>186.12735445194801</v>
      </c>
      <c r="N46">
        <v>195.25669277433701</v>
      </c>
      <c r="O46">
        <v>205.71891155010101</v>
      </c>
      <c r="P46">
        <v>212.83594761940799</v>
      </c>
      <c r="Q46">
        <v>220.46853034843201</v>
      </c>
      <c r="R46">
        <v>246.49508042870301</v>
      </c>
      <c r="S46">
        <v>267.12871378094002</v>
      </c>
      <c r="T46">
        <v>262.30507878100201</v>
      </c>
      <c r="U46">
        <v>265.42955523632901</v>
      </c>
      <c r="V46">
        <v>263.61043109663001</v>
      </c>
      <c r="W46">
        <v>250.01924376147099</v>
      </c>
      <c r="X46">
        <v>239.75380813708799</v>
      </c>
      <c r="Y46">
        <v>231.86232314775901</v>
      </c>
      <c r="Z46">
        <v>253.257327195176</v>
      </c>
      <c r="AA46">
        <v>268.85502688411299</v>
      </c>
      <c r="AB46">
        <v>309.042416430571</v>
      </c>
      <c r="AC46">
        <v>355.776343249018</v>
      </c>
      <c r="AD46">
        <v>368.943947061659</v>
      </c>
      <c r="AE46">
        <v>325.06814953748199</v>
      </c>
      <c r="AF46">
        <v>353.93914629378901</v>
      </c>
    </row>
    <row r="47" spans="1:32" x14ac:dyDescent="0.3">
      <c r="A47" t="s">
        <v>21</v>
      </c>
      <c r="B47" t="s">
        <v>387</v>
      </c>
      <c r="C47" t="s">
        <v>297</v>
      </c>
      <c r="D47" t="s">
        <v>388</v>
      </c>
      <c r="E47" t="s">
        <v>298</v>
      </c>
      <c r="F47">
        <v>63.198526358116801</v>
      </c>
      <c r="G47">
        <v>67.765318470664994</v>
      </c>
      <c r="H47">
        <v>72.109039874360207</v>
      </c>
      <c r="I47">
        <v>77.677286687289495</v>
      </c>
      <c r="J47">
        <v>85.870452463112699</v>
      </c>
      <c r="K47">
        <v>100.072821958977</v>
      </c>
      <c r="L47">
        <v>101.46773566735099</v>
      </c>
      <c r="M47">
        <v>98.9859509544453</v>
      </c>
      <c r="N47">
        <v>105.90506991306</v>
      </c>
      <c r="O47">
        <v>110.812489569265</v>
      </c>
      <c r="P47">
        <v>122.968662008609</v>
      </c>
      <c r="Q47">
        <v>127.350682220363</v>
      </c>
      <c r="R47">
        <v>153.02005674942399</v>
      </c>
      <c r="S47">
        <v>157.96319780240501</v>
      </c>
      <c r="T47">
        <v>171.70004122577899</v>
      </c>
      <c r="U47">
        <v>154.91886299350901</v>
      </c>
      <c r="V47">
        <v>148.55216602524601</v>
      </c>
      <c r="W47">
        <v>154.32575985576099</v>
      </c>
      <c r="X47">
        <v>150.84664895354899</v>
      </c>
      <c r="Y47">
        <v>147.52092857584699</v>
      </c>
      <c r="Z47">
        <v>140.109266122778</v>
      </c>
      <c r="AA47">
        <v>129.27050381493001</v>
      </c>
      <c r="AB47">
        <v>136.592352098476</v>
      </c>
      <c r="AC47">
        <v>142.890649502207</v>
      </c>
      <c r="AD47">
        <v>144.047459453372</v>
      </c>
      <c r="AE47">
        <v>136.29405562992099</v>
      </c>
      <c r="AF47">
        <v>141.04998370168099</v>
      </c>
    </row>
    <row r="48" spans="1:32" x14ac:dyDescent="0.3">
      <c r="A48" t="s">
        <v>21</v>
      </c>
      <c r="B48" t="s">
        <v>389</v>
      </c>
      <c r="C48" t="s">
        <v>297</v>
      </c>
      <c r="D48" t="s">
        <v>390</v>
      </c>
      <c r="E48" t="s">
        <v>298</v>
      </c>
      <c r="F48">
        <v>260.74582946941098</v>
      </c>
      <c r="G48">
        <v>277.99539276928499</v>
      </c>
      <c r="H48">
        <v>296.14714037835802</v>
      </c>
      <c r="I48">
        <v>316.81706088556598</v>
      </c>
      <c r="J48">
        <v>349.467664419914</v>
      </c>
      <c r="K48">
        <v>387.62278004205001</v>
      </c>
      <c r="L48">
        <v>410.00056912644698</v>
      </c>
      <c r="M48">
        <v>429.56984427374999</v>
      </c>
      <c r="N48">
        <v>460.85403157979499</v>
      </c>
      <c r="O48">
        <v>485.17011756419998</v>
      </c>
      <c r="P48">
        <v>506.87306291733501</v>
      </c>
      <c r="Q48">
        <v>514.00363010573005</v>
      </c>
      <c r="R48">
        <v>558.53828965435605</v>
      </c>
      <c r="S48">
        <v>600.524450316095</v>
      </c>
      <c r="T48">
        <v>650.04194487799305</v>
      </c>
      <c r="U48">
        <v>643.80187666298195</v>
      </c>
      <c r="V48">
        <v>671.58750292112597</v>
      </c>
      <c r="W48">
        <v>643.90219681031795</v>
      </c>
      <c r="X48">
        <v>642.26117797345796</v>
      </c>
      <c r="Y48">
        <v>656.44736777106698</v>
      </c>
      <c r="Z48">
        <v>659.02579852131203</v>
      </c>
      <c r="AA48">
        <v>670.012522214402</v>
      </c>
      <c r="AB48">
        <v>714.71074591454101</v>
      </c>
      <c r="AC48">
        <v>733.11008258085496</v>
      </c>
      <c r="AD48">
        <v>778.41302147297097</v>
      </c>
      <c r="AE48">
        <v>721.74876861750897</v>
      </c>
      <c r="AF48">
        <v>766.57347931565096</v>
      </c>
    </row>
    <row r="49" spans="1:32" x14ac:dyDescent="0.3">
      <c r="A49" t="s">
        <v>21</v>
      </c>
      <c r="B49" t="s">
        <v>391</v>
      </c>
      <c r="C49" t="s">
        <v>297</v>
      </c>
      <c r="D49" t="s">
        <v>392</v>
      </c>
      <c r="E49" t="s">
        <v>298</v>
      </c>
      <c r="F49">
        <v>83.149349977534897</v>
      </c>
      <c r="G49">
        <v>87.440594376222094</v>
      </c>
      <c r="H49">
        <v>94.405137415350893</v>
      </c>
      <c r="I49">
        <v>100.64327976280499</v>
      </c>
      <c r="J49">
        <v>108.83700131679301</v>
      </c>
      <c r="K49">
        <v>118.94269572022201</v>
      </c>
      <c r="L49">
        <v>126.018182132215</v>
      </c>
      <c r="M49">
        <v>132.19388215759801</v>
      </c>
      <c r="N49">
        <v>136.416841893239</v>
      </c>
      <c r="O49">
        <v>142.51633333853701</v>
      </c>
      <c r="P49">
        <v>149.20320992893099</v>
      </c>
      <c r="Q49">
        <v>149.02470089320801</v>
      </c>
      <c r="R49">
        <v>149.53212547894901</v>
      </c>
      <c r="S49">
        <v>163.55565593740599</v>
      </c>
      <c r="T49">
        <v>178.225322624879</v>
      </c>
      <c r="U49">
        <v>179.09767817325101</v>
      </c>
      <c r="V49">
        <v>184.083975408855</v>
      </c>
      <c r="W49">
        <v>161.49892005100901</v>
      </c>
      <c r="X49">
        <v>167.972103230416</v>
      </c>
      <c r="Y49">
        <v>162.78681958677399</v>
      </c>
      <c r="Z49">
        <v>154.94437973830901</v>
      </c>
      <c r="AA49">
        <v>153.25876295286099</v>
      </c>
      <c r="AB49">
        <v>154.16532287904801</v>
      </c>
      <c r="AC49">
        <v>164.92996554003099</v>
      </c>
      <c r="AD49">
        <v>169.14947322853499</v>
      </c>
      <c r="AE49">
        <v>152.86664433215299</v>
      </c>
      <c r="AF49">
        <v>171.27778924819199</v>
      </c>
    </row>
    <row r="50" spans="1:32" x14ac:dyDescent="0.3">
      <c r="A50" t="s">
        <v>21</v>
      </c>
      <c r="B50" t="s">
        <v>393</v>
      </c>
      <c r="C50" t="s">
        <v>297</v>
      </c>
      <c r="D50" t="s">
        <v>394</v>
      </c>
      <c r="E50" t="s">
        <v>298</v>
      </c>
      <c r="F50">
        <v>114.397953133759</v>
      </c>
      <c r="G50">
        <v>122.789479922398</v>
      </c>
      <c r="H50">
        <v>129.63296308864599</v>
      </c>
      <c r="I50">
        <v>138.49649443547199</v>
      </c>
      <c r="J50">
        <v>154.76021064000801</v>
      </c>
      <c r="K50">
        <v>168.607262362851</v>
      </c>
      <c r="L50">
        <v>182.51465132688099</v>
      </c>
      <c r="M50">
        <v>198.39001116170601</v>
      </c>
      <c r="N50">
        <v>218.53211977349599</v>
      </c>
      <c r="O50">
        <v>231.84129465639799</v>
      </c>
      <c r="P50">
        <v>234.701190979796</v>
      </c>
      <c r="Q50">
        <v>237.62824699215901</v>
      </c>
      <c r="R50">
        <v>255.98610742598299</v>
      </c>
      <c r="S50">
        <v>279.00559657628401</v>
      </c>
      <c r="T50">
        <v>300.11658102733497</v>
      </c>
      <c r="U50">
        <v>309.78533549622199</v>
      </c>
      <c r="V50">
        <v>338.95136148702397</v>
      </c>
      <c r="W50">
        <v>328.07751690354797</v>
      </c>
      <c r="X50">
        <v>323.44242578949201</v>
      </c>
      <c r="Y50">
        <v>346.13961960844603</v>
      </c>
      <c r="Z50">
        <v>363.97215266022499</v>
      </c>
      <c r="AA50">
        <v>387.48325544661202</v>
      </c>
      <c r="AB50">
        <v>423.953070937017</v>
      </c>
      <c r="AC50">
        <v>425.28946753861698</v>
      </c>
      <c r="AD50">
        <v>465.21608879106299</v>
      </c>
      <c r="AE50">
        <v>432.58806865543499</v>
      </c>
      <c r="AF50">
        <v>454.24570636577801</v>
      </c>
    </row>
    <row r="51" spans="1:32" x14ac:dyDescent="0.3">
      <c r="A51" t="s">
        <v>21</v>
      </c>
      <c r="B51" t="s">
        <v>395</v>
      </c>
      <c r="C51" t="s">
        <v>297</v>
      </c>
      <c r="D51" t="s">
        <v>396</v>
      </c>
      <c r="E51" t="s">
        <v>298</v>
      </c>
      <c r="F51">
        <v>97.958153815123197</v>
      </c>
      <c r="G51">
        <v>105.280751319129</v>
      </c>
      <c r="H51">
        <v>111.531281302735</v>
      </c>
      <c r="I51">
        <v>119.253905077837</v>
      </c>
      <c r="J51">
        <v>133.96089407810399</v>
      </c>
      <c r="K51">
        <v>146.44139139382199</v>
      </c>
      <c r="L51">
        <v>158.88620058654101</v>
      </c>
      <c r="M51">
        <v>172.62038472558001</v>
      </c>
      <c r="N51">
        <v>192.00051460853601</v>
      </c>
      <c r="O51">
        <v>203.968755070443</v>
      </c>
      <c r="P51">
        <v>206.65364146814301</v>
      </c>
      <c r="Q51">
        <v>208.50944077243301</v>
      </c>
      <c r="R51">
        <v>224.02524859617</v>
      </c>
      <c r="S51">
        <v>244.73248553274499</v>
      </c>
      <c r="T51">
        <v>264.84503225299801</v>
      </c>
      <c r="U51">
        <v>273.94081056483901</v>
      </c>
      <c r="V51">
        <v>302.05028991973899</v>
      </c>
      <c r="W51">
        <v>290.70738821574201</v>
      </c>
      <c r="X51">
        <v>285.14899136319502</v>
      </c>
      <c r="Y51">
        <v>306.29074161415298</v>
      </c>
      <c r="Z51">
        <v>320.91991284528001</v>
      </c>
      <c r="AA51">
        <v>341.03723421762999</v>
      </c>
      <c r="AB51">
        <v>371.10303314590698</v>
      </c>
      <c r="AC51">
        <v>366.74386754417998</v>
      </c>
      <c r="AD51">
        <v>403.759502441704</v>
      </c>
      <c r="AE51">
        <v>375.15348135736201</v>
      </c>
      <c r="AF51">
        <v>392.999054432202</v>
      </c>
    </row>
    <row r="52" spans="1:32" x14ac:dyDescent="0.3">
      <c r="A52" t="s">
        <v>21</v>
      </c>
      <c r="B52" t="s">
        <v>397</v>
      </c>
      <c r="C52" t="s">
        <v>297</v>
      </c>
      <c r="D52" t="s">
        <v>398</v>
      </c>
      <c r="E52" t="s">
        <v>298</v>
      </c>
      <c r="F52">
        <v>16.4397993186357</v>
      </c>
      <c r="G52">
        <v>17.5087286032687</v>
      </c>
      <c r="H52">
        <v>18.1016817859112</v>
      </c>
      <c r="I52">
        <v>19.242589357634799</v>
      </c>
      <c r="J52">
        <v>20.799316561903801</v>
      </c>
      <c r="K52">
        <v>22.165870969029399</v>
      </c>
      <c r="L52">
        <v>23.628450740339499</v>
      </c>
      <c r="M52">
        <v>25.769626436126099</v>
      </c>
      <c r="N52">
        <v>26.531605164959799</v>
      </c>
      <c r="O52">
        <v>27.872539585954701</v>
      </c>
      <c r="P52">
        <v>28.047549511652399</v>
      </c>
      <c r="Q52">
        <v>29.118806219725599</v>
      </c>
      <c r="R52">
        <v>31.960858829812999</v>
      </c>
      <c r="S52">
        <v>34.2731110435397</v>
      </c>
      <c r="T52">
        <v>35.271548774337099</v>
      </c>
      <c r="U52">
        <v>35.844524931382303</v>
      </c>
      <c r="V52">
        <v>36.901071567285101</v>
      </c>
      <c r="W52">
        <v>37.3701286878063</v>
      </c>
      <c r="X52">
        <v>38.2934344262978</v>
      </c>
      <c r="Y52">
        <v>39.8488779942926</v>
      </c>
      <c r="Z52">
        <v>43.052239814944699</v>
      </c>
      <c r="AA52">
        <v>46.4460212289815</v>
      </c>
      <c r="AB52">
        <v>52.850037791109798</v>
      </c>
      <c r="AC52">
        <v>58.545599994437303</v>
      </c>
      <c r="AD52">
        <v>61.456586349359</v>
      </c>
      <c r="AE52">
        <v>57.4345872980726</v>
      </c>
      <c r="AF52">
        <v>61.246651933575897</v>
      </c>
    </row>
    <row r="53" spans="1:32" x14ac:dyDescent="0.3">
      <c r="A53" t="s">
        <v>21</v>
      </c>
      <c r="B53" t="s">
        <v>399</v>
      </c>
      <c r="C53" t="s">
        <v>297</v>
      </c>
      <c r="D53" t="s">
        <v>400</v>
      </c>
      <c r="E53" t="s">
        <v>298</v>
      </c>
      <c r="F53">
        <v>66.353328035694503</v>
      </c>
      <c r="G53">
        <v>70.049226671799204</v>
      </c>
      <c r="H53">
        <v>72.293594285381104</v>
      </c>
      <c r="I53">
        <v>74.554643496868493</v>
      </c>
      <c r="J53">
        <v>79.436191935934403</v>
      </c>
      <c r="K53">
        <v>86.469384185738207</v>
      </c>
      <c r="L53">
        <v>93.018226886221697</v>
      </c>
      <c r="M53">
        <v>88.717422541248595</v>
      </c>
      <c r="N53">
        <v>86.827649904363199</v>
      </c>
      <c r="O53">
        <v>94.315449709300907</v>
      </c>
      <c r="P53">
        <v>98.245342265748803</v>
      </c>
      <c r="Q53">
        <v>100.053854589683</v>
      </c>
      <c r="R53">
        <v>113.575155847045</v>
      </c>
      <c r="S53">
        <v>119.982793587233</v>
      </c>
      <c r="T53">
        <v>115.49575025705001</v>
      </c>
      <c r="U53">
        <v>117.14750978480799</v>
      </c>
      <c r="V53">
        <v>113.25998846831401</v>
      </c>
      <c r="W53">
        <v>108.283063061484</v>
      </c>
      <c r="X53">
        <v>108.452225945666</v>
      </c>
      <c r="Y53">
        <v>125.56148534123599</v>
      </c>
      <c r="Z53">
        <v>128.612945239396</v>
      </c>
      <c r="AA53">
        <v>144.795456351258</v>
      </c>
      <c r="AB53">
        <v>140.32970556486899</v>
      </c>
      <c r="AC53">
        <v>153.63424071415699</v>
      </c>
      <c r="AD53">
        <v>181.774906396061</v>
      </c>
      <c r="AE53">
        <v>145.78847833154401</v>
      </c>
      <c r="AF53">
        <v>147.902939917113</v>
      </c>
    </row>
    <row r="54" spans="1:32" x14ac:dyDescent="0.3">
      <c r="A54" t="s">
        <v>21</v>
      </c>
      <c r="B54" t="s">
        <v>401</v>
      </c>
      <c r="C54" t="s">
        <v>297</v>
      </c>
      <c r="D54" t="s">
        <v>402</v>
      </c>
      <c r="E54" t="s">
        <v>298</v>
      </c>
      <c r="F54">
        <v>152.47074092304999</v>
      </c>
      <c r="G54">
        <v>162.29015168621501</v>
      </c>
      <c r="H54">
        <v>169.01278366749401</v>
      </c>
      <c r="I54">
        <v>175.08214217944399</v>
      </c>
      <c r="J54">
        <v>183.67198533399301</v>
      </c>
      <c r="K54">
        <v>195.75594087246799</v>
      </c>
      <c r="L54">
        <v>210.92262395152301</v>
      </c>
      <c r="M54">
        <v>211.795747566502</v>
      </c>
      <c r="N54">
        <v>222.75790077650399</v>
      </c>
      <c r="O54">
        <v>235.94662863375501</v>
      </c>
      <c r="P54">
        <v>239.65501961509</v>
      </c>
      <c r="Q54">
        <v>245.20553187190899</v>
      </c>
      <c r="R54">
        <v>272.75584436863198</v>
      </c>
      <c r="S54">
        <v>290.10861028652801</v>
      </c>
      <c r="T54">
        <v>283.531941697288</v>
      </c>
      <c r="U54">
        <v>283.12693400361201</v>
      </c>
      <c r="V54">
        <v>273.69823169732803</v>
      </c>
      <c r="W54">
        <v>259.13889949322203</v>
      </c>
      <c r="X54">
        <v>259.99073706392898</v>
      </c>
      <c r="Y54">
        <v>286.76516857175301</v>
      </c>
      <c r="Z54">
        <v>288.32249363968401</v>
      </c>
      <c r="AA54">
        <v>301.66372297351302</v>
      </c>
      <c r="AB54">
        <v>301.413735565926</v>
      </c>
      <c r="AC54">
        <v>322.21932465656602</v>
      </c>
      <c r="AD54">
        <v>348.33584453475299</v>
      </c>
      <c r="AE54">
        <v>320.79142487365698</v>
      </c>
      <c r="AF54">
        <v>322.86539906361401</v>
      </c>
    </row>
    <row r="55" spans="1:32" x14ac:dyDescent="0.3">
      <c r="A55" t="s">
        <v>21</v>
      </c>
      <c r="B55" t="s">
        <v>403</v>
      </c>
      <c r="C55" t="s">
        <v>297</v>
      </c>
      <c r="D55" t="s">
        <v>404</v>
      </c>
      <c r="E55" t="s">
        <v>298</v>
      </c>
      <c r="F55">
        <v>86.117412887355897</v>
      </c>
      <c r="G55">
        <v>92.240925014415495</v>
      </c>
      <c r="H55">
        <v>96.719189382112901</v>
      </c>
      <c r="I55">
        <v>100.527498682575</v>
      </c>
      <c r="J55">
        <v>104.235793398059</v>
      </c>
      <c r="K55">
        <v>109.28655668672999</v>
      </c>
      <c r="L55">
        <v>117.904397065301</v>
      </c>
      <c r="M55">
        <v>123.07832502525299</v>
      </c>
      <c r="N55">
        <v>135.93025087214099</v>
      </c>
      <c r="O55">
        <v>141.63117892445399</v>
      </c>
      <c r="P55">
        <v>141.409677349341</v>
      </c>
      <c r="Q55">
        <v>145.15167728222599</v>
      </c>
      <c r="R55">
        <v>159.180688521587</v>
      </c>
      <c r="S55">
        <v>170.125816699296</v>
      </c>
      <c r="T55">
        <v>168.03619144023801</v>
      </c>
      <c r="U55">
        <v>165.97942421880401</v>
      </c>
      <c r="V55">
        <v>160.438243229015</v>
      </c>
      <c r="W55">
        <v>150.855836431738</v>
      </c>
      <c r="X55">
        <v>151.53851111826299</v>
      </c>
      <c r="Y55">
        <v>161.20368323051699</v>
      </c>
      <c r="Z55">
        <v>159.70954840028699</v>
      </c>
      <c r="AA55">
        <v>156.86826662225499</v>
      </c>
      <c r="AB55">
        <v>161.08403000105699</v>
      </c>
      <c r="AC55">
        <v>168.585083942409</v>
      </c>
      <c r="AD55">
        <v>166.56093813869299</v>
      </c>
      <c r="AE55">
        <v>175.00294654211399</v>
      </c>
      <c r="AF55">
        <v>174.962459146501</v>
      </c>
    </row>
    <row r="56" spans="1:32" x14ac:dyDescent="0.3">
      <c r="A56" t="s">
        <v>21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</v>
      </c>
      <c r="B57" t="s">
        <v>407</v>
      </c>
      <c r="C57" t="s">
        <v>297</v>
      </c>
      <c r="D57" t="s">
        <v>408</v>
      </c>
      <c r="E57" t="s">
        <v>298</v>
      </c>
      <c r="F57">
        <v>4333.51861145363</v>
      </c>
      <c r="G57">
        <v>4696.8560785323798</v>
      </c>
      <c r="H57">
        <v>5047.7884915055402</v>
      </c>
      <c r="I57">
        <v>5475.5071920192904</v>
      </c>
      <c r="J57">
        <v>5850.1487862923996</v>
      </c>
      <c r="K57">
        <v>6280.7744359178196</v>
      </c>
      <c r="L57">
        <v>6733.4547773202203</v>
      </c>
      <c r="M57">
        <v>6873.4592835082603</v>
      </c>
      <c r="N57">
        <v>7137.9032533604404</v>
      </c>
      <c r="O57">
        <v>7391.39771306891</v>
      </c>
      <c r="P57">
        <v>7532.4165954232203</v>
      </c>
      <c r="Q57">
        <v>7764.3526421620199</v>
      </c>
      <c r="R57">
        <v>8491.5399680180508</v>
      </c>
      <c r="S57">
        <v>8883.6728510222692</v>
      </c>
      <c r="T57">
        <v>8498.1427271488992</v>
      </c>
      <c r="U57">
        <v>8677.2799995597197</v>
      </c>
      <c r="V57">
        <v>8324.2094852826503</v>
      </c>
      <c r="W57">
        <v>7822.2514626553202</v>
      </c>
      <c r="X57">
        <v>7634.7303652241799</v>
      </c>
      <c r="Y57">
        <v>7814.87242271796</v>
      </c>
      <c r="Z57">
        <v>8091.1081903982604</v>
      </c>
      <c r="AA57">
        <v>8305.7812263377691</v>
      </c>
      <c r="AB57">
        <v>8803.6765610820803</v>
      </c>
      <c r="AC57">
        <v>9297.1031269352607</v>
      </c>
      <c r="AD57">
        <v>9733.1231949425492</v>
      </c>
      <c r="AE57">
        <v>9306.9589169154497</v>
      </c>
      <c r="AF57">
        <v>10226.693064537199</v>
      </c>
    </row>
    <row r="58" spans="1:32" x14ac:dyDescent="0.3">
      <c r="A58" t="s">
        <v>21</v>
      </c>
      <c r="B58" t="s">
        <v>409</v>
      </c>
      <c r="C58" t="s">
        <v>297</v>
      </c>
      <c r="D58" t="s">
        <v>410</v>
      </c>
      <c r="E58" t="s">
        <v>298</v>
      </c>
      <c r="F58">
        <v>4333.51861145363</v>
      </c>
      <c r="G58">
        <v>4696.8560785323798</v>
      </c>
      <c r="H58">
        <v>5047.7884915055402</v>
      </c>
      <c r="I58">
        <v>5475.5071920192904</v>
      </c>
      <c r="J58">
        <v>5850.1487862923996</v>
      </c>
      <c r="K58">
        <v>6280.7744359178196</v>
      </c>
      <c r="L58">
        <v>6733.4547773202203</v>
      </c>
      <c r="M58">
        <v>6873.4592835082603</v>
      </c>
      <c r="N58">
        <v>7137.9032533604404</v>
      </c>
      <c r="O58">
        <v>7391.39771306891</v>
      </c>
      <c r="P58">
        <v>7532.4165954232203</v>
      </c>
      <c r="Q58">
        <v>7764.3526421620199</v>
      </c>
      <c r="R58">
        <v>8491.5399680180508</v>
      </c>
      <c r="S58">
        <v>8883.6728510222692</v>
      </c>
      <c r="T58">
        <v>8498.1427271488992</v>
      </c>
      <c r="U58">
        <v>8677.2799995597197</v>
      </c>
      <c r="V58">
        <v>8324.2094852826503</v>
      </c>
      <c r="W58">
        <v>7822.2514626553202</v>
      </c>
      <c r="X58">
        <v>7634.7303652241799</v>
      </c>
      <c r="Y58">
        <v>7814.87242271796</v>
      </c>
      <c r="Z58">
        <v>8091.1081903982604</v>
      </c>
      <c r="AA58">
        <v>8305.7812263377691</v>
      </c>
      <c r="AB58">
        <v>8803.6765610820803</v>
      </c>
      <c r="AC58">
        <v>9297.1031269352607</v>
      </c>
      <c r="AD58">
        <v>9733.1231949425492</v>
      </c>
      <c r="AE58">
        <v>9306.9589169154497</v>
      </c>
      <c r="AF58">
        <v>10226.693064537199</v>
      </c>
    </row>
    <row r="59" spans="1:32" x14ac:dyDescent="0.3">
      <c r="A59" t="s">
        <v>21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</v>
      </c>
      <c r="B2" t="s">
        <v>295</v>
      </c>
      <c r="C2" t="s">
        <v>297</v>
      </c>
      <c r="D2" t="s">
        <v>296</v>
      </c>
      <c r="E2" t="s">
        <v>298</v>
      </c>
      <c r="F2">
        <v>35.1789248602201</v>
      </c>
      <c r="G2">
        <v>38.767472940412901</v>
      </c>
      <c r="H2">
        <v>39.766799265566</v>
      </c>
      <c r="I2">
        <v>41.320702029494797</v>
      </c>
      <c r="J2">
        <v>44.953499963258601</v>
      </c>
      <c r="K2">
        <v>46.039021772410898</v>
      </c>
      <c r="L2">
        <v>45.801317269198002</v>
      </c>
      <c r="M2">
        <v>45.410441735761403</v>
      </c>
      <c r="N2">
        <v>47.6953433732617</v>
      </c>
      <c r="O2">
        <v>48.766382716032801</v>
      </c>
      <c r="P2">
        <v>50.677659404448903</v>
      </c>
      <c r="Q2">
        <v>50.023752327235499</v>
      </c>
      <c r="R2">
        <v>60.507363115586102</v>
      </c>
      <c r="S2">
        <v>63.404778098422398</v>
      </c>
      <c r="T2">
        <v>59.743031226789299</v>
      </c>
      <c r="U2">
        <v>61.621202333012803</v>
      </c>
      <c r="V2">
        <v>66.401418250220502</v>
      </c>
      <c r="W2">
        <v>66.954158367476495</v>
      </c>
      <c r="X2">
        <v>61.119451550489003</v>
      </c>
      <c r="Y2">
        <v>69.529854065253801</v>
      </c>
      <c r="Z2">
        <v>76.096232871063506</v>
      </c>
      <c r="AA2">
        <v>80.227896747491201</v>
      </c>
      <c r="AB2">
        <v>81.504655128135397</v>
      </c>
      <c r="AC2">
        <v>83.4375317026565</v>
      </c>
      <c r="AD2">
        <v>93.716401878281104</v>
      </c>
      <c r="AE2">
        <v>84.214260826655106</v>
      </c>
      <c r="AF2">
        <v>86.295529511431596</v>
      </c>
    </row>
    <row r="3" spans="1:32" x14ac:dyDescent="0.3">
      <c r="A3" t="s">
        <v>23</v>
      </c>
      <c r="B3" t="s">
        <v>299</v>
      </c>
      <c r="C3" t="s">
        <v>297</v>
      </c>
      <c r="D3" t="s">
        <v>300</v>
      </c>
      <c r="E3" t="s">
        <v>298</v>
      </c>
      <c r="F3">
        <v>15.978838507286699</v>
      </c>
      <c r="G3">
        <v>16.665688512853301</v>
      </c>
      <c r="H3">
        <v>19.266098509353899</v>
      </c>
      <c r="I3">
        <v>19.919950446343002</v>
      </c>
      <c r="J3">
        <v>20.973757018060301</v>
      </c>
      <c r="K3">
        <v>22.698195018137302</v>
      </c>
      <c r="L3">
        <v>24.792571766468299</v>
      </c>
      <c r="M3">
        <v>25.5187538595357</v>
      </c>
      <c r="N3">
        <v>24.9031381668213</v>
      </c>
      <c r="O3">
        <v>25.053550682227399</v>
      </c>
      <c r="P3">
        <v>26.596347229779902</v>
      </c>
      <c r="Q3">
        <v>27.321341088412499</v>
      </c>
      <c r="R3">
        <v>29.3980924642389</v>
      </c>
      <c r="S3">
        <v>30.789038662304801</v>
      </c>
      <c r="T3">
        <v>27.417709247744501</v>
      </c>
      <c r="U3">
        <v>28.437013002874099</v>
      </c>
      <c r="V3">
        <v>28.109505257591501</v>
      </c>
      <c r="W3">
        <v>25.573978396534802</v>
      </c>
      <c r="X3">
        <v>22.941940596668299</v>
      </c>
      <c r="Y3">
        <v>22.169624653463</v>
      </c>
      <c r="Z3">
        <v>24.1049726702025</v>
      </c>
      <c r="AA3">
        <v>24.991828136867198</v>
      </c>
      <c r="AB3">
        <v>28.466067986374899</v>
      </c>
      <c r="AC3">
        <v>35.868170225617497</v>
      </c>
      <c r="AD3">
        <v>38.125070949294503</v>
      </c>
      <c r="AE3">
        <v>40.873863752680897</v>
      </c>
      <c r="AF3">
        <v>42.147480136757501</v>
      </c>
    </row>
    <row r="4" spans="1:32" x14ac:dyDescent="0.3">
      <c r="A4" t="s">
        <v>23</v>
      </c>
      <c r="B4" t="s">
        <v>301</v>
      </c>
      <c r="C4" t="s">
        <v>297</v>
      </c>
      <c r="D4" t="s">
        <v>302</v>
      </c>
      <c r="E4" t="s">
        <v>298</v>
      </c>
      <c r="F4">
        <v>1091.7428353508001</v>
      </c>
      <c r="G4">
        <v>1162.27935084982</v>
      </c>
      <c r="H4">
        <v>1243.05102396557</v>
      </c>
      <c r="I4">
        <v>1298.05999386085</v>
      </c>
      <c r="J4">
        <v>1346.91334148447</v>
      </c>
      <c r="K4">
        <v>1427.2189359662</v>
      </c>
      <c r="L4">
        <v>1501.27964135042</v>
      </c>
      <c r="M4">
        <v>1516.6600144425499</v>
      </c>
      <c r="N4">
        <v>1538.1603603172</v>
      </c>
      <c r="O4">
        <v>1531.7836029284799</v>
      </c>
      <c r="P4">
        <v>1517.1689372256899</v>
      </c>
      <c r="Q4">
        <v>1582.1384623306201</v>
      </c>
      <c r="R4">
        <v>1708.4472010668201</v>
      </c>
      <c r="S4">
        <v>1756.4144707870801</v>
      </c>
      <c r="T4">
        <v>1562.91576787383</v>
      </c>
      <c r="U4">
        <v>1637.1961058633001</v>
      </c>
      <c r="V4">
        <v>1611.55013980013</v>
      </c>
      <c r="W4">
        <v>1536.5360510842299</v>
      </c>
      <c r="X4">
        <v>1521.9602464260499</v>
      </c>
      <c r="Y4">
        <v>1560.35249973653</v>
      </c>
      <c r="Z4">
        <v>1596.9124662752499</v>
      </c>
      <c r="AA4">
        <v>1644.57654459383</v>
      </c>
      <c r="AB4">
        <v>1688.8164633920901</v>
      </c>
      <c r="AC4">
        <v>1797.7604923551801</v>
      </c>
      <c r="AD4">
        <v>1892.9885044647101</v>
      </c>
      <c r="AE4">
        <v>1968.90889600725</v>
      </c>
      <c r="AF4">
        <v>2190.0241678665202</v>
      </c>
    </row>
    <row r="5" spans="1:32" x14ac:dyDescent="0.3">
      <c r="A5" t="s">
        <v>23</v>
      </c>
      <c r="B5" t="s">
        <v>303</v>
      </c>
      <c r="C5" t="s">
        <v>297</v>
      </c>
      <c r="D5" t="s">
        <v>304</v>
      </c>
      <c r="E5" t="s">
        <v>298</v>
      </c>
      <c r="F5">
        <v>249.60209898318001</v>
      </c>
      <c r="G5">
        <v>264.14440852359098</v>
      </c>
      <c r="H5">
        <v>271.37189151575598</v>
      </c>
      <c r="I5">
        <v>280.82215807317698</v>
      </c>
      <c r="J5">
        <v>289.29403754945298</v>
      </c>
      <c r="K5">
        <v>304.087348829809</v>
      </c>
      <c r="L5">
        <v>335.631998814773</v>
      </c>
      <c r="M5">
        <v>344.41301183191302</v>
      </c>
      <c r="N5">
        <v>361.60056356765</v>
      </c>
      <c r="O5">
        <v>360.27270471906797</v>
      </c>
      <c r="P5">
        <v>347.86437581606401</v>
      </c>
      <c r="Q5">
        <v>361.99954758911002</v>
      </c>
      <c r="R5">
        <v>414.03575464313002</v>
      </c>
      <c r="S5">
        <v>438.97271763094602</v>
      </c>
      <c r="T5">
        <v>389.89409233602902</v>
      </c>
      <c r="U5">
        <v>397.65395962353898</v>
      </c>
      <c r="V5">
        <v>379.47094081324701</v>
      </c>
      <c r="W5">
        <v>371.246944689391</v>
      </c>
      <c r="X5">
        <v>377.766610350679</v>
      </c>
      <c r="Y5">
        <v>399.23888688904998</v>
      </c>
      <c r="Z5">
        <v>415.06439258967902</v>
      </c>
      <c r="AA5">
        <v>457.76990451637198</v>
      </c>
      <c r="AB5">
        <v>462.75370263306303</v>
      </c>
      <c r="AC5">
        <v>484.11077200126999</v>
      </c>
      <c r="AD5">
        <v>514.96625262172995</v>
      </c>
      <c r="AE5">
        <v>499.18447794558</v>
      </c>
      <c r="AF5">
        <v>527.49976079034195</v>
      </c>
    </row>
    <row r="6" spans="1:32" x14ac:dyDescent="0.3">
      <c r="A6" t="s">
        <v>23</v>
      </c>
      <c r="B6" t="s">
        <v>305</v>
      </c>
      <c r="C6" t="s">
        <v>297</v>
      </c>
      <c r="D6" t="s">
        <v>306</v>
      </c>
      <c r="E6" t="s">
        <v>298</v>
      </c>
      <c r="F6">
        <v>203.69134257681</v>
      </c>
      <c r="G6">
        <v>214.113152902851</v>
      </c>
      <c r="H6">
        <v>226.98708287359199</v>
      </c>
      <c r="I6">
        <v>237.55247537845</v>
      </c>
      <c r="J6">
        <v>238.75180802070801</v>
      </c>
      <c r="K6">
        <v>242.09503267321401</v>
      </c>
      <c r="L6">
        <v>249.61422794791099</v>
      </c>
      <c r="M6">
        <v>248.78317018137901</v>
      </c>
      <c r="N6">
        <v>237.19672023548301</v>
      </c>
      <c r="O6">
        <v>229.401620505994</v>
      </c>
      <c r="P6">
        <v>212.61549153219499</v>
      </c>
      <c r="Q6">
        <v>210.49488317534099</v>
      </c>
      <c r="R6">
        <v>213.441482937535</v>
      </c>
      <c r="S6">
        <v>203.94898120875601</v>
      </c>
      <c r="T6">
        <v>182.83671654746601</v>
      </c>
      <c r="U6">
        <v>185.52627242508601</v>
      </c>
      <c r="V6">
        <v>183.00457778729799</v>
      </c>
      <c r="W6">
        <v>182.79137491946699</v>
      </c>
      <c r="X6">
        <v>185.56583761850001</v>
      </c>
      <c r="Y6">
        <v>196.44798023498299</v>
      </c>
      <c r="Z6">
        <v>203.42825670160099</v>
      </c>
      <c r="AA6">
        <v>209.599351837797</v>
      </c>
      <c r="AB6">
        <v>216.208969915008</v>
      </c>
      <c r="AC6">
        <v>225.04576002309199</v>
      </c>
      <c r="AD6">
        <v>232.36771054612299</v>
      </c>
      <c r="AE6">
        <v>246.71133177761999</v>
      </c>
      <c r="AF6">
        <v>280.46229742530602</v>
      </c>
    </row>
    <row r="7" spans="1:32" x14ac:dyDescent="0.3">
      <c r="A7" t="s">
        <v>23</v>
      </c>
      <c r="B7" t="s">
        <v>307</v>
      </c>
      <c r="C7" t="s">
        <v>297</v>
      </c>
      <c r="D7" t="s">
        <v>308</v>
      </c>
      <c r="E7" t="s">
        <v>298</v>
      </c>
      <c r="F7">
        <v>94.181589754064206</v>
      </c>
      <c r="G7">
        <v>98.390678989285206</v>
      </c>
      <c r="H7">
        <v>106.232078382718</v>
      </c>
      <c r="I7">
        <v>115.44205151963</v>
      </c>
      <c r="J7">
        <v>119.990601717136</v>
      </c>
      <c r="K7">
        <v>128.973635540673</v>
      </c>
      <c r="L7">
        <v>131.69150794384501</v>
      </c>
      <c r="M7">
        <v>131.64062209866401</v>
      </c>
      <c r="N7">
        <v>135.37307383384899</v>
      </c>
      <c r="O7">
        <v>136.553837491553</v>
      </c>
      <c r="P7">
        <v>137.14550267561</v>
      </c>
      <c r="Q7">
        <v>141.665572161884</v>
      </c>
      <c r="R7">
        <v>148.44241555965399</v>
      </c>
      <c r="S7">
        <v>147.58961057637401</v>
      </c>
      <c r="T7">
        <v>133.622372831679</v>
      </c>
      <c r="U7">
        <v>140.58780836677201</v>
      </c>
      <c r="V7">
        <v>135.18022372084499</v>
      </c>
      <c r="W7">
        <v>130.31575430877101</v>
      </c>
      <c r="X7">
        <v>125.16134793346799</v>
      </c>
      <c r="Y7">
        <v>126.25506379519101</v>
      </c>
      <c r="Z7">
        <v>130.39436950784699</v>
      </c>
      <c r="AA7">
        <v>128.54922871291501</v>
      </c>
      <c r="AB7">
        <v>133.07386161889599</v>
      </c>
      <c r="AC7">
        <v>139.58337854380201</v>
      </c>
      <c r="AD7">
        <v>146.94201490213501</v>
      </c>
      <c r="AE7">
        <v>158.492680139518</v>
      </c>
      <c r="AF7">
        <v>175.847077582834</v>
      </c>
    </row>
    <row r="8" spans="1:32" x14ac:dyDescent="0.3">
      <c r="A8" t="s">
        <v>23</v>
      </c>
      <c r="B8" t="s">
        <v>309</v>
      </c>
      <c r="C8" t="s">
        <v>297</v>
      </c>
      <c r="D8" t="s">
        <v>310</v>
      </c>
      <c r="E8" t="s">
        <v>298</v>
      </c>
      <c r="F8">
        <v>14.5495141278125</v>
      </c>
      <c r="G8">
        <v>14.8770178370896</v>
      </c>
      <c r="H8">
        <v>15.406563084717501</v>
      </c>
      <c r="I8">
        <v>11.2635095584155</v>
      </c>
      <c r="J8">
        <v>14.327188388135101</v>
      </c>
      <c r="K8">
        <v>21.447040914593199</v>
      </c>
      <c r="L8">
        <v>21.5024264642276</v>
      </c>
      <c r="M8">
        <v>20.647615387906601</v>
      </c>
      <c r="N8">
        <v>23.591926080004299</v>
      </c>
      <c r="O8">
        <v>27.776834427916899</v>
      </c>
      <c r="P8">
        <v>38.689897589123298</v>
      </c>
      <c r="Q8">
        <v>46.728495418458998</v>
      </c>
      <c r="R8">
        <v>46.639387246784999</v>
      </c>
      <c r="S8">
        <v>57.912164364155402</v>
      </c>
      <c r="T8">
        <v>35.770726004154099</v>
      </c>
      <c r="U8">
        <v>48.7233152505788</v>
      </c>
      <c r="V8">
        <v>62.557078439799803</v>
      </c>
      <c r="W8">
        <v>46.270612470139604</v>
      </c>
      <c r="X8">
        <v>49.6052914641527</v>
      </c>
      <c r="Y8">
        <v>50.4748192871578</v>
      </c>
      <c r="Z8">
        <v>40.192255855789199</v>
      </c>
      <c r="AA8">
        <v>37.690893276477901</v>
      </c>
      <c r="AB8">
        <v>29.1199775479515</v>
      </c>
      <c r="AC8">
        <v>28.372225463451901</v>
      </c>
      <c r="AD8">
        <v>27.3297417890291</v>
      </c>
      <c r="AE8">
        <v>23.521945108269001</v>
      </c>
      <c r="AF8">
        <v>26.2862738206268</v>
      </c>
    </row>
    <row r="9" spans="1:32" x14ac:dyDescent="0.3">
      <c r="A9" t="s">
        <v>23</v>
      </c>
      <c r="B9" t="s">
        <v>311</v>
      </c>
      <c r="C9" t="s">
        <v>297</v>
      </c>
      <c r="D9" t="s">
        <v>312</v>
      </c>
      <c r="E9" t="s">
        <v>298</v>
      </c>
      <c r="F9">
        <v>49.706321956226702</v>
      </c>
      <c r="G9">
        <v>50.335654125946199</v>
      </c>
      <c r="H9">
        <v>55.1756510522303</v>
      </c>
      <c r="I9">
        <v>54.024116701861701</v>
      </c>
      <c r="J9">
        <v>53.864134939481403</v>
      </c>
      <c r="K9">
        <v>57.383728829500399</v>
      </c>
      <c r="L9">
        <v>58.684553639372702</v>
      </c>
      <c r="M9">
        <v>61.546015226310502</v>
      </c>
      <c r="N9">
        <v>64.135181034531399</v>
      </c>
      <c r="O9">
        <v>65.2604827361139</v>
      </c>
      <c r="P9">
        <v>64.855955762775594</v>
      </c>
      <c r="Q9">
        <v>67.481762945761602</v>
      </c>
      <c r="R9">
        <v>74.857503047443103</v>
      </c>
      <c r="S9">
        <v>73.493336941276596</v>
      </c>
      <c r="T9">
        <v>60.936871393685401</v>
      </c>
      <c r="U9">
        <v>72.708381598071199</v>
      </c>
      <c r="V9">
        <v>68.225791464479897</v>
      </c>
      <c r="W9">
        <v>64.958432608394901</v>
      </c>
      <c r="X9">
        <v>61.384076326878002</v>
      </c>
      <c r="Y9">
        <v>59.3501963660595</v>
      </c>
      <c r="Z9">
        <v>61.0237890544377</v>
      </c>
      <c r="AA9">
        <v>61.032219073841503</v>
      </c>
      <c r="AB9">
        <v>67.312302355574801</v>
      </c>
      <c r="AC9">
        <v>70.602792292394</v>
      </c>
      <c r="AD9">
        <v>77.654416771906696</v>
      </c>
      <c r="AE9">
        <v>77.473169391137503</v>
      </c>
      <c r="AF9">
        <v>83.796196558199298</v>
      </c>
    </row>
    <row r="10" spans="1:32" x14ac:dyDescent="0.3">
      <c r="A10" t="s">
        <v>23</v>
      </c>
      <c r="B10" t="s">
        <v>313</v>
      </c>
      <c r="C10" t="s">
        <v>297</v>
      </c>
      <c r="D10" t="s">
        <v>314</v>
      </c>
      <c r="E10" t="s">
        <v>298</v>
      </c>
      <c r="F10">
        <v>95.378775021553494</v>
      </c>
      <c r="G10">
        <v>96.9398649881457</v>
      </c>
      <c r="H10">
        <v>106.973192234895</v>
      </c>
      <c r="I10">
        <v>104.346593818187</v>
      </c>
      <c r="J10">
        <v>103.936259079208</v>
      </c>
      <c r="K10">
        <v>111.488560543012</v>
      </c>
      <c r="L10">
        <v>113.456984030257</v>
      </c>
      <c r="M10">
        <v>117.321907065804</v>
      </c>
      <c r="N10">
        <v>117.416555271974</v>
      </c>
      <c r="O10">
        <v>118.226256649436</v>
      </c>
      <c r="P10">
        <v>117.43599566284099</v>
      </c>
      <c r="Q10">
        <v>124.088393767539</v>
      </c>
      <c r="R10">
        <v>139.92298054910199</v>
      </c>
      <c r="S10">
        <v>135.43328243331601</v>
      </c>
      <c r="T10">
        <v>122.42187083392</v>
      </c>
      <c r="U10">
        <v>136.971716820089</v>
      </c>
      <c r="V10">
        <v>131.53979348611</v>
      </c>
      <c r="W10">
        <v>111.470417214557</v>
      </c>
      <c r="X10">
        <v>104.52182206241</v>
      </c>
      <c r="Y10">
        <v>96.744935910758898</v>
      </c>
      <c r="Z10">
        <v>102.394284996729</v>
      </c>
      <c r="AA10">
        <v>99.6051838456778</v>
      </c>
      <c r="AB10">
        <v>103.966009476065</v>
      </c>
      <c r="AC10">
        <v>110.389496812871</v>
      </c>
      <c r="AD10">
        <v>121.572549987426</v>
      </c>
      <c r="AE10">
        <v>130.664034089837</v>
      </c>
      <c r="AF10">
        <v>142.937501319099</v>
      </c>
    </row>
    <row r="11" spans="1:32" x14ac:dyDescent="0.3">
      <c r="A11" t="s">
        <v>23</v>
      </c>
      <c r="B11" t="s">
        <v>315</v>
      </c>
      <c r="C11" t="s">
        <v>297</v>
      </c>
      <c r="D11" t="s">
        <v>316</v>
      </c>
      <c r="E11" t="s">
        <v>298</v>
      </c>
      <c r="F11">
        <v>45.672453065326799</v>
      </c>
      <c r="G11">
        <v>46.604210862199501</v>
      </c>
      <c r="H11">
        <v>51.797541182664801</v>
      </c>
      <c r="I11">
        <v>50.322477116325601</v>
      </c>
      <c r="J11">
        <v>50.072124139726398</v>
      </c>
      <c r="K11">
        <v>54.104831713511601</v>
      </c>
      <c r="L11">
        <v>54.772430390884601</v>
      </c>
      <c r="M11">
        <v>55.775891839493497</v>
      </c>
      <c r="N11">
        <v>53.2813742374424</v>
      </c>
      <c r="O11">
        <v>52.965773913322302</v>
      </c>
      <c r="P11">
        <v>52.580039900065799</v>
      </c>
      <c r="Q11">
        <v>56.606630821777102</v>
      </c>
      <c r="R11">
        <v>65.065477501658407</v>
      </c>
      <c r="S11">
        <v>61.9399454920393</v>
      </c>
      <c r="T11">
        <v>61.484999440234397</v>
      </c>
      <c r="U11">
        <v>64.263335222018</v>
      </c>
      <c r="V11">
        <v>63.314002021629697</v>
      </c>
      <c r="W11">
        <v>46.511984606161697</v>
      </c>
      <c r="X11">
        <v>43.137745735531801</v>
      </c>
      <c r="Y11">
        <v>37.394739544699299</v>
      </c>
      <c r="Z11">
        <v>41.370495942290901</v>
      </c>
      <c r="AA11">
        <v>38.572964771836297</v>
      </c>
      <c r="AB11">
        <v>36.653707120490097</v>
      </c>
      <c r="AC11">
        <v>39.786704520476697</v>
      </c>
      <c r="AD11">
        <v>43.918133215519497</v>
      </c>
      <c r="AE11">
        <v>53.190864698699301</v>
      </c>
      <c r="AF11">
        <v>59.141304760899402</v>
      </c>
    </row>
    <row r="12" spans="1:32" x14ac:dyDescent="0.3">
      <c r="A12" t="s">
        <v>23</v>
      </c>
      <c r="B12" t="s">
        <v>317</v>
      </c>
      <c r="C12" t="s">
        <v>297</v>
      </c>
      <c r="D12" t="s">
        <v>318</v>
      </c>
      <c r="E12" t="s">
        <v>298</v>
      </c>
      <c r="F12">
        <v>103.624211065252</v>
      </c>
      <c r="G12">
        <v>111.71946134445101</v>
      </c>
      <c r="H12">
        <v>119.772592384356</v>
      </c>
      <c r="I12">
        <v>127.64008473334199</v>
      </c>
      <c r="J12">
        <v>136.351404249176</v>
      </c>
      <c r="K12">
        <v>148.096322771068</v>
      </c>
      <c r="L12">
        <v>155.368425594005</v>
      </c>
      <c r="M12">
        <v>159.22745351985901</v>
      </c>
      <c r="N12">
        <v>162.82445960697399</v>
      </c>
      <c r="O12">
        <v>163.074560921592</v>
      </c>
      <c r="P12">
        <v>167.16334063569201</v>
      </c>
      <c r="Q12">
        <v>172.240332080809</v>
      </c>
      <c r="R12">
        <v>184.804606153083</v>
      </c>
      <c r="S12">
        <v>187.76428129620899</v>
      </c>
      <c r="T12">
        <v>166.8781889158</v>
      </c>
      <c r="U12">
        <v>171.270778428027</v>
      </c>
      <c r="V12">
        <v>167.97736751242499</v>
      </c>
      <c r="W12">
        <v>152.54622093155501</v>
      </c>
      <c r="X12">
        <v>145.58608247163701</v>
      </c>
      <c r="Y12">
        <v>148.943681979036</v>
      </c>
      <c r="Z12">
        <v>154.867255569923</v>
      </c>
      <c r="AA12">
        <v>156.018697693051</v>
      </c>
      <c r="AB12">
        <v>164.22533792213801</v>
      </c>
      <c r="AC12">
        <v>176.73455483221599</v>
      </c>
      <c r="AD12">
        <v>186.00945804317101</v>
      </c>
      <c r="AE12">
        <v>199.63786581960301</v>
      </c>
      <c r="AF12">
        <v>226.76191293653301</v>
      </c>
    </row>
    <row r="13" spans="1:32" x14ac:dyDescent="0.3">
      <c r="A13" t="s">
        <v>23</v>
      </c>
      <c r="B13" t="s">
        <v>319</v>
      </c>
      <c r="C13" t="s">
        <v>297</v>
      </c>
      <c r="D13" t="s">
        <v>320</v>
      </c>
      <c r="E13" t="s">
        <v>298</v>
      </c>
      <c r="F13">
        <v>80.963804152981695</v>
      </c>
      <c r="G13">
        <v>85.449413079144506</v>
      </c>
      <c r="H13">
        <v>94.637855634698099</v>
      </c>
      <c r="I13">
        <v>101.224125766452</v>
      </c>
      <c r="J13">
        <v>106.920890209738</v>
      </c>
      <c r="K13">
        <v>115.027428436759</v>
      </c>
      <c r="L13">
        <v>121.11429265755299</v>
      </c>
      <c r="M13">
        <v>121.895990744226</v>
      </c>
      <c r="N13">
        <v>125.55743588398001</v>
      </c>
      <c r="O13">
        <v>131.03908513268601</v>
      </c>
      <c r="P13">
        <v>133.29258012185699</v>
      </c>
      <c r="Q13">
        <v>142.85849254010299</v>
      </c>
      <c r="R13">
        <v>159.817258992467</v>
      </c>
      <c r="S13">
        <v>169.85217260419199</v>
      </c>
      <c r="T13">
        <v>153.896457905425</v>
      </c>
      <c r="U13">
        <v>161.07895835991201</v>
      </c>
      <c r="V13">
        <v>166.79491268390001</v>
      </c>
      <c r="W13">
        <v>169.265488199331</v>
      </c>
      <c r="X13">
        <v>164.31797809248999</v>
      </c>
      <c r="Y13">
        <v>160.94720308544299</v>
      </c>
      <c r="Z13">
        <v>155.69301928364601</v>
      </c>
      <c r="AA13">
        <v>153.69533033146601</v>
      </c>
      <c r="AB13">
        <v>163.774658352861</v>
      </c>
      <c r="AC13">
        <v>174.30766049655301</v>
      </c>
      <c r="AD13">
        <v>185.79877418184401</v>
      </c>
      <c r="AE13">
        <v>203.93363513643499</v>
      </c>
      <c r="AF13">
        <v>238.544815028594</v>
      </c>
    </row>
    <row r="14" spans="1:32" x14ac:dyDescent="0.3">
      <c r="A14" t="s">
        <v>23</v>
      </c>
      <c r="B14" t="s">
        <v>321</v>
      </c>
      <c r="C14" t="s">
        <v>297</v>
      </c>
      <c r="D14" t="s">
        <v>322</v>
      </c>
      <c r="E14" t="s">
        <v>298</v>
      </c>
      <c r="F14">
        <v>26.5433036832701</v>
      </c>
      <c r="G14">
        <v>28.575540737749002</v>
      </c>
      <c r="H14">
        <v>31.693023682616602</v>
      </c>
      <c r="I14">
        <v>32.4884881962832</v>
      </c>
      <c r="J14">
        <v>35.857562369302499</v>
      </c>
      <c r="K14">
        <v>34.732013138695798</v>
      </c>
      <c r="L14">
        <v>37.775677485762998</v>
      </c>
      <c r="M14">
        <v>36.8367523421838</v>
      </c>
      <c r="N14">
        <v>37.736128209568001</v>
      </c>
      <c r="O14">
        <v>36.7524341066216</v>
      </c>
      <c r="P14">
        <v>38.2294949154374</v>
      </c>
      <c r="Q14">
        <v>40.370345555777298</v>
      </c>
      <c r="R14">
        <v>39.155980528289099</v>
      </c>
      <c r="S14">
        <v>35.896211146992002</v>
      </c>
      <c r="T14">
        <v>27.6180931362146</v>
      </c>
      <c r="U14">
        <v>26.614606558834399</v>
      </c>
      <c r="V14">
        <v>29.279006586341801</v>
      </c>
      <c r="W14">
        <v>28.2809878168237</v>
      </c>
      <c r="X14">
        <v>26.4816114687797</v>
      </c>
      <c r="Y14">
        <v>27.042602342355501</v>
      </c>
      <c r="Z14">
        <v>28.282844647580799</v>
      </c>
      <c r="AA14">
        <v>30.390145854175699</v>
      </c>
      <c r="AB14">
        <v>32.266288889590498</v>
      </c>
      <c r="AC14">
        <v>34.411126037073899</v>
      </c>
      <c r="AD14">
        <v>31.674858431655998</v>
      </c>
      <c r="AE14">
        <v>35.313048880317801</v>
      </c>
      <c r="AF14">
        <v>40.232657208938697</v>
      </c>
    </row>
    <row r="15" spans="1:32" x14ac:dyDescent="0.3">
      <c r="A15" t="s">
        <v>23</v>
      </c>
      <c r="B15" t="s">
        <v>323</v>
      </c>
      <c r="C15" t="s">
        <v>297</v>
      </c>
      <c r="D15" t="s">
        <v>324</v>
      </c>
      <c r="E15" t="s">
        <v>298</v>
      </c>
      <c r="F15">
        <v>57.500697317501299</v>
      </c>
      <c r="G15">
        <v>61.493840601398098</v>
      </c>
      <c r="H15">
        <v>68.1544848050914</v>
      </c>
      <c r="I15">
        <v>69.994869222137893</v>
      </c>
      <c r="J15">
        <v>77.201008524449094</v>
      </c>
      <c r="K15">
        <v>78.359273470409093</v>
      </c>
      <c r="L15">
        <v>83.284189897201003</v>
      </c>
      <c r="M15">
        <v>80.776520444622705</v>
      </c>
      <c r="N15">
        <v>80.030941668506003</v>
      </c>
      <c r="O15">
        <v>77.6422954104371</v>
      </c>
      <c r="P15">
        <v>79.021087834076894</v>
      </c>
      <c r="Q15">
        <v>82.653290923114895</v>
      </c>
      <c r="R15">
        <v>85.537373681576994</v>
      </c>
      <c r="S15">
        <v>86.280593093167496</v>
      </c>
      <c r="T15">
        <v>79.487377267402906</v>
      </c>
      <c r="U15">
        <v>81.983346991780493</v>
      </c>
      <c r="V15">
        <v>81.568838291604393</v>
      </c>
      <c r="W15">
        <v>81.037180126720699</v>
      </c>
      <c r="X15">
        <v>81.284245618291195</v>
      </c>
      <c r="Y15">
        <v>82.867911767426804</v>
      </c>
      <c r="Z15">
        <v>83.610434042414695</v>
      </c>
      <c r="AA15">
        <v>85.099341024382895</v>
      </c>
      <c r="AB15">
        <v>90.169733686338205</v>
      </c>
      <c r="AC15">
        <v>93.056977970744398</v>
      </c>
      <c r="AD15">
        <v>92.0291808699901</v>
      </c>
      <c r="AE15">
        <v>96.271121897485003</v>
      </c>
      <c r="AF15">
        <v>106.756107806071</v>
      </c>
    </row>
    <row r="16" spans="1:32" x14ac:dyDescent="0.3">
      <c r="A16" t="s">
        <v>23</v>
      </c>
      <c r="B16" t="s">
        <v>325</v>
      </c>
      <c r="C16" t="s">
        <v>297</v>
      </c>
      <c r="D16" t="s">
        <v>326</v>
      </c>
      <c r="E16" t="s">
        <v>298</v>
      </c>
      <c r="F16">
        <v>30.957393634231199</v>
      </c>
      <c r="G16">
        <v>32.918299863649104</v>
      </c>
      <c r="H16">
        <v>36.461461122474802</v>
      </c>
      <c r="I16">
        <v>37.506381025854601</v>
      </c>
      <c r="J16">
        <v>41.343446155146601</v>
      </c>
      <c r="K16">
        <v>43.627260331713302</v>
      </c>
      <c r="L16">
        <v>45.508512411437998</v>
      </c>
      <c r="M16">
        <v>43.939768102438897</v>
      </c>
      <c r="N16">
        <v>42.294813458937902</v>
      </c>
      <c r="O16">
        <v>40.8898613038156</v>
      </c>
      <c r="P16">
        <v>40.791592918639502</v>
      </c>
      <c r="Q16">
        <v>42.282945367337597</v>
      </c>
      <c r="R16">
        <v>46.381393153287902</v>
      </c>
      <c r="S16">
        <v>50.384381946175502</v>
      </c>
      <c r="T16">
        <v>51.869284131188302</v>
      </c>
      <c r="U16">
        <v>55.368740432946097</v>
      </c>
      <c r="V16">
        <v>52.289831705262699</v>
      </c>
      <c r="W16">
        <v>52.756192309897003</v>
      </c>
      <c r="X16">
        <v>54.802634149511398</v>
      </c>
      <c r="Y16">
        <v>55.825309425071403</v>
      </c>
      <c r="Z16">
        <v>55.3275893948339</v>
      </c>
      <c r="AA16">
        <v>54.709195170207202</v>
      </c>
      <c r="AB16">
        <v>57.903444796747699</v>
      </c>
      <c r="AC16">
        <v>58.6458519336705</v>
      </c>
      <c r="AD16">
        <v>60.354322438334101</v>
      </c>
      <c r="AE16">
        <v>60.958073017167202</v>
      </c>
      <c r="AF16">
        <v>66.523450597131799</v>
      </c>
    </row>
    <row r="17" spans="1:32" x14ac:dyDescent="0.3">
      <c r="A17" t="s">
        <v>23</v>
      </c>
      <c r="B17" t="s">
        <v>327</v>
      </c>
      <c r="C17" t="s">
        <v>297</v>
      </c>
      <c r="D17" t="s">
        <v>328</v>
      </c>
      <c r="E17" t="s">
        <v>298</v>
      </c>
      <c r="F17">
        <v>28.565400510739199</v>
      </c>
      <c r="G17">
        <v>30.620324178816301</v>
      </c>
      <c r="H17">
        <v>34.029156671250803</v>
      </c>
      <c r="I17">
        <v>35.425934323446398</v>
      </c>
      <c r="J17">
        <v>38.933859848482598</v>
      </c>
      <c r="K17">
        <v>41.637505728243198</v>
      </c>
      <c r="L17">
        <v>42.926778431195402</v>
      </c>
      <c r="M17">
        <v>43.661196251800497</v>
      </c>
      <c r="N17">
        <v>44.2963615865051</v>
      </c>
      <c r="O17">
        <v>44.636376695462403</v>
      </c>
      <c r="P17">
        <v>43.979661166881499</v>
      </c>
      <c r="Q17">
        <v>46.944566707591797</v>
      </c>
      <c r="R17">
        <v>53.477339731496201</v>
      </c>
      <c r="S17">
        <v>54.995708871436896</v>
      </c>
      <c r="T17">
        <v>46.373404045665097</v>
      </c>
      <c r="U17">
        <v>43.976414717728701</v>
      </c>
      <c r="V17">
        <v>42.9528482819915</v>
      </c>
      <c r="W17">
        <v>39.899798835859698</v>
      </c>
      <c r="X17">
        <v>40.707927182353799</v>
      </c>
      <c r="Y17">
        <v>43.4972369959223</v>
      </c>
      <c r="Z17">
        <v>42.866870843789002</v>
      </c>
      <c r="AA17">
        <v>45.0267527952047</v>
      </c>
      <c r="AB17">
        <v>43.985885457204098</v>
      </c>
      <c r="AC17">
        <v>48.599667787024103</v>
      </c>
      <c r="AD17">
        <v>50.9995824782618</v>
      </c>
      <c r="AE17">
        <v>55.782414611283599</v>
      </c>
      <c r="AF17">
        <v>64.868664454964801</v>
      </c>
    </row>
    <row r="18" spans="1:32" x14ac:dyDescent="0.3">
      <c r="A18" t="s">
        <v>23</v>
      </c>
      <c r="B18" t="s">
        <v>329</v>
      </c>
      <c r="C18" t="s">
        <v>297</v>
      </c>
      <c r="D18" t="s">
        <v>330</v>
      </c>
      <c r="E18" t="s">
        <v>298</v>
      </c>
      <c r="F18">
        <v>86.456955141694905</v>
      </c>
      <c r="G18">
        <v>98.173799056543899</v>
      </c>
      <c r="H18">
        <v>104.82136443910299</v>
      </c>
      <c r="I18">
        <v>112.915967585921</v>
      </c>
      <c r="J18">
        <v>114.807732573349</v>
      </c>
      <c r="K18">
        <v>123.392474875849</v>
      </c>
      <c r="L18">
        <v>128.81597468766699</v>
      </c>
      <c r="M18">
        <v>128.00044910529499</v>
      </c>
      <c r="N18">
        <v>126.180684241584</v>
      </c>
      <c r="O18">
        <v>119.057032439336</v>
      </c>
      <c r="P18">
        <v>117.280419845382</v>
      </c>
      <c r="Q18">
        <v>125.701327657763</v>
      </c>
      <c r="R18">
        <v>122.666552990775</v>
      </c>
      <c r="S18">
        <v>123.45555361466199</v>
      </c>
      <c r="T18">
        <v>105.68776623093</v>
      </c>
      <c r="U18">
        <v>118.74371638023101</v>
      </c>
      <c r="V18">
        <v>115.944934660134</v>
      </c>
      <c r="W18">
        <v>112.682729451283</v>
      </c>
      <c r="X18">
        <v>108.765367935127</v>
      </c>
      <c r="Y18">
        <v>108.76542491306</v>
      </c>
      <c r="Z18">
        <v>115.168505096668</v>
      </c>
      <c r="AA18">
        <v>118.922916355406</v>
      </c>
      <c r="AB18">
        <v>122.577517069973</v>
      </c>
      <c r="AC18">
        <v>143.31134065527201</v>
      </c>
      <c r="AD18">
        <v>152.930806515923</v>
      </c>
      <c r="AE18">
        <v>157.48557181978501</v>
      </c>
      <c r="AF18">
        <v>177.42279301642699</v>
      </c>
    </row>
    <row r="19" spans="1:32" x14ac:dyDescent="0.3">
      <c r="A19" t="s">
        <v>23</v>
      </c>
      <c r="B19" t="s">
        <v>331</v>
      </c>
      <c r="C19" t="s">
        <v>297</v>
      </c>
      <c r="D19" t="s">
        <v>332</v>
      </c>
      <c r="E19" t="s">
        <v>298</v>
      </c>
      <c r="F19">
        <v>77.228446699207097</v>
      </c>
      <c r="G19">
        <v>86.357389348504896</v>
      </c>
      <c r="H19">
        <v>94.664761939387702</v>
      </c>
      <c r="I19">
        <v>101.43222388169301</v>
      </c>
      <c r="J19">
        <v>106.39855132464</v>
      </c>
      <c r="K19">
        <v>112.61431218256899</v>
      </c>
      <c r="L19">
        <v>117.872834881782</v>
      </c>
      <c r="M19">
        <v>120.292077811078</v>
      </c>
      <c r="N19">
        <v>124.091638340689</v>
      </c>
      <c r="O19">
        <v>124.102998534999</v>
      </c>
      <c r="P19">
        <v>122.680584345965</v>
      </c>
      <c r="Q19">
        <v>126.763560308905</v>
      </c>
      <c r="R19">
        <v>139.66204858121199</v>
      </c>
      <c r="S19">
        <v>150.20940509386401</v>
      </c>
      <c r="T19">
        <v>146.046794955358</v>
      </c>
      <c r="U19">
        <v>150.679818499552</v>
      </c>
      <c r="V19">
        <v>144.55862412277801</v>
      </c>
      <c r="W19">
        <v>139.009529937152</v>
      </c>
      <c r="X19">
        <v>138.67773569694501</v>
      </c>
      <c r="Y19">
        <v>146.1693548785</v>
      </c>
      <c r="Z19">
        <v>153.232821787163</v>
      </c>
      <c r="AA19">
        <v>152.59894420507899</v>
      </c>
      <c r="AB19">
        <v>158.960809712593</v>
      </c>
      <c r="AC19">
        <v>174.24865776888001</v>
      </c>
      <c r="AD19">
        <v>182.04243252907901</v>
      </c>
      <c r="AE19">
        <v>197.223817661829</v>
      </c>
      <c r="AF19">
        <v>222.636963685723</v>
      </c>
    </row>
    <row r="20" spans="1:32" x14ac:dyDescent="0.3">
      <c r="A20" t="s">
        <v>23</v>
      </c>
      <c r="B20" t="s">
        <v>333</v>
      </c>
      <c r="C20" t="s">
        <v>297</v>
      </c>
      <c r="D20" t="s">
        <v>334</v>
      </c>
      <c r="E20" t="s">
        <v>298</v>
      </c>
      <c r="F20">
        <v>59.961869933888501</v>
      </c>
      <c r="G20">
        <v>57.947450558670702</v>
      </c>
      <c r="H20">
        <v>60.079187083516501</v>
      </c>
      <c r="I20">
        <v>60.803275070101101</v>
      </c>
      <c r="J20">
        <v>71.725989407994703</v>
      </c>
      <c r="K20">
        <v>84.719179371821795</v>
      </c>
      <c r="L20">
        <v>93.123376918556005</v>
      </c>
      <c r="M20">
        <v>95.721881525970403</v>
      </c>
      <c r="N20">
        <v>99.994569402221899</v>
      </c>
      <c r="O20">
        <v>105.888567302186</v>
      </c>
      <c r="P20">
        <v>131.48489888434401</v>
      </c>
      <c r="Q20">
        <v>131.867954443706</v>
      </c>
      <c r="R20">
        <v>155.955162513636</v>
      </c>
      <c r="S20">
        <v>196.739824972593</v>
      </c>
      <c r="T20">
        <v>166.12172728009099</v>
      </c>
      <c r="U20">
        <v>171.69369046875701</v>
      </c>
      <c r="V20">
        <v>176.99051901573</v>
      </c>
      <c r="W20">
        <v>146.232432796475</v>
      </c>
      <c r="X20">
        <v>184.24601742098201</v>
      </c>
      <c r="Y20">
        <v>176.91885823372701</v>
      </c>
      <c r="Z20">
        <v>137.11793068467901</v>
      </c>
      <c r="AA20">
        <v>137.54178093878801</v>
      </c>
      <c r="AB20">
        <v>143.38001923974099</v>
      </c>
      <c r="AC20">
        <v>113.136584044024</v>
      </c>
      <c r="AD20">
        <v>113.802523070346</v>
      </c>
      <c r="AE20">
        <v>134.745375351413</v>
      </c>
      <c r="AF20">
        <v>140.98576635030901</v>
      </c>
    </row>
    <row r="21" spans="1:32" x14ac:dyDescent="0.3">
      <c r="A21" t="s">
        <v>23</v>
      </c>
      <c r="B21" t="s">
        <v>335</v>
      </c>
      <c r="C21" t="s">
        <v>297</v>
      </c>
      <c r="D21" t="s">
        <v>336</v>
      </c>
      <c r="E21" t="s">
        <v>298</v>
      </c>
      <c r="F21">
        <v>100.118890829039</v>
      </c>
      <c r="G21">
        <v>100.76910242688101</v>
      </c>
      <c r="H21">
        <v>106.755161786245</v>
      </c>
      <c r="I21">
        <v>110.91510227903601</v>
      </c>
      <c r="J21">
        <v>127.77256797612399</v>
      </c>
      <c r="K21">
        <v>146.278860267314</v>
      </c>
      <c r="L21">
        <v>162.29693821584999</v>
      </c>
      <c r="M21">
        <v>169.88150041382801</v>
      </c>
      <c r="N21">
        <v>183.68592314660299</v>
      </c>
      <c r="O21">
        <v>195.06417420177399</v>
      </c>
      <c r="P21">
        <v>226.82445604023201</v>
      </c>
      <c r="Q21">
        <v>236.52239785490599</v>
      </c>
      <c r="R21">
        <v>270.73192291121802</v>
      </c>
      <c r="S21">
        <v>320.02587994943002</v>
      </c>
      <c r="T21">
        <v>291.18190911657098</v>
      </c>
      <c r="U21">
        <v>295.392489671786</v>
      </c>
      <c r="V21">
        <v>295.81570807259601</v>
      </c>
      <c r="W21">
        <v>253.381181286485</v>
      </c>
      <c r="X21">
        <v>289.69551112927797</v>
      </c>
      <c r="Y21">
        <v>273.913055741584</v>
      </c>
      <c r="Z21">
        <v>232.83955061695201</v>
      </c>
      <c r="AA21">
        <v>235.53848415064101</v>
      </c>
      <c r="AB21">
        <v>242.99706878986601</v>
      </c>
      <c r="AC21">
        <v>210.92765026890501</v>
      </c>
      <c r="AD21">
        <v>210.29655769698201</v>
      </c>
      <c r="AE21">
        <v>246.546823903399</v>
      </c>
      <c r="AF21">
        <v>256.98961414110403</v>
      </c>
    </row>
    <row r="22" spans="1:32" x14ac:dyDescent="0.3">
      <c r="A22" t="s">
        <v>23</v>
      </c>
      <c r="B22" t="s">
        <v>337</v>
      </c>
      <c r="C22" t="s">
        <v>297</v>
      </c>
      <c r="D22" t="s">
        <v>338</v>
      </c>
      <c r="E22" t="s">
        <v>298</v>
      </c>
      <c r="F22">
        <v>40.157020895150097</v>
      </c>
      <c r="G22">
        <v>42.821651868209997</v>
      </c>
      <c r="H22">
        <v>46.675974702728901</v>
      </c>
      <c r="I22">
        <v>50.111827208935303</v>
      </c>
      <c r="J22">
        <v>56.046578568129398</v>
      </c>
      <c r="K22">
        <v>61.559680895492001</v>
      </c>
      <c r="L22">
        <v>69.173561297293801</v>
      </c>
      <c r="M22">
        <v>74.159618887857604</v>
      </c>
      <c r="N22">
        <v>83.691353744381004</v>
      </c>
      <c r="O22">
        <v>89.175606899587905</v>
      </c>
      <c r="P22">
        <v>95.339557155887604</v>
      </c>
      <c r="Q22">
        <v>104.65444341120001</v>
      </c>
      <c r="R22">
        <v>114.776760397582</v>
      </c>
      <c r="S22">
        <v>123.28605497683699</v>
      </c>
      <c r="T22">
        <v>125.06018183648</v>
      </c>
      <c r="U22">
        <v>123.698799203028</v>
      </c>
      <c r="V22">
        <v>118.82518905686599</v>
      </c>
      <c r="W22">
        <v>107.14874849000999</v>
      </c>
      <c r="X22">
        <v>105.449493708297</v>
      </c>
      <c r="Y22">
        <v>96.994197507856498</v>
      </c>
      <c r="Z22">
        <v>95.721619932273498</v>
      </c>
      <c r="AA22">
        <v>97.9967032118535</v>
      </c>
      <c r="AB22">
        <v>99.617049550125103</v>
      </c>
      <c r="AC22">
        <v>97.791066224880296</v>
      </c>
      <c r="AD22">
        <v>96.494034626635496</v>
      </c>
      <c r="AE22">
        <v>111.801448551986</v>
      </c>
      <c r="AF22">
        <v>116.00384779079501</v>
      </c>
    </row>
    <row r="23" spans="1:32" x14ac:dyDescent="0.3">
      <c r="A23" t="s">
        <v>23</v>
      </c>
      <c r="B23" t="s">
        <v>339</v>
      </c>
      <c r="C23" t="s">
        <v>297</v>
      </c>
      <c r="D23" t="s">
        <v>340</v>
      </c>
      <c r="E23" t="s">
        <v>298</v>
      </c>
      <c r="F23">
        <v>357.990211093509</v>
      </c>
      <c r="G23">
        <v>390.81004244207298</v>
      </c>
      <c r="H23">
        <v>458.34594354570203</v>
      </c>
      <c r="I23">
        <v>531.72829412351098</v>
      </c>
      <c r="J23">
        <v>575.11449383483296</v>
      </c>
      <c r="K23">
        <v>655.64395952944801</v>
      </c>
      <c r="L23">
        <v>680.70794884939505</v>
      </c>
      <c r="M23">
        <v>723.15439005521603</v>
      </c>
      <c r="N23">
        <v>712.44999232766804</v>
      </c>
      <c r="O23">
        <v>736.75192549885696</v>
      </c>
      <c r="P23">
        <v>766.74866889949499</v>
      </c>
      <c r="Q23">
        <v>784.96918367891101</v>
      </c>
      <c r="R23">
        <v>852.312741871561</v>
      </c>
      <c r="S23">
        <v>872.69870376402901</v>
      </c>
      <c r="T23">
        <v>829.58950969883301</v>
      </c>
      <c r="U23">
        <v>822.51534117947301</v>
      </c>
      <c r="V23">
        <v>758.50606034572002</v>
      </c>
      <c r="W23">
        <v>592.78915240434196</v>
      </c>
      <c r="X23">
        <v>518.91399030483603</v>
      </c>
      <c r="Y23">
        <v>492.14444204893999</v>
      </c>
      <c r="Z23">
        <v>482.54424920674001</v>
      </c>
      <c r="AA23">
        <v>446.16885319300297</v>
      </c>
      <c r="AB23">
        <v>460.70705862255602</v>
      </c>
      <c r="AC23">
        <v>484.52449647989101</v>
      </c>
      <c r="AD23">
        <v>562.09684007765804</v>
      </c>
      <c r="AE23">
        <v>531.80383469392495</v>
      </c>
      <c r="AF23">
        <v>651.38106911294904</v>
      </c>
    </row>
    <row r="24" spans="1:32" x14ac:dyDescent="0.3">
      <c r="A24" t="s">
        <v>23</v>
      </c>
      <c r="B24" t="s">
        <v>341</v>
      </c>
      <c r="C24" t="s">
        <v>297</v>
      </c>
      <c r="D24" t="s">
        <v>342</v>
      </c>
      <c r="E24" t="s">
        <v>298</v>
      </c>
      <c r="F24">
        <v>1297.26378911455</v>
      </c>
      <c r="G24">
        <v>1398.77789593338</v>
      </c>
      <c r="H24">
        <v>1463.2685755324801</v>
      </c>
      <c r="I24">
        <v>1619.0840008630701</v>
      </c>
      <c r="J24">
        <v>1726.3147501032299</v>
      </c>
      <c r="K24">
        <v>1824.8728786691699</v>
      </c>
      <c r="L24">
        <v>1963.8595096658601</v>
      </c>
      <c r="M24">
        <v>1998.3945411283701</v>
      </c>
      <c r="N24">
        <v>2074.6107241156801</v>
      </c>
      <c r="O24">
        <v>2188.4734658494399</v>
      </c>
      <c r="P24">
        <v>2158.10297428391</v>
      </c>
      <c r="Q24">
        <v>2216.1096606371402</v>
      </c>
      <c r="R24">
        <v>2398.3708250858199</v>
      </c>
      <c r="S24">
        <v>2469.2374255653399</v>
      </c>
      <c r="T24">
        <v>2265.1576493277798</v>
      </c>
      <c r="U24">
        <v>2287.6964657932299</v>
      </c>
      <c r="V24">
        <v>2058.54903754117</v>
      </c>
      <c r="W24">
        <v>1863.7267097312099</v>
      </c>
      <c r="X24">
        <v>1823.13667268535</v>
      </c>
      <c r="Y24">
        <v>1983.7567965752901</v>
      </c>
      <c r="Z24">
        <v>2120.80191611808</v>
      </c>
      <c r="AA24">
        <v>2199.8101512518701</v>
      </c>
      <c r="AB24">
        <v>2330.4776930074599</v>
      </c>
      <c r="AC24">
        <v>2484.8260492707</v>
      </c>
      <c r="AD24">
        <v>2504.94586628246</v>
      </c>
      <c r="AE24">
        <v>2429.37521946585</v>
      </c>
      <c r="AF24">
        <v>2693.1350685995299</v>
      </c>
    </row>
    <row r="25" spans="1:32" x14ac:dyDescent="0.3">
      <c r="A25" t="s">
        <v>23</v>
      </c>
      <c r="B25" t="s">
        <v>343</v>
      </c>
      <c r="C25" t="s">
        <v>297</v>
      </c>
      <c r="D25" t="s">
        <v>344</v>
      </c>
      <c r="E25" t="s">
        <v>298</v>
      </c>
      <c r="F25">
        <v>153.84711009810999</v>
      </c>
      <c r="G25">
        <v>161.63611469493699</v>
      </c>
      <c r="H25">
        <v>169.395530421525</v>
      </c>
      <c r="I25">
        <v>187.74604189873099</v>
      </c>
      <c r="J25">
        <v>201.602395314354</v>
      </c>
      <c r="K25">
        <v>213.75278930937901</v>
      </c>
      <c r="L25">
        <v>234.41845602136499</v>
      </c>
      <c r="M25">
        <v>243.682335274096</v>
      </c>
      <c r="N25">
        <v>261.51228511366497</v>
      </c>
      <c r="O25">
        <v>275.48318338577502</v>
      </c>
      <c r="P25">
        <v>270.32266130626903</v>
      </c>
      <c r="Q25">
        <v>282.51324539489798</v>
      </c>
      <c r="R25">
        <v>311.93118955324297</v>
      </c>
      <c r="S25">
        <v>324.075802081532</v>
      </c>
      <c r="T25">
        <v>303.44079988512101</v>
      </c>
      <c r="U25">
        <v>310.41988610633803</v>
      </c>
      <c r="V25">
        <v>290.14922377240202</v>
      </c>
      <c r="W25">
        <v>255.16559123149301</v>
      </c>
      <c r="X25">
        <v>251.230255292397</v>
      </c>
      <c r="Y25">
        <v>271.603427132234</v>
      </c>
      <c r="Z25">
        <v>298.36175125550301</v>
      </c>
      <c r="AA25">
        <v>319.237261684781</v>
      </c>
      <c r="AB25">
        <v>348.71067196151301</v>
      </c>
      <c r="AC25">
        <v>369.52425464885198</v>
      </c>
      <c r="AD25">
        <v>385.42287311489798</v>
      </c>
      <c r="AE25">
        <v>331.80813061859601</v>
      </c>
      <c r="AF25">
        <v>367.96397709825402</v>
      </c>
    </row>
    <row r="26" spans="1:32" x14ac:dyDescent="0.3">
      <c r="A26" t="s">
        <v>23</v>
      </c>
      <c r="B26" t="s">
        <v>345</v>
      </c>
      <c r="C26" t="s">
        <v>297</v>
      </c>
      <c r="D26" t="s">
        <v>346</v>
      </c>
      <c r="E26" t="s">
        <v>298</v>
      </c>
      <c r="F26">
        <v>673.17262988672405</v>
      </c>
      <c r="G26">
        <v>730.476103624134</v>
      </c>
      <c r="H26">
        <v>762.14571037862095</v>
      </c>
      <c r="I26">
        <v>843.79026074369995</v>
      </c>
      <c r="J26">
        <v>897.49522267286102</v>
      </c>
      <c r="K26">
        <v>945.55978693869497</v>
      </c>
      <c r="L26">
        <v>1014.6343246896801</v>
      </c>
      <c r="M26">
        <v>1030.36275880772</v>
      </c>
      <c r="N26">
        <v>1070.6935316332299</v>
      </c>
      <c r="O26">
        <v>1133.4281510635899</v>
      </c>
      <c r="P26">
        <v>1118.54717246665</v>
      </c>
      <c r="Q26">
        <v>1143.32111458399</v>
      </c>
      <c r="R26">
        <v>1232.2983743273001</v>
      </c>
      <c r="S26">
        <v>1267.2782501326301</v>
      </c>
      <c r="T26">
        <v>1157.63241223616</v>
      </c>
      <c r="U26">
        <v>1169.2887580837601</v>
      </c>
      <c r="V26">
        <v>1059.0427125627</v>
      </c>
      <c r="W26">
        <v>937.56010668828299</v>
      </c>
      <c r="X26">
        <v>913.84445629861796</v>
      </c>
      <c r="Y26">
        <v>1002.70838029127</v>
      </c>
      <c r="Z26">
        <v>1056.04824654246</v>
      </c>
      <c r="AA26">
        <v>1096.1549769370799</v>
      </c>
      <c r="AB26">
        <v>1139.67280756792</v>
      </c>
      <c r="AC26">
        <v>1169.1778789602499</v>
      </c>
      <c r="AD26">
        <v>1170.02140488285</v>
      </c>
      <c r="AE26">
        <v>1169.10864554002</v>
      </c>
      <c r="AF26">
        <v>1283.7637338673901</v>
      </c>
    </row>
    <row r="27" spans="1:32" x14ac:dyDescent="0.3">
      <c r="A27" t="s">
        <v>23</v>
      </c>
      <c r="B27" t="s">
        <v>347</v>
      </c>
      <c r="C27" t="s">
        <v>297</v>
      </c>
      <c r="D27" t="s">
        <v>348</v>
      </c>
      <c r="E27" t="s">
        <v>298</v>
      </c>
      <c r="F27">
        <v>470.24404912971897</v>
      </c>
      <c r="G27">
        <v>506.66567761430503</v>
      </c>
      <c r="H27">
        <v>531.727334732337</v>
      </c>
      <c r="I27">
        <v>587.54769822063497</v>
      </c>
      <c r="J27">
        <v>627.217132116014</v>
      </c>
      <c r="K27">
        <v>665.560302421095</v>
      </c>
      <c r="L27">
        <v>714.80672895481598</v>
      </c>
      <c r="M27">
        <v>724.34944704655902</v>
      </c>
      <c r="N27">
        <v>742.40490736877996</v>
      </c>
      <c r="O27">
        <v>779.56213140008003</v>
      </c>
      <c r="P27">
        <v>769.23314051099203</v>
      </c>
      <c r="Q27">
        <v>790.27530065824601</v>
      </c>
      <c r="R27">
        <v>854.14126120527499</v>
      </c>
      <c r="S27">
        <v>877.88337335118399</v>
      </c>
      <c r="T27">
        <v>804.08443720649802</v>
      </c>
      <c r="U27">
        <v>807.98782160313999</v>
      </c>
      <c r="V27">
        <v>709.35710120606802</v>
      </c>
      <c r="W27">
        <v>671.00101181143202</v>
      </c>
      <c r="X27">
        <v>658.06196109433699</v>
      </c>
      <c r="Y27">
        <v>709.44498915178201</v>
      </c>
      <c r="Z27">
        <v>766.39191832011102</v>
      </c>
      <c r="AA27">
        <v>784.41791263000505</v>
      </c>
      <c r="AB27">
        <v>842.094213478033</v>
      </c>
      <c r="AC27">
        <v>946.12391566159397</v>
      </c>
      <c r="AD27">
        <v>949.50158828471103</v>
      </c>
      <c r="AE27">
        <v>928.45844330724003</v>
      </c>
      <c r="AF27">
        <v>1041.4073576338899</v>
      </c>
    </row>
    <row r="28" spans="1:32" x14ac:dyDescent="0.3">
      <c r="A28" t="s">
        <v>23</v>
      </c>
      <c r="B28" t="s">
        <v>349</v>
      </c>
      <c r="C28" t="s">
        <v>297</v>
      </c>
      <c r="D28" t="s">
        <v>350</v>
      </c>
      <c r="E28" t="s">
        <v>298</v>
      </c>
      <c r="F28">
        <v>195.19443512850501</v>
      </c>
      <c r="G28">
        <v>215.98433826656299</v>
      </c>
      <c r="H28">
        <v>237.06524177454801</v>
      </c>
      <c r="I28">
        <v>263.15978958046298</v>
      </c>
      <c r="J28">
        <v>280.761863850449</v>
      </c>
      <c r="K28">
        <v>315.57675512397702</v>
      </c>
      <c r="L28">
        <v>339.03934128928802</v>
      </c>
      <c r="M28">
        <v>355.612979559064</v>
      </c>
      <c r="N28">
        <v>375.99572010792599</v>
      </c>
      <c r="O28">
        <v>403.32889792735801</v>
      </c>
      <c r="P28">
        <v>437.32796117574298</v>
      </c>
      <c r="Q28">
        <v>464.80998473289202</v>
      </c>
      <c r="R28">
        <v>521.70979938655705</v>
      </c>
      <c r="S28">
        <v>574.04411646708104</v>
      </c>
      <c r="T28">
        <v>563.08915854655004</v>
      </c>
      <c r="U28">
        <v>607.507437541527</v>
      </c>
      <c r="V28">
        <v>560.78863953146003</v>
      </c>
      <c r="W28">
        <v>493.89695693010202</v>
      </c>
      <c r="X28">
        <v>492.004097957802</v>
      </c>
      <c r="Y28">
        <v>480.462045700781</v>
      </c>
      <c r="Z28">
        <v>498.30273357008002</v>
      </c>
      <c r="AA28">
        <v>519.51992035586295</v>
      </c>
      <c r="AB28">
        <v>560.940329822492</v>
      </c>
      <c r="AC28">
        <v>628.77188426107</v>
      </c>
      <c r="AD28">
        <v>617.05808906197603</v>
      </c>
      <c r="AE28">
        <v>578.14469499838901</v>
      </c>
      <c r="AF28">
        <v>583.38456828255596</v>
      </c>
    </row>
    <row r="29" spans="1:32" x14ac:dyDescent="0.3">
      <c r="A29" t="s">
        <v>23</v>
      </c>
      <c r="B29" t="s">
        <v>351</v>
      </c>
      <c r="C29" t="s">
        <v>297</v>
      </c>
      <c r="D29" t="s">
        <v>352</v>
      </c>
      <c r="E29" t="s">
        <v>298</v>
      </c>
      <c r="F29">
        <v>57.009643090317397</v>
      </c>
      <c r="G29">
        <v>62.135233113871898</v>
      </c>
      <c r="H29">
        <v>68.246988359793605</v>
      </c>
      <c r="I29">
        <v>75.908636666395793</v>
      </c>
      <c r="J29">
        <v>81.477240236157201</v>
      </c>
      <c r="K29">
        <v>89.981842405870495</v>
      </c>
      <c r="L29">
        <v>97.263610172678995</v>
      </c>
      <c r="M29">
        <v>102.481065507715</v>
      </c>
      <c r="N29">
        <v>106.342331598602</v>
      </c>
      <c r="O29">
        <v>114.956121860511</v>
      </c>
      <c r="P29">
        <v>122.249574473623</v>
      </c>
      <c r="Q29">
        <v>129.95828466954401</v>
      </c>
      <c r="R29">
        <v>143.878967459758</v>
      </c>
      <c r="S29">
        <v>155.957687106973</v>
      </c>
      <c r="T29">
        <v>155.88883025326001</v>
      </c>
      <c r="U29">
        <v>177.192711215934</v>
      </c>
      <c r="V29">
        <v>169.62189098830399</v>
      </c>
      <c r="W29">
        <v>162.05222198414901</v>
      </c>
      <c r="X29">
        <v>167.43343460091401</v>
      </c>
      <c r="Y29">
        <v>160.57834065499799</v>
      </c>
      <c r="Z29">
        <v>176.908395204626</v>
      </c>
      <c r="AA29">
        <v>187.798419990642</v>
      </c>
      <c r="AB29">
        <v>211.86674790199501</v>
      </c>
      <c r="AC29">
        <v>245.862415553256</v>
      </c>
      <c r="AD29">
        <v>237.096326677414</v>
      </c>
      <c r="AE29">
        <v>237.63697260002201</v>
      </c>
      <c r="AF29">
        <v>241.09640522403399</v>
      </c>
    </row>
    <row r="30" spans="1:32" x14ac:dyDescent="0.3">
      <c r="A30" t="s">
        <v>23</v>
      </c>
      <c r="B30" t="s">
        <v>353</v>
      </c>
      <c r="C30" t="s">
        <v>297</v>
      </c>
      <c r="D30" t="s">
        <v>354</v>
      </c>
      <c r="E30" t="s">
        <v>298</v>
      </c>
      <c r="F30">
        <v>4.3705186586172502</v>
      </c>
      <c r="G30">
        <v>4.8852147251488001</v>
      </c>
      <c r="H30">
        <v>5.3956981998566702</v>
      </c>
      <c r="I30">
        <v>6.0403701651080102</v>
      </c>
      <c r="J30">
        <v>6.4088993026783196</v>
      </c>
      <c r="K30">
        <v>7.3081282281709496</v>
      </c>
      <c r="L30">
        <v>7.9077814910891</v>
      </c>
      <c r="M30">
        <v>8.2944249194541193</v>
      </c>
      <c r="N30">
        <v>8.9603636126718804</v>
      </c>
      <c r="O30">
        <v>9.5781702448618198</v>
      </c>
      <c r="P30">
        <v>10.3864048136615</v>
      </c>
      <c r="Q30">
        <v>10.8900728791393</v>
      </c>
      <c r="R30">
        <v>12.224419504355</v>
      </c>
      <c r="S30">
        <v>13.167567472139201</v>
      </c>
      <c r="T30">
        <v>12.100011427596399</v>
      </c>
      <c r="U30">
        <v>12.686043552083699</v>
      </c>
      <c r="V30">
        <v>12.5457066762946</v>
      </c>
      <c r="W30">
        <v>10.9793167249214</v>
      </c>
      <c r="X30">
        <v>12.046999813892301</v>
      </c>
      <c r="Y30">
        <v>13.6163103016804</v>
      </c>
      <c r="Z30">
        <v>13.3466340180651</v>
      </c>
      <c r="AA30">
        <v>12.533109910398499</v>
      </c>
      <c r="AB30">
        <v>13.337787713103999</v>
      </c>
      <c r="AC30">
        <v>16.562508620649002</v>
      </c>
      <c r="AD30">
        <v>22.585582722265499</v>
      </c>
      <c r="AE30">
        <v>22.841947958545401</v>
      </c>
      <c r="AF30">
        <v>24.465845824042201</v>
      </c>
    </row>
    <row r="31" spans="1:32" x14ac:dyDescent="0.3">
      <c r="A31" t="s">
        <v>23</v>
      </c>
      <c r="B31" t="s">
        <v>355</v>
      </c>
      <c r="C31" t="s">
        <v>297</v>
      </c>
      <c r="D31" t="s">
        <v>356</v>
      </c>
      <c r="E31" t="s">
        <v>298</v>
      </c>
      <c r="F31">
        <v>24.7235506782371</v>
      </c>
      <c r="G31">
        <v>27.254968747793601</v>
      </c>
      <c r="H31">
        <v>29.881912563455401</v>
      </c>
      <c r="I31">
        <v>33.197509426979998</v>
      </c>
      <c r="J31">
        <v>35.432477414668398</v>
      </c>
      <c r="K31">
        <v>39.438125463791202</v>
      </c>
      <c r="L31">
        <v>42.607744248074397</v>
      </c>
      <c r="M31">
        <v>44.823629178658997</v>
      </c>
      <c r="N31">
        <v>47.820930569688798</v>
      </c>
      <c r="O31">
        <v>50.650053977521502</v>
      </c>
      <c r="P31">
        <v>54.230437190251202</v>
      </c>
      <c r="Q31">
        <v>56.681469457181201</v>
      </c>
      <c r="R31">
        <v>62.614576558813702</v>
      </c>
      <c r="S31">
        <v>66.9242296512531</v>
      </c>
      <c r="T31">
        <v>64.953478187742107</v>
      </c>
      <c r="U31">
        <v>67.142148003055397</v>
      </c>
      <c r="V31">
        <v>62.368052537969398</v>
      </c>
      <c r="W31">
        <v>57.7934757734184</v>
      </c>
      <c r="X31">
        <v>59.2371364462035</v>
      </c>
      <c r="Y31">
        <v>55.756203752983197</v>
      </c>
      <c r="Z31">
        <v>55.348874325030202</v>
      </c>
      <c r="AA31">
        <v>57.725053949040301</v>
      </c>
      <c r="AB31">
        <v>63.952438372925599</v>
      </c>
      <c r="AC31">
        <v>77.662771728852206</v>
      </c>
      <c r="AD31">
        <v>75.287656558309394</v>
      </c>
      <c r="AE31">
        <v>61.392251446249396</v>
      </c>
      <c r="AF31">
        <v>56.339367505182103</v>
      </c>
    </row>
    <row r="32" spans="1:32" x14ac:dyDescent="0.3">
      <c r="A32" t="s">
        <v>23</v>
      </c>
      <c r="B32" t="s">
        <v>357</v>
      </c>
      <c r="C32" t="s">
        <v>297</v>
      </c>
      <c r="D32" t="s">
        <v>358</v>
      </c>
      <c r="E32" t="s">
        <v>298</v>
      </c>
      <c r="F32">
        <v>88.784569562391297</v>
      </c>
      <c r="G32">
        <v>99.544390698404996</v>
      </c>
      <c r="H32">
        <v>109.221634994067</v>
      </c>
      <c r="I32">
        <v>121.17858338017901</v>
      </c>
      <c r="J32">
        <v>128.56025423822101</v>
      </c>
      <c r="K32">
        <v>146.691060657349</v>
      </c>
      <c r="L32">
        <v>156.398069658917</v>
      </c>
      <c r="M32">
        <v>163.13620066730601</v>
      </c>
      <c r="N32">
        <v>173.67964421860299</v>
      </c>
      <c r="O32">
        <v>185.78441095113499</v>
      </c>
      <c r="P32">
        <v>204.40627331035199</v>
      </c>
      <c r="Q32">
        <v>215.098714181969</v>
      </c>
      <c r="R32">
        <v>241.50157226051101</v>
      </c>
      <c r="S32">
        <v>266.144570842679</v>
      </c>
      <c r="T32">
        <v>256.12863647104399</v>
      </c>
      <c r="U32">
        <v>270.251073720281</v>
      </c>
      <c r="V32">
        <v>245.46917418550299</v>
      </c>
      <c r="W32">
        <v>192.96622127007601</v>
      </c>
      <c r="X32">
        <v>187.32979552574699</v>
      </c>
      <c r="Y32">
        <v>183.93755114152</v>
      </c>
      <c r="Z32">
        <v>186.85363030511701</v>
      </c>
      <c r="AA32">
        <v>196.79175346681299</v>
      </c>
      <c r="AB32">
        <v>206.892836803595</v>
      </c>
      <c r="AC32">
        <v>222.453767857554</v>
      </c>
      <c r="AD32">
        <v>222.60890073579299</v>
      </c>
      <c r="AE32">
        <v>201.090748686339</v>
      </c>
      <c r="AF32">
        <v>204.566800212961</v>
      </c>
    </row>
    <row r="33" spans="1:32" x14ac:dyDescent="0.3">
      <c r="A33" t="s">
        <v>23</v>
      </c>
      <c r="B33" t="s">
        <v>359</v>
      </c>
      <c r="C33" t="s">
        <v>297</v>
      </c>
      <c r="D33" t="s">
        <v>360</v>
      </c>
      <c r="E33" t="s">
        <v>298</v>
      </c>
      <c r="F33">
        <v>20.3061531389415</v>
      </c>
      <c r="G33">
        <v>22.164530981343699</v>
      </c>
      <c r="H33">
        <v>24.319007657375099</v>
      </c>
      <c r="I33">
        <v>26.8346899417994</v>
      </c>
      <c r="J33">
        <v>28.882992658723499</v>
      </c>
      <c r="K33">
        <v>32.157598368795597</v>
      </c>
      <c r="L33">
        <v>34.862135718528698</v>
      </c>
      <c r="M33">
        <v>36.877659285930498</v>
      </c>
      <c r="N33">
        <v>39.192450108359999</v>
      </c>
      <c r="O33">
        <v>42.360140893328001</v>
      </c>
      <c r="P33">
        <v>46.055271387855299</v>
      </c>
      <c r="Q33">
        <v>52.181443545058499</v>
      </c>
      <c r="R33">
        <v>61.490263603118599</v>
      </c>
      <c r="S33">
        <v>71.850061394036501</v>
      </c>
      <c r="T33">
        <v>74.018202206908001</v>
      </c>
      <c r="U33">
        <v>80.235461050172603</v>
      </c>
      <c r="V33">
        <v>70.783815143388395</v>
      </c>
      <c r="W33">
        <v>70.105721177537802</v>
      </c>
      <c r="X33">
        <v>65.956731571045097</v>
      </c>
      <c r="Y33">
        <v>66.573639849598905</v>
      </c>
      <c r="Z33">
        <v>65.845199717240703</v>
      </c>
      <c r="AA33">
        <v>64.671583038969104</v>
      </c>
      <c r="AB33">
        <v>64.890519030871999</v>
      </c>
      <c r="AC33">
        <v>66.230420500759294</v>
      </c>
      <c r="AD33">
        <v>59.479622368194498</v>
      </c>
      <c r="AE33">
        <v>55.182774307232798</v>
      </c>
      <c r="AF33">
        <v>56.916149516336603</v>
      </c>
    </row>
    <row r="34" spans="1:32" x14ac:dyDescent="0.3">
      <c r="A34" t="s">
        <v>23</v>
      </c>
      <c r="B34" t="s">
        <v>361</v>
      </c>
      <c r="C34" t="s">
        <v>297</v>
      </c>
      <c r="D34" t="s">
        <v>362</v>
      </c>
      <c r="E34" t="s">
        <v>298</v>
      </c>
      <c r="F34">
        <v>157.104610113218</v>
      </c>
      <c r="G34">
        <v>168.98640954485299</v>
      </c>
      <c r="H34">
        <v>189.09893254595599</v>
      </c>
      <c r="I34">
        <v>208.547795696214</v>
      </c>
      <c r="J34">
        <v>221.51838031630399</v>
      </c>
      <c r="K34">
        <v>238.08724251982801</v>
      </c>
      <c r="L34">
        <v>262.37765332237598</v>
      </c>
      <c r="M34">
        <v>267.82296155931698</v>
      </c>
      <c r="N34">
        <v>273.81588232499098</v>
      </c>
      <c r="O34">
        <v>276.57993758529</v>
      </c>
      <c r="P34">
        <v>285.46296940859497</v>
      </c>
      <c r="Q34">
        <v>300.99332382262997</v>
      </c>
      <c r="R34">
        <v>331.15095531342098</v>
      </c>
      <c r="S34">
        <v>334.75916090310102</v>
      </c>
      <c r="T34">
        <v>328.52232708731401</v>
      </c>
      <c r="U34">
        <v>337.93858796373399</v>
      </c>
      <c r="V34">
        <v>317.13159389892502</v>
      </c>
      <c r="W34">
        <v>275.800120869811</v>
      </c>
      <c r="X34">
        <v>255.89584029910901</v>
      </c>
      <c r="Y34">
        <v>270.07549273800299</v>
      </c>
      <c r="Z34">
        <v>304.14771685651101</v>
      </c>
      <c r="AA34">
        <v>319.09084421783598</v>
      </c>
      <c r="AB34">
        <v>355.68236597463101</v>
      </c>
      <c r="AC34">
        <v>395.04974001240703</v>
      </c>
      <c r="AD34">
        <v>431.43734233722398</v>
      </c>
      <c r="AE34">
        <v>316.42689405953098</v>
      </c>
      <c r="AF34">
        <v>351.47809301672999</v>
      </c>
    </row>
    <row r="35" spans="1:32" x14ac:dyDescent="0.3">
      <c r="A35" t="s">
        <v>23</v>
      </c>
      <c r="B35" t="s">
        <v>363</v>
      </c>
      <c r="C35" t="s">
        <v>297</v>
      </c>
      <c r="D35" t="s">
        <v>364</v>
      </c>
      <c r="E35" t="s">
        <v>298</v>
      </c>
      <c r="F35">
        <v>443.72666848938297</v>
      </c>
      <c r="G35">
        <v>484.68357848198298</v>
      </c>
      <c r="H35">
        <v>525.85720450379904</v>
      </c>
      <c r="I35">
        <v>575.744078279321</v>
      </c>
      <c r="J35">
        <v>616.40608796709796</v>
      </c>
      <c r="K35">
        <v>671.19259833717797</v>
      </c>
      <c r="L35">
        <v>742.89496394452499</v>
      </c>
      <c r="M35">
        <v>764.70373486058099</v>
      </c>
      <c r="N35">
        <v>800.84919478169297</v>
      </c>
      <c r="O35">
        <v>830.07903758897498</v>
      </c>
      <c r="P35">
        <v>844.16846667758</v>
      </c>
      <c r="Q35">
        <v>849.07510952765404</v>
      </c>
      <c r="R35">
        <v>897.47084276470298</v>
      </c>
      <c r="S35">
        <v>953.55379149842599</v>
      </c>
      <c r="T35">
        <v>955.57235720151698</v>
      </c>
      <c r="U35">
        <v>968.18461335637699</v>
      </c>
      <c r="V35">
        <v>937.36370985756798</v>
      </c>
      <c r="W35">
        <v>910.29248604714599</v>
      </c>
      <c r="X35">
        <v>901.61313561358304</v>
      </c>
      <c r="Y35">
        <v>867.41861890854295</v>
      </c>
      <c r="Z35">
        <v>882.02922762529499</v>
      </c>
      <c r="AA35">
        <v>894.91991596131402</v>
      </c>
      <c r="AB35">
        <v>960.30382486431495</v>
      </c>
      <c r="AC35">
        <v>1041.37340972589</v>
      </c>
      <c r="AD35">
        <v>1157.11151016595</v>
      </c>
      <c r="AE35">
        <v>1175.4658306600099</v>
      </c>
      <c r="AF35">
        <v>1358.19202869378</v>
      </c>
    </row>
    <row r="36" spans="1:32" x14ac:dyDescent="0.3">
      <c r="A36" t="s">
        <v>23</v>
      </c>
      <c r="B36" t="s">
        <v>365</v>
      </c>
      <c r="C36" t="s">
        <v>297</v>
      </c>
      <c r="D36" t="s">
        <v>366</v>
      </c>
      <c r="E36" t="s">
        <v>298</v>
      </c>
      <c r="F36">
        <v>161.88123557668601</v>
      </c>
      <c r="G36">
        <v>167.71169050268699</v>
      </c>
      <c r="H36">
        <v>179.645194786361</v>
      </c>
      <c r="I36">
        <v>191.366413388627</v>
      </c>
      <c r="J36">
        <v>202.37873708929101</v>
      </c>
      <c r="K36">
        <v>218.98732002692299</v>
      </c>
      <c r="L36">
        <v>224.13645233614901</v>
      </c>
      <c r="M36">
        <v>216.075568725989</v>
      </c>
      <c r="N36">
        <v>219.99188849954501</v>
      </c>
      <c r="O36">
        <v>224.689797731787</v>
      </c>
      <c r="P36">
        <v>224.382908845305</v>
      </c>
      <c r="Q36">
        <v>231.92047024576999</v>
      </c>
      <c r="R36">
        <v>250.13870185558801</v>
      </c>
      <c r="S36">
        <v>264.08549953652403</v>
      </c>
      <c r="T36">
        <v>243.17619846422201</v>
      </c>
      <c r="U36">
        <v>239.02280283594601</v>
      </c>
      <c r="V36">
        <v>220.49596378681201</v>
      </c>
      <c r="W36">
        <v>188.42499334298699</v>
      </c>
      <c r="X36">
        <v>164.34553278681801</v>
      </c>
      <c r="Y36">
        <v>169.42626790614699</v>
      </c>
      <c r="Z36">
        <v>167.89665480798601</v>
      </c>
      <c r="AA36">
        <v>162.53447979187001</v>
      </c>
      <c r="AB36">
        <v>165.22391716636</v>
      </c>
      <c r="AC36">
        <v>164.14536252337899</v>
      </c>
      <c r="AD36">
        <v>172.89108449002899</v>
      </c>
      <c r="AE36">
        <v>159.18498244663701</v>
      </c>
      <c r="AF36">
        <v>175.671637609546</v>
      </c>
    </row>
    <row r="37" spans="1:32" x14ac:dyDescent="0.3">
      <c r="A37" t="s">
        <v>23</v>
      </c>
      <c r="B37" t="s">
        <v>367</v>
      </c>
      <c r="C37" t="s">
        <v>297</v>
      </c>
      <c r="D37" t="s">
        <v>368</v>
      </c>
      <c r="E37" t="s">
        <v>298</v>
      </c>
      <c r="F37">
        <v>175.765657016734</v>
      </c>
      <c r="G37">
        <v>197.692739291051</v>
      </c>
      <c r="H37">
        <v>215.356705983116</v>
      </c>
      <c r="I37">
        <v>241.618691664441</v>
      </c>
      <c r="J37">
        <v>257.93885802938098</v>
      </c>
      <c r="K37">
        <v>276.14139977985798</v>
      </c>
      <c r="L37">
        <v>337.00011386073498</v>
      </c>
      <c r="M37">
        <v>340.96155196496898</v>
      </c>
      <c r="N37">
        <v>357.86342173596699</v>
      </c>
      <c r="O37">
        <v>369.67379051777101</v>
      </c>
      <c r="P37">
        <v>367.075678405286</v>
      </c>
      <c r="Q37">
        <v>354.36140289347497</v>
      </c>
      <c r="R37">
        <v>362.79901469786898</v>
      </c>
      <c r="S37">
        <v>375.934910096039</v>
      </c>
      <c r="T37">
        <v>371.08717933020301</v>
      </c>
      <c r="U37">
        <v>377.15494658466503</v>
      </c>
      <c r="V37">
        <v>367.55009346747602</v>
      </c>
      <c r="W37">
        <v>371.74623239217999</v>
      </c>
      <c r="X37">
        <v>384.21243143391598</v>
      </c>
      <c r="Y37">
        <v>337.43199403457203</v>
      </c>
      <c r="Z37">
        <v>337.39645027057298</v>
      </c>
      <c r="AA37">
        <v>342.74064652192499</v>
      </c>
      <c r="AB37">
        <v>356.98948125862199</v>
      </c>
      <c r="AC37">
        <v>363.86063878403598</v>
      </c>
      <c r="AD37">
        <v>377.651557511259</v>
      </c>
      <c r="AE37">
        <v>370.81402100627503</v>
      </c>
      <c r="AF37">
        <v>418.28698015003403</v>
      </c>
    </row>
    <row r="38" spans="1:32" x14ac:dyDescent="0.3">
      <c r="A38" t="s">
        <v>23</v>
      </c>
      <c r="B38" t="s">
        <v>369</v>
      </c>
      <c r="C38" t="s">
        <v>297</v>
      </c>
      <c r="D38" t="s">
        <v>370</v>
      </c>
      <c r="E38" t="s">
        <v>298</v>
      </c>
      <c r="F38">
        <v>106.079775895963</v>
      </c>
      <c r="G38">
        <v>119.279148688245</v>
      </c>
      <c r="H38">
        <v>130.85530373432201</v>
      </c>
      <c r="I38">
        <v>142.758973226253</v>
      </c>
      <c r="J38">
        <v>156.088492848426</v>
      </c>
      <c r="K38">
        <v>176.06387853039601</v>
      </c>
      <c r="L38">
        <v>181.758397747641</v>
      </c>
      <c r="M38">
        <v>207.66661416962401</v>
      </c>
      <c r="N38">
        <v>222.99388454618199</v>
      </c>
      <c r="O38">
        <v>235.71544933941601</v>
      </c>
      <c r="P38">
        <v>252.70987942699</v>
      </c>
      <c r="Q38">
        <v>262.79323638840901</v>
      </c>
      <c r="R38">
        <v>284.53312621124599</v>
      </c>
      <c r="S38">
        <v>313.533381865862</v>
      </c>
      <c r="T38">
        <v>341.30897940709298</v>
      </c>
      <c r="U38">
        <v>352.006863935767</v>
      </c>
      <c r="V38">
        <v>349.31765260327899</v>
      </c>
      <c r="W38">
        <v>350.12126031197897</v>
      </c>
      <c r="X38">
        <v>353.05517139284899</v>
      </c>
      <c r="Y38">
        <v>360.56035696782402</v>
      </c>
      <c r="Z38">
        <v>376.736122546736</v>
      </c>
      <c r="AA38">
        <v>389.64478964751902</v>
      </c>
      <c r="AB38">
        <v>438.09042643933299</v>
      </c>
      <c r="AC38">
        <v>513.36740841847404</v>
      </c>
      <c r="AD38">
        <v>606.56886816465897</v>
      </c>
      <c r="AE38">
        <v>645.46682720709498</v>
      </c>
      <c r="AF38">
        <v>764.23341093420197</v>
      </c>
    </row>
    <row r="39" spans="1:32" x14ac:dyDescent="0.3">
      <c r="A39" t="s">
        <v>23</v>
      </c>
      <c r="B39" t="s">
        <v>371</v>
      </c>
      <c r="C39" t="s">
        <v>297</v>
      </c>
      <c r="D39" t="s">
        <v>372</v>
      </c>
      <c r="E39" t="s">
        <v>298</v>
      </c>
      <c r="F39">
        <v>578.06618663473796</v>
      </c>
      <c r="G39">
        <v>630.10739743537204</v>
      </c>
      <c r="H39">
        <v>683.46203483576596</v>
      </c>
      <c r="I39">
        <v>727.35299153120002</v>
      </c>
      <c r="J39">
        <v>778.06162313606796</v>
      </c>
      <c r="K39">
        <v>830.70385770066105</v>
      </c>
      <c r="L39">
        <v>858.02581219861202</v>
      </c>
      <c r="M39">
        <v>884.49778084621005</v>
      </c>
      <c r="N39">
        <v>925.95271411505496</v>
      </c>
      <c r="O39">
        <v>940.508992342841</v>
      </c>
      <c r="P39">
        <v>1030.4261734280601</v>
      </c>
      <c r="Q39">
        <v>1094.9463013003301</v>
      </c>
      <c r="R39">
        <v>1193.3002384169699</v>
      </c>
      <c r="S39">
        <v>1226.67194683617</v>
      </c>
      <c r="T39">
        <v>1231.99828805572</v>
      </c>
      <c r="U39">
        <v>1254.02613251159</v>
      </c>
      <c r="V39">
        <v>1186.18865161756</v>
      </c>
      <c r="W39">
        <v>1250.06818368876</v>
      </c>
      <c r="X39">
        <v>1233.06448596053</v>
      </c>
      <c r="Y39">
        <v>1138.5574559148299</v>
      </c>
      <c r="Z39">
        <v>1133.1686037371301</v>
      </c>
      <c r="AA39">
        <v>1107.73900428204</v>
      </c>
      <c r="AB39">
        <v>1131.5670247235901</v>
      </c>
      <c r="AC39">
        <v>1125.93565476808</v>
      </c>
      <c r="AD39">
        <v>1190.56060303907</v>
      </c>
      <c r="AE39">
        <v>1100.4881707971999</v>
      </c>
      <c r="AF39">
        <v>1225.94479358581</v>
      </c>
    </row>
    <row r="40" spans="1:32" x14ac:dyDescent="0.3">
      <c r="A40" t="s">
        <v>23</v>
      </c>
      <c r="B40" t="s">
        <v>373</v>
      </c>
      <c r="C40" t="s">
        <v>297</v>
      </c>
      <c r="D40" t="s">
        <v>374</v>
      </c>
      <c r="E40" t="s">
        <v>298</v>
      </c>
      <c r="F40">
        <v>95.3963142458486</v>
      </c>
      <c r="G40">
        <v>114.47002573765199</v>
      </c>
      <c r="H40">
        <v>126.07150767274</v>
      </c>
      <c r="I40">
        <v>134.02997681729099</v>
      </c>
      <c r="J40">
        <v>140.96585301517101</v>
      </c>
      <c r="K40">
        <v>156.724815339564</v>
      </c>
      <c r="L40">
        <v>176.54818455686399</v>
      </c>
      <c r="M40">
        <v>180.746821829091</v>
      </c>
      <c r="N40">
        <v>186.08821707080099</v>
      </c>
      <c r="O40">
        <v>186.074653903767</v>
      </c>
      <c r="P40">
        <v>189.41348702933999</v>
      </c>
      <c r="Q40">
        <v>189.54118529519999</v>
      </c>
      <c r="R40">
        <v>187.29967914775801</v>
      </c>
      <c r="S40">
        <v>191.201173140023</v>
      </c>
      <c r="T40">
        <v>184.328711378093</v>
      </c>
      <c r="U40">
        <v>157.86767583239899</v>
      </c>
      <c r="V40">
        <v>146.78191215797901</v>
      </c>
      <c r="W40">
        <v>120.270024650461</v>
      </c>
      <c r="X40">
        <v>129.20919352393099</v>
      </c>
      <c r="Y40">
        <v>134.85512763586499</v>
      </c>
      <c r="Z40">
        <v>152.57589931263601</v>
      </c>
      <c r="AA40">
        <v>183.92757797779399</v>
      </c>
      <c r="AB40">
        <v>228.94351458105299</v>
      </c>
      <c r="AC40">
        <v>255.890991730254</v>
      </c>
      <c r="AD40">
        <v>268.90678349124403</v>
      </c>
      <c r="AE40">
        <v>287.34314936403399</v>
      </c>
      <c r="AF40">
        <v>329.24555986773299</v>
      </c>
    </row>
    <row r="41" spans="1:32" x14ac:dyDescent="0.3">
      <c r="A41" t="s">
        <v>23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23</v>
      </c>
      <c r="B42" t="s">
        <v>377</v>
      </c>
      <c r="C42" t="s">
        <v>297</v>
      </c>
      <c r="D42" t="s">
        <v>378</v>
      </c>
      <c r="E42" t="s">
        <v>298</v>
      </c>
      <c r="F42">
        <v>582.797259438173</v>
      </c>
      <c r="G42">
        <v>651.93927273169504</v>
      </c>
      <c r="H42">
        <v>709.47563939718498</v>
      </c>
      <c r="I42">
        <v>774.20295231223201</v>
      </c>
      <c r="J42">
        <v>840.34315773153196</v>
      </c>
      <c r="K42">
        <v>887.38326280744002</v>
      </c>
      <c r="L42">
        <v>956.35059891857497</v>
      </c>
      <c r="M42">
        <v>941.00882783152099</v>
      </c>
      <c r="N42">
        <v>981.16290636382098</v>
      </c>
      <c r="O42">
        <v>1007.0308843565</v>
      </c>
      <c r="P42">
        <v>1045.3572711532299</v>
      </c>
      <c r="Q42">
        <v>1010.6078428542399</v>
      </c>
      <c r="R42">
        <v>1126.3602413736101</v>
      </c>
      <c r="S42">
        <v>1185.5794708797</v>
      </c>
      <c r="T42">
        <v>1214.0775401221699</v>
      </c>
      <c r="U42">
        <v>1207.9062292696599</v>
      </c>
      <c r="V42">
        <v>1190.66979229106</v>
      </c>
      <c r="W42">
        <v>1087.5806577862099</v>
      </c>
      <c r="X42">
        <v>1072.71796469062</v>
      </c>
      <c r="Y42">
        <v>1162.7266346931201</v>
      </c>
      <c r="Z42">
        <v>1203.97089816781</v>
      </c>
      <c r="AA42">
        <v>1246.2812289134999</v>
      </c>
      <c r="AB42">
        <v>1362.34160367295</v>
      </c>
      <c r="AC42">
        <v>1512.24817459719</v>
      </c>
      <c r="AD42">
        <v>1644.3677442318699</v>
      </c>
      <c r="AE42">
        <v>1566.39512155119</v>
      </c>
      <c r="AF42">
        <v>1627.66730744441</v>
      </c>
    </row>
    <row r="43" spans="1:32" x14ac:dyDescent="0.3">
      <c r="A43" t="s">
        <v>23</v>
      </c>
      <c r="B43" t="s">
        <v>379</v>
      </c>
      <c r="C43" t="s">
        <v>297</v>
      </c>
      <c r="D43" t="s">
        <v>380</v>
      </c>
      <c r="E43" t="s">
        <v>298</v>
      </c>
      <c r="F43">
        <v>721.29166883505195</v>
      </c>
      <c r="G43">
        <v>806.93241942242503</v>
      </c>
      <c r="H43">
        <v>878.07499527027005</v>
      </c>
      <c r="I43">
        <v>958.24461332271005</v>
      </c>
      <c r="J43">
        <v>1039.69407781827</v>
      </c>
      <c r="K43">
        <v>1104.60413982153</v>
      </c>
      <c r="L43">
        <v>1182.5149517617699</v>
      </c>
      <c r="M43">
        <v>1173.89247774669</v>
      </c>
      <c r="N43">
        <v>1225.1757940853199</v>
      </c>
      <c r="O43">
        <v>1262.74626400744</v>
      </c>
      <c r="P43">
        <v>1311.10316564001</v>
      </c>
      <c r="Q43">
        <v>1284.6719034897501</v>
      </c>
      <c r="R43">
        <v>1431.13077662659</v>
      </c>
      <c r="S43">
        <v>1516.6203303653499</v>
      </c>
      <c r="T43">
        <v>1542.6683041123799</v>
      </c>
      <c r="U43">
        <v>1536.6987741206101</v>
      </c>
      <c r="V43">
        <v>1513.9490861906199</v>
      </c>
      <c r="W43">
        <v>1388.3993039240299</v>
      </c>
      <c r="X43">
        <v>1365.6315197640099</v>
      </c>
      <c r="Y43">
        <v>1445.09708887639</v>
      </c>
      <c r="Z43">
        <v>1510.0216229488301</v>
      </c>
      <c r="AA43">
        <v>1569.85613832118</v>
      </c>
      <c r="AB43">
        <v>1733.8134792672099</v>
      </c>
      <c r="AC43">
        <v>1943.0426193042699</v>
      </c>
      <c r="AD43">
        <v>2094.5311241096401</v>
      </c>
      <c r="AE43">
        <v>1956.9036997405999</v>
      </c>
      <c r="AF43">
        <v>2050.2327388373001</v>
      </c>
    </row>
    <row r="44" spans="1:32" x14ac:dyDescent="0.3">
      <c r="A44" t="s">
        <v>23</v>
      </c>
      <c r="B44" t="s">
        <v>381</v>
      </c>
      <c r="C44" t="s">
        <v>297</v>
      </c>
      <c r="D44" t="s">
        <v>382</v>
      </c>
      <c r="E44" t="s">
        <v>298</v>
      </c>
      <c r="F44">
        <v>5177.1576502040298</v>
      </c>
      <c r="G44">
        <v>5610.0077436701804</v>
      </c>
      <c r="H44">
        <v>6046.7179327731001</v>
      </c>
      <c r="I44">
        <v>6563.66798970335</v>
      </c>
      <c r="J44">
        <v>6998.2618729840196</v>
      </c>
      <c r="K44">
        <v>7516.9550196472701</v>
      </c>
      <c r="L44">
        <v>8014.3109748386896</v>
      </c>
      <c r="M44">
        <v>8175.8712156013498</v>
      </c>
      <c r="N44">
        <v>8445.0146574527407</v>
      </c>
      <c r="O44">
        <v>8716.0451943128501</v>
      </c>
      <c r="P44">
        <v>8937.2239801256401</v>
      </c>
      <c r="Q44">
        <v>9179.4134848297599</v>
      </c>
      <c r="R44">
        <v>10014.7138150234</v>
      </c>
      <c r="S44">
        <v>10459.2950380601</v>
      </c>
      <c r="T44">
        <v>9995.1422061689409</v>
      </c>
      <c r="U44">
        <v>10170.9856596721</v>
      </c>
      <c r="V44">
        <v>9650.6600394283905</v>
      </c>
      <c r="W44">
        <v>8956.6783483920299</v>
      </c>
      <c r="X44">
        <v>8785.6357555613995</v>
      </c>
      <c r="Y44">
        <v>8937.0231085722298</v>
      </c>
      <c r="Z44">
        <v>9193.9074387535002</v>
      </c>
      <c r="AA44">
        <v>9391.5065615640906</v>
      </c>
      <c r="AB44">
        <v>9929.4339749458704</v>
      </c>
      <c r="AC44">
        <v>10614.327913995699</v>
      </c>
      <c r="AD44">
        <v>11209.5642324165</v>
      </c>
      <c r="AE44">
        <v>10807.665584056</v>
      </c>
      <c r="AF44">
        <v>11872.152836924701</v>
      </c>
    </row>
    <row r="45" spans="1:32" x14ac:dyDescent="0.3">
      <c r="A45" t="s">
        <v>23</v>
      </c>
      <c r="B45" t="s">
        <v>383</v>
      </c>
      <c r="C45" t="s">
        <v>297</v>
      </c>
      <c r="D45" t="s">
        <v>384</v>
      </c>
      <c r="E45" t="s">
        <v>298</v>
      </c>
      <c r="F45">
        <v>5141.9787253437999</v>
      </c>
      <c r="G45">
        <v>5571.2402707297697</v>
      </c>
      <c r="H45">
        <v>6006.9511335075404</v>
      </c>
      <c r="I45">
        <v>6522.3472876738597</v>
      </c>
      <c r="J45">
        <v>6953.30837302076</v>
      </c>
      <c r="K45">
        <v>7470.9159978748603</v>
      </c>
      <c r="L45">
        <v>7968.5096575694897</v>
      </c>
      <c r="M45">
        <v>8130.4607738655905</v>
      </c>
      <c r="N45">
        <v>8397.3193140794792</v>
      </c>
      <c r="O45">
        <v>8667.2788115968197</v>
      </c>
      <c r="P45">
        <v>8886.5463207211906</v>
      </c>
      <c r="Q45">
        <v>9129.3897325025191</v>
      </c>
      <c r="R45">
        <v>9954.2064519077794</v>
      </c>
      <c r="S45">
        <v>10395.890259961699</v>
      </c>
      <c r="T45">
        <v>9935.3991749421493</v>
      </c>
      <c r="U45">
        <v>10109.364457339099</v>
      </c>
      <c r="V45">
        <v>9584.25862117816</v>
      </c>
      <c r="W45">
        <v>8889.7241900245608</v>
      </c>
      <c r="X45">
        <v>8724.5163040109092</v>
      </c>
      <c r="Y45">
        <v>8867.4932545069805</v>
      </c>
      <c r="Z45">
        <v>9117.8112058824299</v>
      </c>
      <c r="AA45">
        <v>9311.2786648166002</v>
      </c>
      <c r="AB45">
        <v>9847.9293198177293</v>
      </c>
      <c r="AC45">
        <v>10530.890382293001</v>
      </c>
      <c r="AD45">
        <v>11115.8478305382</v>
      </c>
      <c r="AE45">
        <v>10723.451323229399</v>
      </c>
      <c r="AF45">
        <v>11785.8573074133</v>
      </c>
    </row>
    <row r="46" spans="1:32" x14ac:dyDescent="0.3">
      <c r="A46" t="s">
        <v>23</v>
      </c>
      <c r="B46" t="s">
        <v>385</v>
      </c>
      <c r="C46" t="s">
        <v>297</v>
      </c>
      <c r="D46" t="s">
        <v>386</v>
      </c>
      <c r="E46" t="s">
        <v>298</v>
      </c>
      <c r="F46">
        <v>138.49440939687901</v>
      </c>
      <c r="G46">
        <v>154.99314669072999</v>
      </c>
      <c r="H46">
        <v>168.59935587308499</v>
      </c>
      <c r="I46">
        <v>184.041661010479</v>
      </c>
      <c r="J46">
        <v>199.35092008673601</v>
      </c>
      <c r="K46">
        <v>217.22087701408799</v>
      </c>
      <c r="L46">
        <v>226.16435284319701</v>
      </c>
      <c r="M46">
        <v>232.88364991517199</v>
      </c>
      <c r="N46">
        <v>244.01288772149601</v>
      </c>
      <c r="O46">
        <v>255.71537965094299</v>
      </c>
      <c r="P46">
        <v>265.74589448678103</v>
      </c>
      <c r="Q46">
        <v>274.06406063550401</v>
      </c>
      <c r="R46">
        <v>304.77053525298101</v>
      </c>
      <c r="S46">
        <v>331.04085948564398</v>
      </c>
      <c r="T46">
        <v>328.59076399020603</v>
      </c>
      <c r="U46">
        <v>328.792544850951</v>
      </c>
      <c r="V46">
        <v>323.27929389955699</v>
      </c>
      <c r="W46">
        <v>300.81864613781801</v>
      </c>
      <c r="X46">
        <v>292.91355507338699</v>
      </c>
      <c r="Y46">
        <v>282.370454183265</v>
      </c>
      <c r="Z46">
        <v>306.05072478102602</v>
      </c>
      <c r="AA46">
        <v>323.57490940768201</v>
      </c>
      <c r="AB46">
        <v>371.47187559425703</v>
      </c>
      <c r="AC46">
        <v>430.79444470708103</v>
      </c>
      <c r="AD46">
        <v>450.16337987777598</v>
      </c>
      <c r="AE46">
        <v>390.50857818941302</v>
      </c>
      <c r="AF46">
        <v>422.56543139288999</v>
      </c>
    </row>
    <row r="47" spans="1:32" x14ac:dyDescent="0.3">
      <c r="A47" t="s">
        <v>23</v>
      </c>
      <c r="B47" t="s">
        <v>387</v>
      </c>
      <c r="C47" t="s">
        <v>297</v>
      </c>
      <c r="D47" t="s">
        <v>388</v>
      </c>
      <c r="E47" t="s">
        <v>298</v>
      </c>
      <c r="F47">
        <v>73.644040211360405</v>
      </c>
      <c r="G47">
        <v>79.054206662050206</v>
      </c>
      <c r="H47">
        <v>83.961637868525997</v>
      </c>
      <c r="I47">
        <v>90.097541089694005</v>
      </c>
      <c r="J47">
        <v>99.874267954276107</v>
      </c>
      <c r="K47">
        <v>116.693534658163</v>
      </c>
      <c r="L47">
        <v>118.01595602639399</v>
      </c>
      <c r="M47">
        <v>115.05013515393399</v>
      </c>
      <c r="N47">
        <v>122.958576059324</v>
      </c>
      <c r="O47">
        <v>128.23701216124999</v>
      </c>
      <c r="P47">
        <v>142.95022062046101</v>
      </c>
      <c r="Q47">
        <v>147.675787764208</v>
      </c>
      <c r="R47">
        <v>177.25349704608601</v>
      </c>
      <c r="S47">
        <v>182.84294165810999</v>
      </c>
      <c r="T47">
        <v>200.87989836990801</v>
      </c>
      <c r="U47">
        <v>179.928862993509</v>
      </c>
      <c r="V47">
        <v>172.682166025246</v>
      </c>
      <c r="W47">
        <v>179.000759855761</v>
      </c>
      <c r="X47">
        <v>175.22164895354899</v>
      </c>
      <c r="Y47">
        <v>172.10092857584701</v>
      </c>
      <c r="Z47">
        <v>164.62926612277801</v>
      </c>
      <c r="AA47">
        <v>152.29550381492999</v>
      </c>
      <c r="AB47">
        <v>160.47235209847599</v>
      </c>
      <c r="AC47">
        <v>167.765649502207</v>
      </c>
      <c r="AD47">
        <v>168.81745945337201</v>
      </c>
      <c r="AE47">
        <v>160.04405562992099</v>
      </c>
      <c r="AF47">
        <v>165.75095906102399</v>
      </c>
    </row>
    <row r="48" spans="1:32" x14ac:dyDescent="0.3">
      <c r="A48" t="s">
        <v>23</v>
      </c>
      <c r="B48" t="s">
        <v>389</v>
      </c>
      <c r="C48" t="s">
        <v>297</v>
      </c>
      <c r="D48" t="s">
        <v>390</v>
      </c>
      <c r="E48" t="s">
        <v>298</v>
      </c>
      <c r="F48">
        <v>316.77295977569401</v>
      </c>
      <c r="G48">
        <v>337.75426477396201</v>
      </c>
      <c r="H48">
        <v>359.16935344330199</v>
      </c>
      <c r="I48">
        <v>382.62384153590801</v>
      </c>
      <c r="J48">
        <v>422.58576115734098</v>
      </c>
      <c r="K48">
        <v>468.596665817565</v>
      </c>
      <c r="L48">
        <v>494.37263962971701</v>
      </c>
      <c r="M48">
        <v>518.65976250231802</v>
      </c>
      <c r="N48">
        <v>557.35777060124303</v>
      </c>
      <c r="O48">
        <v>585.10966305383204</v>
      </c>
      <c r="P48">
        <v>611.21948412841198</v>
      </c>
      <c r="Q48">
        <v>619.20973856412502</v>
      </c>
      <c r="R48">
        <v>671.96160238339405</v>
      </c>
      <c r="S48">
        <v>724.282796428952</v>
      </c>
      <c r="T48">
        <v>791.66919560225006</v>
      </c>
      <c r="U48">
        <v>780.99229911633199</v>
      </c>
      <c r="V48">
        <v>789.71206915718301</v>
      </c>
      <c r="W48">
        <v>747.40906976640599</v>
      </c>
      <c r="X48">
        <v>749.85055476301295</v>
      </c>
      <c r="Y48">
        <v>764.40203053377002</v>
      </c>
      <c r="Z48">
        <v>759.78998202536104</v>
      </c>
      <c r="AA48">
        <v>773.37665327977902</v>
      </c>
      <c r="AB48">
        <v>824.54114692476401</v>
      </c>
      <c r="AC48">
        <v>855.21511263830405</v>
      </c>
      <c r="AD48">
        <v>923.64278784970895</v>
      </c>
      <c r="AE48">
        <v>859.54104340517802</v>
      </c>
      <c r="AF48">
        <v>911.76630431776198</v>
      </c>
    </row>
    <row r="49" spans="1:32" x14ac:dyDescent="0.3">
      <c r="A49" t="s">
        <v>23</v>
      </c>
      <c r="B49" t="s">
        <v>391</v>
      </c>
      <c r="C49" t="s">
        <v>297</v>
      </c>
      <c r="D49" t="s">
        <v>392</v>
      </c>
      <c r="E49" t="s">
        <v>298</v>
      </c>
      <c r="F49">
        <v>97.333765677044795</v>
      </c>
      <c r="G49">
        <v>102.12077918471201</v>
      </c>
      <c r="H49">
        <v>110.051700224157</v>
      </c>
      <c r="I49">
        <v>116.863932941713</v>
      </c>
      <c r="J49">
        <v>126.34201199162</v>
      </c>
      <c r="K49">
        <v>138.163240346755</v>
      </c>
      <c r="L49">
        <v>146.21982281875</v>
      </c>
      <c r="M49">
        <v>153.262776585631</v>
      </c>
      <c r="N49">
        <v>158.15141516569301</v>
      </c>
      <c r="O49">
        <v>164.708520036979</v>
      </c>
      <c r="P49">
        <v>172.74647494144401</v>
      </c>
      <c r="Q49">
        <v>172.267820419983</v>
      </c>
      <c r="R49">
        <v>172.92015907499399</v>
      </c>
      <c r="S49">
        <v>188.92889324521201</v>
      </c>
      <c r="T49">
        <v>207.149482121007</v>
      </c>
      <c r="U49">
        <v>206.99938974377599</v>
      </c>
      <c r="V49">
        <v>209.88840443290101</v>
      </c>
      <c r="W49">
        <v>181.88862502264701</v>
      </c>
      <c r="X49">
        <v>188.84329553219999</v>
      </c>
      <c r="Y49">
        <v>181.363679796806</v>
      </c>
      <c r="Z49">
        <v>172.208607904833</v>
      </c>
      <c r="AA49">
        <v>170.61234213420701</v>
      </c>
      <c r="AB49">
        <v>172.06035125595801</v>
      </c>
      <c r="AC49">
        <v>186.50663793180601</v>
      </c>
      <c r="AD49">
        <v>194.56378928770999</v>
      </c>
      <c r="AE49">
        <v>177.15873079185999</v>
      </c>
      <c r="AF49">
        <v>194.730196857995</v>
      </c>
    </row>
    <row r="50" spans="1:32" x14ac:dyDescent="0.3">
      <c r="A50" t="s">
        <v>23</v>
      </c>
      <c r="B50" t="s">
        <v>393</v>
      </c>
      <c r="C50" t="s">
        <v>297</v>
      </c>
      <c r="D50" t="s">
        <v>394</v>
      </c>
      <c r="E50" t="s">
        <v>298</v>
      </c>
      <c r="F50">
        <v>145.79515388728899</v>
      </c>
      <c r="G50">
        <v>156.57927892719999</v>
      </c>
      <c r="H50">
        <v>165.15601535061899</v>
      </c>
      <c r="I50">
        <v>175.66236750450099</v>
      </c>
      <c r="J50">
        <v>196.36948121144599</v>
      </c>
      <c r="K50">
        <v>213.73989081264699</v>
      </c>
      <c r="L50">
        <v>230.136860784573</v>
      </c>
      <c r="M50">
        <v>250.34685076275301</v>
      </c>
      <c r="N50">
        <v>276.24777937622503</v>
      </c>
      <c r="O50">
        <v>292.16413085560401</v>
      </c>
      <c r="P50">
        <v>295.52278856650702</v>
      </c>
      <c r="Q50">
        <v>299.266130379934</v>
      </c>
      <c r="R50">
        <v>321.78794626231399</v>
      </c>
      <c r="S50">
        <v>352.51096152563002</v>
      </c>
      <c r="T50">
        <v>383.63981511133602</v>
      </c>
      <c r="U50">
        <v>394.064046379047</v>
      </c>
      <c r="V50">
        <v>407.14149869903599</v>
      </c>
      <c r="W50">
        <v>386.51968488799901</v>
      </c>
      <c r="X50">
        <v>385.78561027726403</v>
      </c>
      <c r="Y50">
        <v>410.93742216111701</v>
      </c>
      <c r="Z50">
        <v>422.95210799774998</v>
      </c>
      <c r="AA50">
        <v>450.46880733064199</v>
      </c>
      <c r="AB50">
        <v>492.008443570331</v>
      </c>
      <c r="AC50">
        <v>500.94282520429101</v>
      </c>
      <c r="AD50">
        <v>560.26153910862695</v>
      </c>
      <c r="AE50">
        <v>522.33825698339604</v>
      </c>
      <c r="AF50">
        <v>551.28514839874197</v>
      </c>
    </row>
    <row r="51" spans="1:32" x14ac:dyDescent="0.3">
      <c r="A51" t="s">
        <v>23</v>
      </c>
      <c r="B51" t="s">
        <v>395</v>
      </c>
      <c r="C51" t="s">
        <v>297</v>
      </c>
      <c r="D51" t="s">
        <v>396</v>
      </c>
      <c r="E51" t="s">
        <v>298</v>
      </c>
      <c r="F51">
        <v>127.528289186142</v>
      </c>
      <c r="G51">
        <v>137.10818338180201</v>
      </c>
      <c r="H51">
        <v>145.00060568231299</v>
      </c>
      <c r="I51">
        <v>154.26705918666701</v>
      </c>
      <c r="J51">
        <v>173.17908223093499</v>
      </c>
      <c r="K51">
        <v>188.991808621366</v>
      </c>
      <c r="L51">
        <v>203.90823254075701</v>
      </c>
      <c r="M51">
        <v>221.76961640571</v>
      </c>
      <c r="N51">
        <v>246.779909803995</v>
      </c>
      <c r="O51">
        <v>261.25659595977203</v>
      </c>
      <c r="P51">
        <v>264.37559961835598</v>
      </c>
      <c r="Q51">
        <v>266.94339385021902</v>
      </c>
      <c r="R51">
        <v>286.26929450462097</v>
      </c>
      <c r="S51">
        <v>314.36618517057502</v>
      </c>
      <c r="T51">
        <v>344.28084736334603</v>
      </c>
      <c r="U51">
        <v>354.33188511596398</v>
      </c>
      <c r="V51">
        <v>366.440385717406</v>
      </c>
      <c r="W51">
        <v>345.58881778261701</v>
      </c>
      <c r="X51">
        <v>343.52192222608301</v>
      </c>
      <c r="Y51">
        <v>367.02375520708603</v>
      </c>
      <c r="Z51">
        <v>375.59077012368499</v>
      </c>
      <c r="AA51">
        <v>399.61815989722197</v>
      </c>
      <c r="AB51">
        <v>434.14756154131499</v>
      </c>
      <c r="AC51">
        <v>436.42935109592298</v>
      </c>
      <c r="AD51">
        <v>491.74453984716098</v>
      </c>
      <c r="AE51">
        <v>458.488765993242</v>
      </c>
      <c r="AF51">
        <v>482.4020656157</v>
      </c>
    </row>
    <row r="52" spans="1:32" x14ac:dyDescent="0.3">
      <c r="A52" t="s">
        <v>23</v>
      </c>
      <c r="B52" t="s">
        <v>397</v>
      </c>
      <c r="C52" t="s">
        <v>297</v>
      </c>
      <c r="D52" t="s">
        <v>398</v>
      </c>
      <c r="E52" t="s">
        <v>298</v>
      </c>
      <c r="F52">
        <v>18.266864701146499</v>
      </c>
      <c r="G52">
        <v>19.471095545397201</v>
      </c>
      <c r="H52">
        <v>20.155409668306</v>
      </c>
      <c r="I52">
        <v>21.395308317834498</v>
      </c>
      <c r="J52">
        <v>23.190398980510299</v>
      </c>
      <c r="K52">
        <v>24.7480821912803</v>
      </c>
      <c r="L52">
        <v>26.228628243816001</v>
      </c>
      <c r="M52">
        <v>28.577234357043601</v>
      </c>
      <c r="N52">
        <v>29.4678695722301</v>
      </c>
      <c r="O52">
        <v>30.907534895831599</v>
      </c>
      <c r="P52">
        <v>31.147188948151101</v>
      </c>
      <c r="Q52">
        <v>32.322736529715698</v>
      </c>
      <c r="R52">
        <v>35.518651757692801</v>
      </c>
      <c r="S52">
        <v>38.144776355055498</v>
      </c>
      <c r="T52">
        <v>39.358967747989801</v>
      </c>
      <c r="U52">
        <v>39.732161263083</v>
      </c>
      <c r="V52">
        <v>40.701112981629898</v>
      </c>
      <c r="W52">
        <v>40.9308671053818</v>
      </c>
      <c r="X52">
        <v>42.263688051181099</v>
      </c>
      <c r="Y52">
        <v>43.913666954030901</v>
      </c>
      <c r="Z52">
        <v>47.361337874065001</v>
      </c>
      <c r="AA52">
        <v>50.850647433420697</v>
      </c>
      <c r="AB52">
        <v>57.860882029016501</v>
      </c>
      <c r="AC52">
        <v>64.513474108367603</v>
      </c>
      <c r="AD52">
        <v>68.516999261466097</v>
      </c>
      <c r="AE52">
        <v>63.849490990154401</v>
      </c>
      <c r="AF52">
        <v>68.883082783042198</v>
      </c>
    </row>
    <row r="53" spans="1:32" x14ac:dyDescent="0.3">
      <c r="A53" t="s">
        <v>23</v>
      </c>
      <c r="B53" t="s">
        <v>399</v>
      </c>
      <c r="C53" t="s">
        <v>297</v>
      </c>
      <c r="D53" t="s">
        <v>400</v>
      </c>
      <c r="E53" t="s">
        <v>298</v>
      </c>
      <c r="F53">
        <v>83.524753488604006</v>
      </c>
      <c r="G53">
        <v>88.161579865971902</v>
      </c>
      <c r="H53">
        <v>90.612930104083802</v>
      </c>
      <c r="I53">
        <v>93.239435257626795</v>
      </c>
      <c r="J53">
        <v>99.309116216546798</v>
      </c>
      <c r="K53">
        <v>107.98218429835001</v>
      </c>
      <c r="L53">
        <v>115.335535014066</v>
      </c>
      <c r="M53">
        <v>109.242932933899</v>
      </c>
      <c r="N53">
        <v>105.984433951803</v>
      </c>
      <c r="O53">
        <v>114.932987646388</v>
      </c>
      <c r="P53">
        <v>120.457986811757</v>
      </c>
      <c r="Q53">
        <v>121.90449702730901</v>
      </c>
      <c r="R53">
        <v>138.45776930555601</v>
      </c>
      <c r="S53">
        <v>146.58251485552901</v>
      </c>
      <c r="T53">
        <v>143.451828557559</v>
      </c>
      <c r="U53">
        <v>143.96311498697401</v>
      </c>
      <c r="V53">
        <v>134.36996868485701</v>
      </c>
      <c r="W53">
        <v>126.521897586073</v>
      </c>
      <c r="X53">
        <v>126.46762362443199</v>
      </c>
      <c r="Y53">
        <v>148.337403036213</v>
      </c>
      <c r="Z53">
        <v>150.796697406682</v>
      </c>
      <c r="AA53">
        <v>169.59760606072899</v>
      </c>
      <c r="AB53">
        <v>168.394875596307</v>
      </c>
      <c r="AC53">
        <v>184.050843010709</v>
      </c>
      <c r="AD53">
        <v>217.28861588164199</v>
      </c>
      <c r="AE53">
        <v>174.71311671531299</v>
      </c>
      <c r="AF53">
        <v>178.06836436577001</v>
      </c>
    </row>
    <row r="54" spans="1:32" x14ac:dyDescent="0.3">
      <c r="A54" t="s">
        <v>23</v>
      </c>
      <c r="B54" t="s">
        <v>401</v>
      </c>
      <c r="C54" t="s">
        <v>297</v>
      </c>
      <c r="D54" t="s">
        <v>402</v>
      </c>
      <c r="E54" t="s">
        <v>298</v>
      </c>
      <c r="F54">
        <v>183.50059124772599</v>
      </c>
      <c r="G54">
        <v>195.244047413565</v>
      </c>
      <c r="H54">
        <v>202.70592123784701</v>
      </c>
      <c r="I54">
        <v>209.59067769114401</v>
      </c>
      <c r="J54">
        <v>219.77742951585299</v>
      </c>
      <c r="K54">
        <v>234.03857492141799</v>
      </c>
      <c r="L54">
        <v>250.720325204929</v>
      </c>
      <c r="M54">
        <v>250.32163939422699</v>
      </c>
      <c r="N54">
        <v>261.719870590531</v>
      </c>
      <c r="O54">
        <v>276.90896298413497</v>
      </c>
      <c r="P54">
        <v>282.61620071210001</v>
      </c>
      <c r="Q54">
        <v>287.83206403928398</v>
      </c>
      <c r="R54">
        <v>320.18305599988003</v>
      </c>
      <c r="S54">
        <v>341.075395163368</v>
      </c>
      <c r="T54">
        <v>337.28619467390502</v>
      </c>
      <c r="U54">
        <v>333.77149633463199</v>
      </c>
      <c r="V54">
        <v>316.306489064831</v>
      </c>
      <c r="W54">
        <v>299.26006566191199</v>
      </c>
      <c r="X54">
        <v>299.65886327369702</v>
      </c>
      <c r="Y54">
        <v>333.54613361263</v>
      </c>
      <c r="Z54">
        <v>332.93814625736599</v>
      </c>
      <c r="AA54">
        <v>349.06698035215101</v>
      </c>
      <c r="AB54">
        <v>354.15794336714401</v>
      </c>
      <c r="AC54">
        <v>382.81021562101301</v>
      </c>
      <c r="AD54">
        <v>416.69632235322098</v>
      </c>
      <c r="AE54">
        <v>378.51339515054002</v>
      </c>
      <c r="AF54">
        <v>382.94768514028101</v>
      </c>
    </row>
    <row r="55" spans="1:32" x14ac:dyDescent="0.3">
      <c r="A55" t="s">
        <v>23</v>
      </c>
      <c r="B55" t="s">
        <v>403</v>
      </c>
      <c r="C55" t="s">
        <v>297</v>
      </c>
      <c r="D55" t="s">
        <v>404</v>
      </c>
      <c r="E55" t="s">
        <v>298</v>
      </c>
      <c r="F55">
        <v>99.9758377591223</v>
      </c>
      <c r="G55">
        <v>107.082467547593</v>
      </c>
      <c r="H55">
        <v>112.09299113376299</v>
      </c>
      <c r="I55">
        <v>116.351242433517</v>
      </c>
      <c r="J55">
        <v>120.468313299306</v>
      </c>
      <c r="K55">
        <v>126.05639062306901</v>
      </c>
      <c r="L55">
        <v>135.38479019086299</v>
      </c>
      <c r="M55">
        <v>141.07870646032899</v>
      </c>
      <c r="N55">
        <v>155.735436638728</v>
      </c>
      <c r="O55">
        <v>161.975975337747</v>
      </c>
      <c r="P55">
        <v>162.15821390034199</v>
      </c>
      <c r="Q55">
        <v>165.92756701197499</v>
      </c>
      <c r="R55">
        <v>181.72528669432401</v>
      </c>
      <c r="S55">
        <v>194.49288030783899</v>
      </c>
      <c r="T55">
        <v>193.83436611634599</v>
      </c>
      <c r="U55">
        <v>189.80838134765801</v>
      </c>
      <c r="V55">
        <v>181.93652037997401</v>
      </c>
      <c r="W55">
        <v>172.73816807583901</v>
      </c>
      <c r="X55">
        <v>173.19123964926499</v>
      </c>
      <c r="Y55">
        <v>185.208730576416</v>
      </c>
      <c r="Z55">
        <v>182.14144885068501</v>
      </c>
      <c r="AA55">
        <v>179.46937429142201</v>
      </c>
      <c r="AB55">
        <v>185.76306777083801</v>
      </c>
      <c r="AC55">
        <v>198.75937261030401</v>
      </c>
      <c r="AD55">
        <v>199.40770647158001</v>
      </c>
      <c r="AE55">
        <v>203.800278435227</v>
      </c>
      <c r="AF55">
        <v>204.87932077451001</v>
      </c>
    </row>
    <row r="56" spans="1:32" x14ac:dyDescent="0.3">
      <c r="A56" t="s">
        <v>23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23</v>
      </c>
      <c r="B57" t="s">
        <v>407</v>
      </c>
      <c r="C57" t="s">
        <v>297</v>
      </c>
      <c r="D57" t="s">
        <v>408</v>
      </c>
      <c r="E57" t="s">
        <v>298</v>
      </c>
      <c r="F57">
        <v>5589.3269242255701</v>
      </c>
      <c r="G57">
        <v>6062.2320341817904</v>
      </c>
      <c r="H57">
        <v>6531.95879388915</v>
      </c>
      <c r="I57">
        <v>7080.3218080565503</v>
      </c>
      <c r="J57">
        <v>7561.8134871565298</v>
      </c>
      <c r="K57">
        <v>8142.2765008043998</v>
      </c>
      <c r="L57">
        <v>8685.2317990252704</v>
      </c>
      <c r="M57">
        <v>8875.2777999327609</v>
      </c>
      <c r="N57">
        <v>9188.4606451247892</v>
      </c>
      <c r="O57">
        <v>9487.2295112704505</v>
      </c>
      <c r="P57">
        <v>9737.8569512833892</v>
      </c>
      <c r="Q57">
        <v>9988.1644086890792</v>
      </c>
      <c r="R57">
        <v>10873.975096554501</v>
      </c>
      <c r="S57">
        <v>11374.7790076291</v>
      </c>
      <c r="T57">
        <v>10971.1401131493</v>
      </c>
      <c r="U57">
        <v>11109.8456346209</v>
      </c>
      <c r="V57">
        <v>10587.154020743499</v>
      </c>
      <c r="W57">
        <v>9824.3574428088996</v>
      </c>
      <c r="X57">
        <v>9664.6955038483502</v>
      </c>
      <c r="Y57">
        <v>9836.2802667418691</v>
      </c>
      <c r="Z57">
        <v>10106.273320091501</v>
      </c>
      <c r="AA57">
        <v>10348.8107928217</v>
      </c>
      <c r="AB57">
        <v>10982.918636451701</v>
      </c>
      <c r="AC57">
        <v>11725.4340183642</v>
      </c>
      <c r="AD57">
        <v>12402.1138037574</v>
      </c>
      <c r="AE57">
        <v>11954.549776825201</v>
      </c>
      <c r="AF57">
        <v>13113.1647011102</v>
      </c>
    </row>
    <row r="58" spans="1:32" x14ac:dyDescent="0.3">
      <c r="A58" t="s">
        <v>23</v>
      </c>
      <c r="B58" t="s">
        <v>409</v>
      </c>
      <c r="C58" t="s">
        <v>297</v>
      </c>
      <c r="D58" t="s">
        <v>410</v>
      </c>
      <c r="E58" t="s">
        <v>298</v>
      </c>
      <c r="F58">
        <v>5589.3269242255701</v>
      </c>
      <c r="G58">
        <v>6062.2320341817904</v>
      </c>
      <c r="H58">
        <v>6531.95879388915</v>
      </c>
      <c r="I58">
        <v>7080.3218080565503</v>
      </c>
      <c r="J58">
        <v>7561.8134871565298</v>
      </c>
      <c r="K58">
        <v>8142.2765008043998</v>
      </c>
      <c r="L58">
        <v>8685.2317990252704</v>
      </c>
      <c r="M58">
        <v>8875.2777999327609</v>
      </c>
      <c r="N58">
        <v>9188.4606451247892</v>
      </c>
      <c r="O58">
        <v>9487.2295112704505</v>
      </c>
      <c r="P58">
        <v>9737.8569512833892</v>
      </c>
      <c r="Q58">
        <v>9988.1644086890792</v>
      </c>
      <c r="R58">
        <v>10873.975096554501</v>
      </c>
      <c r="S58">
        <v>11374.7790076291</v>
      </c>
      <c r="T58">
        <v>10971.1401131493</v>
      </c>
      <c r="U58">
        <v>11109.8456346209</v>
      </c>
      <c r="V58">
        <v>10587.154020743499</v>
      </c>
      <c r="W58">
        <v>9824.3574428088996</v>
      </c>
      <c r="X58">
        <v>9664.6955038483502</v>
      </c>
      <c r="Y58">
        <v>9836.2802667418691</v>
      </c>
      <c r="Z58">
        <v>10106.273320091501</v>
      </c>
      <c r="AA58">
        <v>10348.8107928217</v>
      </c>
      <c r="AB58">
        <v>10982.918636451701</v>
      </c>
      <c r="AC58">
        <v>11725.4340183642</v>
      </c>
      <c r="AD58">
        <v>12402.1138037574</v>
      </c>
      <c r="AE58">
        <v>11954.549776825201</v>
      </c>
      <c r="AF58">
        <v>13113.1647011102</v>
      </c>
    </row>
    <row r="59" spans="1:32" x14ac:dyDescent="0.3">
      <c r="A59" t="s">
        <v>23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25</v>
      </c>
      <c r="B2" t="s">
        <v>295</v>
      </c>
      <c r="C2" t="s">
        <v>297</v>
      </c>
      <c r="D2" t="s">
        <v>296</v>
      </c>
      <c r="E2" t="s">
        <v>298</v>
      </c>
      <c r="U2">
        <v>4.3</v>
      </c>
      <c r="V2">
        <v>4.5999999999999996</v>
      </c>
      <c r="W2">
        <v>8.6</v>
      </c>
      <c r="X2">
        <v>10.3</v>
      </c>
      <c r="Y2">
        <v>8.4</v>
      </c>
      <c r="Z2">
        <v>8.8000000000000007</v>
      </c>
      <c r="AA2">
        <v>12</v>
      </c>
      <c r="AB2">
        <v>16.8</v>
      </c>
      <c r="AC2">
        <v>16.600000000000001</v>
      </c>
      <c r="AD2">
        <v>20.2</v>
      </c>
      <c r="AE2">
        <v>28.3</v>
      </c>
      <c r="AF2">
        <v>35</v>
      </c>
    </row>
    <row r="3" spans="1:32" x14ac:dyDescent="0.3">
      <c r="A3" t="s">
        <v>25</v>
      </c>
      <c r="B3" t="s">
        <v>299</v>
      </c>
      <c r="C3" t="s">
        <v>297</v>
      </c>
      <c r="D3" t="s">
        <v>300</v>
      </c>
      <c r="E3" t="s">
        <v>298</v>
      </c>
      <c r="U3">
        <v>5.2</v>
      </c>
      <c r="V3">
        <v>7</v>
      </c>
      <c r="W3">
        <v>5</v>
      </c>
      <c r="X3">
        <v>7</v>
      </c>
      <c r="Y3">
        <v>5.7</v>
      </c>
      <c r="Z3">
        <v>10.199999999999999</v>
      </c>
      <c r="AA3">
        <v>8.1999999999999993</v>
      </c>
      <c r="AB3">
        <v>11.4</v>
      </c>
      <c r="AC3">
        <v>13.7</v>
      </c>
      <c r="AD3">
        <v>13.3</v>
      </c>
      <c r="AE3">
        <v>17.2</v>
      </c>
      <c r="AF3">
        <v>19.3</v>
      </c>
    </row>
    <row r="4" spans="1:32" x14ac:dyDescent="0.3">
      <c r="A4" t="s">
        <v>25</v>
      </c>
      <c r="B4" t="s">
        <v>301</v>
      </c>
      <c r="C4" t="s">
        <v>297</v>
      </c>
      <c r="D4" t="s">
        <v>302</v>
      </c>
      <c r="E4" t="s">
        <v>298</v>
      </c>
      <c r="U4">
        <v>562.79999999999995</v>
      </c>
      <c r="V4">
        <v>592.20000000000005</v>
      </c>
      <c r="W4">
        <v>642.1</v>
      </c>
      <c r="X4">
        <v>600.70000000000005</v>
      </c>
      <c r="Y4">
        <v>604.79999999999995</v>
      </c>
      <c r="Z4">
        <v>576.6</v>
      </c>
      <c r="AA4">
        <v>705.8</v>
      </c>
      <c r="AB4">
        <v>747.5</v>
      </c>
      <c r="AC4">
        <v>872.8</v>
      </c>
      <c r="AD4">
        <v>904.6</v>
      </c>
      <c r="AE4">
        <v>971.1</v>
      </c>
      <c r="AF4">
        <v>1098.5999999999999</v>
      </c>
    </row>
    <row r="5" spans="1:32" x14ac:dyDescent="0.3">
      <c r="A5" t="s">
        <v>25</v>
      </c>
      <c r="B5" t="s">
        <v>303</v>
      </c>
      <c r="C5" t="s">
        <v>297</v>
      </c>
      <c r="D5" t="s">
        <v>304</v>
      </c>
      <c r="E5" t="s">
        <v>298</v>
      </c>
      <c r="U5">
        <v>72.7</v>
      </c>
      <c r="V5">
        <v>64.3</v>
      </c>
      <c r="W5">
        <v>94.7</v>
      </c>
      <c r="X5">
        <v>85.2</v>
      </c>
      <c r="Y5">
        <v>82.4</v>
      </c>
      <c r="Z5">
        <v>70.400000000000006</v>
      </c>
      <c r="AA5">
        <v>77.900000000000006</v>
      </c>
      <c r="AB5">
        <v>83.2</v>
      </c>
      <c r="AC5">
        <v>110.9</v>
      </c>
      <c r="AD5">
        <v>113</v>
      </c>
      <c r="AE5">
        <v>115.1</v>
      </c>
      <c r="AF5">
        <v>115.4</v>
      </c>
    </row>
    <row r="6" spans="1:32" x14ac:dyDescent="0.3">
      <c r="A6" t="s">
        <v>25</v>
      </c>
      <c r="B6" t="s">
        <v>305</v>
      </c>
      <c r="C6" t="s">
        <v>297</v>
      </c>
      <c r="D6" t="s">
        <v>306</v>
      </c>
      <c r="E6" t="s">
        <v>298</v>
      </c>
      <c r="U6">
        <v>33.1</v>
      </c>
      <c r="V6">
        <v>32.9</v>
      </c>
      <c r="W6">
        <v>35.9</v>
      </c>
      <c r="X6">
        <v>38.5</v>
      </c>
      <c r="Y6">
        <v>43.2</v>
      </c>
      <c r="Z6">
        <v>41.9</v>
      </c>
      <c r="AA6">
        <v>52.7</v>
      </c>
      <c r="AB6">
        <v>49.7</v>
      </c>
      <c r="AC6">
        <v>56</v>
      </c>
      <c r="AD6">
        <v>62.8</v>
      </c>
      <c r="AE6">
        <v>71.8</v>
      </c>
      <c r="AF6">
        <v>84.1</v>
      </c>
    </row>
    <row r="7" spans="1:32" x14ac:dyDescent="0.3">
      <c r="A7" t="s">
        <v>25</v>
      </c>
      <c r="B7" t="s">
        <v>307</v>
      </c>
      <c r="C7" t="s">
        <v>297</v>
      </c>
      <c r="D7" t="s">
        <v>308</v>
      </c>
      <c r="E7" t="s">
        <v>298</v>
      </c>
      <c r="U7">
        <v>34.4</v>
      </c>
      <c r="V7">
        <v>47.8</v>
      </c>
      <c r="W7">
        <v>49</v>
      </c>
      <c r="X7">
        <v>50</v>
      </c>
      <c r="Y7">
        <v>45</v>
      </c>
      <c r="Z7">
        <v>45</v>
      </c>
      <c r="AA7">
        <v>49.2</v>
      </c>
      <c r="AB7">
        <v>56.9</v>
      </c>
      <c r="AC7">
        <v>77.5</v>
      </c>
      <c r="AD7">
        <v>79.900000000000006</v>
      </c>
      <c r="AE7">
        <v>92.3</v>
      </c>
      <c r="AF7">
        <v>88.1</v>
      </c>
    </row>
    <row r="8" spans="1:32" x14ac:dyDescent="0.3">
      <c r="A8" t="s">
        <v>25</v>
      </c>
      <c r="B8" t="s">
        <v>309</v>
      </c>
      <c r="C8" t="s">
        <v>297</v>
      </c>
      <c r="D8" t="s">
        <v>310</v>
      </c>
      <c r="E8" t="s">
        <v>298</v>
      </c>
      <c r="U8">
        <v>8.6</v>
      </c>
      <c r="V8">
        <v>6.8</v>
      </c>
      <c r="W8">
        <v>7.3</v>
      </c>
      <c r="X8">
        <v>10.7</v>
      </c>
      <c r="Y8">
        <v>6.6</v>
      </c>
      <c r="Z8">
        <v>3</v>
      </c>
      <c r="AA8">
        <v>3.2</v>
      </c>
      <c r="AB8">
        <v>3.1</v>
      </c>
      <c r="AC8">
        <v>3.3</v>
      </c>
      <c r="AD8">
        <v>6.7</v>
      </c>
      <c r="AE8">
        <v>6.3</v>
      </c>
      <c r="AF8">
        <v>14.9</v>
      </c>
    </row>
    <row r="9" spans="1:32" x14ac:dyDescent="0.3">
      <c r="A9" t="s">
        <v>25</v>
      </c>
      <c r="B9" t="s">
        <v>311</v>
      </c>
      <c r="C9" t="s">
        <v>297</v>
      </c>
      <c r="D9" t="s">
        <v>312</v>
      </c>
      <c r="E9" t="s">
        <v>298</v>
      </c>
      <c r="U9">
        <v>40.200000000000003</v>
      </c>
      <c r="V9">
        <v>28.6</v>
      </c>
      <c r="W9">
        <v>34.299999999999997</v>
      </c>
      <c r="X9">
        <v>36.200000000000003</v>
      </c>
      <c r="Y9">
        <v>34.700000000000003</v>
      </c>
      <c r="Z9">
        <v>35.700000000000003</v>
      </c>
      <c r="AA9">
        <v>42.5</v>
      </c>
      <c r="AB9">
        <v>40.9</v>
      </c>
      <c r="AC9">
        <v>48.5</v>
      </c>
      <c r="AD9">
        <v>51.6</v>
      </c>
      <c r="AE9">
        <v>57.3</v>
      </c>
      <c r="AF9">
        <v>64.400000000000006</v>
      </c>
    </row>
    <row r="10" spans="1:32" x14ac:dyDescent="0.3">
      <c r="A10" t="s">
        <v>25</v>
      </c>
      <c r="B10" t="s">
        <v>313</v>
      </c>
      <c r="C10" t="s">
        <v>297</v>
      </c>
      <c r="D10" t="s">
        <v>314</v>
      </c>
      <c r="E10" t="s">
        <v>298</v>
      </c>
      <c r="U10">
        <v>128.19999999999999</v>
      </c>
      <c r="V10">
        <v>128.30000000000001</v>
      </c>
      <c r="W10">
        <v>138.19999999999999</v>
      </c>
      <c r="X10">
        <v>135.9</v>
      </c>
      <c r="Y10">
        <v>121.8</v>
      </c>
      <c r="Z10">
        <v>121</v>
      </c>
      <c r="AA10">
        <v>147.5</v>
      </c>
      <c r="AB10">
        <v>158</v>
      </c>
      <c r="AC10">
        <v>184.5</v>
      </c>
      <c r="AD10">
        <v>159.1</v>
      </c>
      <c r="AE10">
        <v>164.7</v>
      </c>
      <c r="AF10">
        <v>221.2</v>
      </c>
    </row>
    <row r="11" spans="1:32" x14ac:dyDescent="0.3">
      <c r="A11" t="s">
        <v>25</v>
      </c>
      <c r="B11" t="s">
        <v>315</v>
      </c>
      <c r="C11" t="s">
        <v>297</v>
      </c>
      <c r="D11" t="s">
        <v>316</v>
      </c>
      <c r="E11" t="s">
        <v>298</v>
      </c>
      <c r="U11">
        <v>88</v>
      </c>
      <c r="V11">
        <v>99.7</v>
      </c>
      <c r="W11">
        <v>103.9</v>
      </c>
      <c r="X11">
        <v>99.7</v>
      </c>
      <c r="Y11">
        <v>87.1</v>
      </c>
      <c r="Z11">
        <v>85.3</v>
      </c>
      <c r="AA11">
        <v>105</v>
      </c>
      <c r="AB11">
        <v>117.1</v>
      </c>
      <c r="AC11">
        <v>136</v>
      </c>
      <c r="AD11">
        <v>107.5</v>
      </c>
      <c r="AE11">
        <v>107.4</v>
      </c>
      <c r="AF11">
        <v>156.80000000000001</v>
      </c>
    </row>
    <row r="12" spans="1:32" x14ac:dyDescent="0.3">
      <c r="A12" t="s">
        <v>25</v>
      </c>
      <c r="B12" t="s">
        <v>317</v>
      </c>
      <c r="C12" t="s">
        <v>297</v>
      </c>
      <c r="D12" t="s">
        <v>318</v>
      </c>
      <c r="E12" t="s">
        <v>298</v>
      </c>
      <c r="U12">
        <v>56.5</v>
      </c>
      <c r="V12">
        <v>64.400000000000006</v>
      </c>
      <c r="W12">
        <v>81.3</v>
      </c>
      <c r="X12">
        <v>62.5</v>
      </c>
      <c r="Y12">
        <v>66.400000000000006</v>
      </c>
      <c r="Z12">
        <v>61.8</v>
      </c>
      <c r="AA12">
        <v>66.599999999999994</v>
      </c>
      <c r="AB12">
        <v>79.900000000000006</v>
      </c>
      <c r="AC12">
        <v>96.1</v>
      </c>
      <c r="AD12">
        <v>109</v>
      </c>
      <c r="AE12">
        <v>108.9</v>
      </c>
      <c r="AF12">
        <v>126.9</v>
      </c>
    </row>
    <row r="13" spans="1:32" x14ac:dyDescent="0.3">
      <c r="A13" t="s">
        <v>25</v>
      </c>
      <c r="B13" t="s">
        <v>319</v>
      </c>
      <c r="C13" t="s">
        <v>297</v>
      </c>
      <c r="D13" t="s">
        <v>320</v>
      </c>
      <c r="E13" t="s">
        <v>298</v>
      </c>
      <c r="U13">
        <v>51.2</v>
      </c>
      <c r="V13">
        <v>52.5</v>
      </c>
      <c r="W13">
        <v>48.6</v>
      </c>
      <c r="X13">
        <v>49.8</v>
      </c>
      <c r="Y13">
        <v>63.5</v>
      </c>
      <c r="Z13">
        <v>45.1</v>
      </c>
      <c r="AA13">
        <v>62.3</v>
      </c>
      <c r="AB13">
        <v>67.3</v>
      </c>
      <c r="AC13">
        <v>73.3</v>
      </c>
      <c r="AD13">
        <v>81.599999999999994</v>
      </c>
      <c r="AE13">
        <v>90.9</v>
      </c>
      <c r="AF13">
        <v>92.7</v>
      </c>
    </row>
    <row r="14" spans="1:32" x14ac:dyDescent="0.3">
      <c r="A14" t="s">
        <v>25</v>
      </c>
      <c r="B14" t="s">
        <v>321</v>
      </c>
      <c r="C14" t="s">
        <v>297</v>
      </c>
      <c r="D14" t="s">
        <v>322</v>
      </c>
      <c r="E14" t="s">
        <v>298</v>
      </c>
      <c r="U14">
        <v>27.8</v>
      </c>
      <c r="V14">
        <v>35.700000000000003</v>
      </c>
      <c r="W14">
        <v>35.200000000000003</v>
      </c>
      <c r="X14">
        <v>29.5</v>
      </c>
      <c r="Y14">
        <v>38.4</v>
      </c>
      <c r="Z14">
        <v>42.7</v>
      </c>
      <c r="AA14">
        <v>49</v>
      </c>
      <c r="AB14">
        <v>47.5</v>
      </c>
      <c r="AC14">
        <v>50.7</v>
      </c>
      <c r="AD14">
        <v>48.5</v>
      </c>
      <c r="AE14">
        <v>63.2</v>
      </c>
      <c r="AF14">
        <v>62</v>
      </c>
    </row>
    <row r="15" spans="1:32" x14ac:dyDescent="0.3">
      <c r="A15" t="s">
        <v>25</v>
      </c>
      <c r="B15" t="s">
        <v>323</v>
      </c>
      <c r="C15" t="s">
        <v>297</v>
      </c>
      <c r="D15" t="s">
        <v>324</v>
      </c>
      <c r="E15" t="s">
        <v>298</v>
      </c>
      <c r="U15">
        <v>58.4</v>
      </c>
      <c r="V15">
        <v>65.599999999999994</v>
      </c>
      <c r="W15">
        <v>63.9</v>
      </c>
      <c r="X15">
        <v>61.2</v>
      </c>
      <c r="Y15">
        <v>72.2</v>
      </c>
      <c r="Z15">
        <v>74.2</v>
      </c>
      <c r="AA15">
        <v>86.2</v>
      </c>
      <c r="AB15">
        <v>89.2</v>
      </c>
      <c r="AC15">
        <v>96.3</v>
      </c>
      <c r="AD15">
        <v>102.8</v>
      </c>
      <c r="AE15">
        <v>113.2</v>
      </c>
      <c r="AF15">
        <v>123.7</v>
      </c>
    </row>
    <row r="16" spans="1:32" x14ac:dyDescent="0.3">
      <c r="A16" t="s">
        <v>25</v>
      </c>
      <c r="B16" t="s">
        <v>325</v>
      </c>
      <c r="C16" t="s">
        <v>297</v>
      </c>
      <c r="D16" t="s">
        <v>326</v>
      </c>
      <c r="E16" t="s">
        <v>298</v>
      </c>
      <c r="U16">
        <v>30.6</v>
      </c>
      <c r="V16">
        <v>29.9</v>
      </c>
      <c r="W16">
        <v>28.7</v>
      </c>
      <c r="X16">
        <v>31.7</v>
      </c>
      <c r="Y16">
        <v>33.799999999999997</v>
      </c>
      <c r="Z16">
        <v>31.5</v>
      </c>
      <c r="AA16">
        <v>37.200000000000003</v>
      </c>
      <c r="AB16">
        <v>41.7</v>
      </c>
      <c r="AC16">
        <v>45.6</v>
      </c>
      <c r="AD16">
        <v>54.3</v>
      </c>
      <c r="AE16">
        <v>50</v>
      </c>
      <c r="AF16">
        <v>61.7</v>
      </c>
    </row>
    <row r="17" spans="1:32" x14ac:dyDescent="0.3">
      <c r="A17" t="s">
        <v>25</v>
      </c>
      <c r="B17" t="s">
        <v>327</v>
      </c>
      <c r="C17" t="s">
        <v>297</v>
      </c>
      <c r="D17" t="s">
        <v>328</v>
      </c>
      <c r="E17" t="s">
        <v>298</v>
      </c>
      <c r="U17">
        <v>16</v>
      </c>
      <c r="V17">
        <v>16.7</v>
      </c>
      <c r="W17">
        <v>20.8</v>
      </c>
      <c r="X17">
        <v>18.100000000000001</v>
      </c>
      <c r="Y17">
        <v>19.399999999999999</v>
      </c>
      <c r="Z17">
        <v>21.2</v>
      </c>
      <c r="AA17">
        <v>35.299999999999997</v>
      </c>
      <c r="AB17">
        <v>30.5</v>
      </c>
      <c r="AC17">
        <v>35.700000000000003</v>
      </c>
      <c r="AD17">
        <v>41.1</v>
      </c>
      <c r="AE17">
        <v>49.4</v>
      </c>
      <c r="AF17">
        <v>56.6</v>
      </c>
    </row>
    <row r="18" spans="1:32" x14ac:dyDescent="0.3">
      <c r="A18" t="s">
        <v>25</v>
      </c>
      <c r="B18" t="s">
        <v>329</v>
      </c>
      <c r="C18" t="s">
        <v>297</v>
      </c>
      <c r="D18" t="s">
        <v>330</v>
      </c>
      <c r="E18" t="s">
        <v>298</v>
      </c>
      <c r="U18">
        <v>66.599999999999994</v>
      </c>
      <c r="V18">
        <v>65.400000000000006</v>
      </c>
      <c r="W18">
        <v>61.1</v>
      </c>
      <c r="X18">
        <v>53.7</v>
      </c>
      <c r="Y18">
        <v>56.3</v>
      </c>
      <c r="Z18">
        <v>65.400000000000006</v>
      </c>
      <c r="AA18">
        <v>86.7</v>
      </c>
      <c r="AB18">
        <v>94.5</v>
      </c>
      <c r="AC18">
        <v>92</v>
      </c>
      <c r="AD18">
        <v>100.6</v>
      </c>
      <c r="AE18">
        <v>99</v>
      </c>
      <c r="AF18">
        <v>117.6</v>
      </c>
    </row>
    <row r="19" spans="1:32" x14ac:dyDescent="0.3">
      <c r="A19" t="s">
        <v>25</v>
      </c>
      <c r="B19" t="s">
        <v>331</v>
      </c>
      <c r="C19" t="s">
        <v>297</v>
      </c>
      <c r="D19" t="s">
        <v>332</v>
      </c>
      <c r="E19" t="s">
        <v>298</v>
      </c>
      <c r="U19">
        <v>37.1</v>
      </c>
      <c r="V19">
        <v>47.5</v>
      </c>
      <c r="W19">
        <v>41.3</v>
      </c>
      <c r="X19">
        <v>35.1</v>
      </c>
      <c r="Y19">
        <v>28</v>
      </c>
      <c r="Z19">
        <v>27.6</v>
      </c>
      <c r="AA19">
        <v>38.200000000000003</v>
      </c>
      <c r="AB19">
        <v>35.200000000000003</v>
      </c>
      <c r="AC19">
        <v>47.2</v>
      </c>
      <c r="AD19">
        <v>48</v>
      </c>
      <c r="AE19">
        <v>59.5</v>
      </c>
      <c r="AF19">
        <v>57.4</v>
      </c>
    </row>
    <row r="20" spans="1:32" x14ac:dyDescent="0.3">
      <c r="A20" t="s">
        <v>25</v>
      </c>
      <c r="B20" t="s">
        <v>333</v>
      </c>
      <c r="C20" t="s">
        <v>297</v>
      </c>
      <c r="D20" t="s">
        <v>334</v>
      </c>
      <c r="E20" t="s">
        <v>298</v>
      </c>
      <c r="U20">
        <v>60.4</v>
      </c>
      <c r="V20">
        <v>42.7</v>
      </c>
      <c r="W20">
        <v>41.9</v>
      </c>
      <c r="X20">
        <v>42.1</v>
      </c>
      <c r="Y20">
        <v>40</v>
      </c>
      <c r="Z20">
        <v>41.3</v>
      </c>
      <c r="AA20">
        <v>46.4</v>
      </c>
      <c r="AB20">
        <v>51.6</v>
      </c>
      <c r="AC20">
        <v>64.900000000000006</v>
      </c>
      <c r="AD20">
        <v>67.599999999999994</v>
      </c>
      <c r="AE20">
        <v>68.900000000000006</v>
      </c>
      <c r="AF20">
        <v>89.9</v>
      </c>
    </row>
    <row r="21" spans="1:32" x14ac:dyDescent="0.3">
      <c r="A21" t="s">
        <v>25</v>
      </c>
      <c r="B21" t="s">
        <v>335</v>
      </c>
      <c r="C21" t="s">
        <v>297</v>
      </c>
      <c r="D21" t="s">
        <v>336</v>
      </c>
      <c r="E21" t="s">
        <v>298</v>
      </c>
      <c r="U21">
        <v>77.8</v>
      </c>
      <c r="V21">
        <v>60.6</v>
      </c>
      <c r="W21">
        <v>64.8</v>
      </c>
      <c r="X21">
        <v>62.4</v>
      </c>
      <c r="Y21">
        <v>59.2</v>
      </c>
      <c r="Z21">
        <v>61.5</v>
      </c>
      <c r="AA21">
        <v>67.099999999999994</v>
      </c>
      <c r="AB21">
        <v>75.599999999999994</v>
      </c>
      <c r="AC21">
        <v>94</v>
      </c>
      <c r="AD21">
        <v>101.9</v>
      </c>
      <c r="AE21">
        <v>107.1</v>
      </c>
      <c r="AF21">
        <v>130</v>
      </c>
    </row>
    <row r="22" spans="1:32" x14ac:dyDescent="0.3">
      <c r="A22" t="s">
        <v>25</v>
      </c>
      <c r="B22" t="s">
        <v>337</v>
      </c>
      <c r="C22" t="s">
        <v>297</v>
      </c>
      <c r="D22" t="s">
        <v>338</v>
      </c>
      <c r="E22" t="s">
        <v>298</v>
      </c>
      <c r="U22">
        <v>17.399999999999999</v>
      </c>
      <c r="V22">
        <v>17.899999999999999</v>
      </c>
      <c r="W22">
        <v>22.9</v>
      </c>
      <c r="X22">
        <v>20.3</v>
      </c>
      <c r="Y22">
        <v>19.2</v>
      </c>
      <c r="Z22">
        <v>20.2</v>
      </c>
      <c r="AA22">
        <v>20.7</v>
      </c>
      <c r="AB22">
        <v>24</v>
      </c>
      <c r="AC22">
        <v>29.1</v>
      </c>
      <c r="AD22">
        <v>34.299999999999997</v>
      </c>
      <c r="AE22">
        <v>38.200000000000003</v>
      </c>
      <c r="AF22">
        <v>40.1</v>
      </c>
    </row>
    <row r="23" spans="1:32" x14ac:dyDescent="0.3">
      <c r="A23" t="s">
        <v>25</v>
      </c>
      <c r="B23" t="s">
        <v>339</v>
      </c>
      <c r="C23" t="s">
        <v>297</v>
      </c>
      <c r="D23" t="s">
        <v>340</v>
      </c>
      <c r="E23" t="s">
        <v>298</v>
      </c>
      <c r="U23">
        <v>37.9</v>
      </c>
      <c r="V23">
        <v>36.200000000000003</v>
      </c>
      <c r="W23">
        <v>29.3</v>
      </c>
      <c r="X23">
        <v>34.200000000000003</v>
      </c>
      <c r="Y23">
        <v>34.9</v>
      </c>
      <c r="Z23">
        <v>36.6</v>
      </c>
      <c r="AA23">
        <v>40.700000000000003</v>
      </c>
      <c r="AB23">
        <v>44.2</v>
      </c>
      <c r="AC23">
        <v>51.5</v>
      </c>
      <c r="AD23">
        <v>54.5</v>
      </c>
      <c r="AE23">
        <v>59.1</v>
      </c>
      <c r="AF23">
        <v>80.900000000000006</v>
      </c>
    </row>
    <row r="24" spans="1:32" x14ac:dyDescent="0.3">
      <c r="A24" t="s">
        <v>25</v>
      </c>
      <c r="B24" t="s">
        <v>341</v>
      </c>
      <c r="C24" t="s">
        <v>297</v>
      </c>
      <c r="D24" t="s">
        <v>342</v>
      </c>
      <c r="E24" t="s">
        <v>298</v>
      </c>
      <c r="U24">
        <v>274</v>
      </c>
      <c r="V24">
        <v>260.10000000000002</v>
      </c>
      <c r="W24">
        <v>234</v>
      </c>
      <c r="X24">
        <v>236.3</v>
      </c>
      <c r="Y24">
        <v>251.4</v>
      </c>
      <c r="Z24">
        <v>241.9</v>
      </c>
      <c r="AA24">
        <v>262</v>
      </c>
      <c r="AB24">
        <v>287</v>
      </c>
      <c r="AC24">
        <v>317.39999999999998</v>
      </c>
      <c r="AD24">
        <v>344.8</v>
      </c>
      <c r="AE24">
        <v>360.8</v>
      </c>
      <c r="AF24">
        <v>428.1</v>
      </c>
    </row>
    <row r="25" spans="1:32" x14ac:dyDescent="0.3">
      <c r="A25" t="s">
        <v>25</v>
      </c>
      <c r="B25" t="s">
        <v>343</v>
      </c>
      <c r="C25" t="s">
        <v>297</v>
      </c>
      <c r="D25" t="s">
        <v>344</v>
      </c>
      <c r="E25" t="s">
        <v>298</v>
      </c>
      <c r="U25">
        <v>16</v>
      </c>
      <c r="V25">
        <v>18.7</v>
      </c>
      <c r="W25">
        <v>16.600000000000001</v>
      </c>
      <c r="X25">
        <v>16.8</v>
      </c>
      <c r="Y25">
        <v>17.600000000000001</v>
      </c>
      <c r="Z25">
        <v>16.3</v>
      </c>
      <c r="AA25">
        <v>19.7</v>
      </c>
      <c r="AB25">
        <v>22.7</v>
      </c>
      <c r="AC25">
        <v>25.3</v>
      </c>
      <c r="AD25">
        <v>26.1</v>
      </c>
      <c r="AE25">
        <v>27.1</v>
      </c>
      <c r="AF25">
        <v>30.5</v>
      </c>
    </row>
    <row r="26" spans="1:32" x14ac:dyDescent="0.3">
      <c r="A26" t="s">
        <v>25</v>
      </c>
      <c r="B26" t="s">
        <v>345</v>
      </c>
      <c r="C26" t="s">
        <v>297</v>
      </c>
      <c r="D26" t="s">
        <v>346</v>
      </c>
      <c r="E26" t="s">
        <v>298</v>
      </c>
      <c r="U26">
        <v>172.7</v>
      </c>
      <c r="V26">
        <v>174.5</v>
      </c>
      <c r="W26">
        <v>164.7</v>
      </c>
      <c r="X26">
        <v>158.9</v>
      </c>
      <c r="Y26">
        <v>158.1</v>
      </c>
      <c r="Z26">
        <v>155.9</v>
      </c>
      <c r="AA26">
        <v>155.30000000000001</v>
      </c>
      <c r="AB26">
        <v>177</v>
      </c>
      <c r="AC26">
        <v>193.3</v>
      </c>
      <c r="AD26">
        <v>211.8</v>
      </c>
      <c r="AE26">
        <v>224.6</v>
      </c>
      <c r="AF26">
        <v>242</v>
      </c>
    </row>
    <row r="27" spans="1:32" x14ac:dyDescent="0.3">
      <c r="A27" t="s">
        <v>25</v>
      </c>
      <c r="B27" t="s">
        <v>347</v>
      </c>
      <c r="C27" t="s">
        <v>297</v>
      </c>
      <c r="D27" t="s">
        <v>348</v>
      </c>
      <c r="E27" t="s">
        <v>298</v>
      </c>
      <c r="U27">
        <v>85.3</v>
      </c>
      <c r="V27">
        <v>66.900000000000006</v>
      </c>
      <c r="W27">
        <v>52.7</v>
      </c>
      <c r="X27">
        <v>60.6</v>
      </c>
      <c r="Y27">
        <v>75.7</v>
      </c>
      <c r="Z27">
        <v>69.7</v>
      </c>
      <c r="AA27">
        <v>87</v>
      </c>
      <c r="AB27">
        <v>87.3</v>
      </c>
      <c r="AC27">
        <v>98.8</v>
      </c>
      <c r="AD27">
        <v>106.9</v>
      </c>
      <c r="AE27">
        <v>109.1</v>
      </c>
      <c r="AF27">
        <v>155.6</v>
      </c>
    </row>
    <row r="28" spans="1:32" x14ac:dyDescent="0.3">
      <c r="A28" t="s">
        <v>25</v>
      </c>
      <c r="B28" t="s">
        <v>349</v>
      </c>
      <c r="C28" t="s">
        <v>297</v>
      </c>
      <c r="D28" t="s">
        <v>350</v>
      </c>
      <c r="E28" t="s">
        <v>298</v>
      </c>
      <c r="U28">
        <v>71.400000000000006</v>
      </c>
      <c r="V28">
        <v>60</v>
      </c>
      <c r="W28">
        <v>61.6</v>
      </c>
      <c r="X28">
        <v>52.2</v>
      </c>
      <c r="Y28">
        <v>52.2</v>
      </c>
      <c r="Z28">
        <v>53.7</v>
      </c>
      <c r="AA28">
        <v>54.5</v>
      </c>
      <c r="AB28">
        <v>71.400000000000006</v>
      </c>
      <c r="AC28">
        <v>85.9</v>
      </c>
      <c r="AD28">
        <v>111.2</v>
      </c>
      <c r="AE28">
        <v>97.1</v>
      </c>
      <c r="AF28">
        <v>88.3</v>
      </c>
    </row>
    <row r="29" spans="1:32" x14ac:dyDescent="0.3">
      <c r="A29" t="s">
        <v>25</v>
      </c>
      <c r="B29" t="s">
        <v>351</v>
      </c>
      <c r="C29" t="s">
        <v>297</v>
      </c>
      <c r="D29" t="s">
        <v>352</v>
      </c>
      <c r="E29" t="s">
        <v>298</v>
      </c>
      <c r="U29">
        <v>8.8000000000000007</v>
      </c>
      <c r="V29">
        <v>9.9</v>
      </c>
      <c r="W29">
        <v>13.7</v>
      </c>
      <c r="X29">
        <v>11.6</v>
      </c>
      <c r="Y29">
        <v>12.1</v>
      </c>
      <c r="Z29">
        <v>9.1999999999999993</v>
      </c>
      <c r="AA29">
        <v>10.6</v>
      </c>
      <c r="AB29">
        <v>12.2</v>
      </c>
      <c r="AC29">
        <v>18.3</v>
      </c>
      <c r="AD29">
        <v>17.2</v>
      </c>
      <c r="AE29">
        <v>17.100000000000001</v>
      </c>
      <c r="AF29">
        <v>17.5</v>
      </c>
    </row>
    <row r="30" spans="1:32" x14ac:dyDescent="0.3">
      <c r="A30" t="s">
        <v>25</v>
      </c>
      <c r="B30" t="s">
        <v>353</v>
      </c>
      <c r="C30" t="s">
        <v>297</v>
      </c>
      <c r="D30" t="s">
        <v>354</v>
      </c>
      <c r="E30" t="s">
        <v>298</v>
      </c>
      <c r="U30">
        <v>1</v>
      </c>
      <c r="V30">
        <v>0.6</v>
      </c>
      <c r="W30">
        <v>1.7</v>
      </c>
      <c r="X30">
        <v>3.7</v>
      </c>
      <c r="Y30">
        <v>1</v>
      </c>
      <c r="Z30">
        <v>0.8</v>
      </c>
      <c r="AA30">
        <v>1.2</v>
      </c>
      <c r="AB30">
        <v>1</v>
      </c>
      <c r="AC30">
        <v>1.1000000000000001</v>
      </c>
      <c r="AD30">
        <v>1.3</v>
      </c>
      <c r="AE30">
        <v>1.6</v>
      </c>
      <c r="AF30">
        <v>1.6</v>
      </c>
    </row>
    <row r="31" spans="1:32" x14ac:dyDescent="0.3">
      <c r="A31" t="s">
        <v>25</v>
      </c>
      <c r="B31" t="s">
        <v>355</v>
      </c>
      <c r="C31" t="s">
        <v>297</v>
      </c>
      <c r="D31" t="s">
        <v>356</v>
      </c>
      <c r="E31" t="s">
        <v>298</v>
      </c>
      <c r="U31">
        <v>7.4</v>
      </c>
      <c r="V31">
        <v>8</v>
      </c>
      <c r="W31">
        <v>7.3</v>
      </c>
      <c r="X31">
        <v>8.1</v>
      </c>
      <c r="Y31">
        <v>8.3000000000000007</v>
      </c>
      <c r="Z31">
        <v>8.1</v>
      </c>
      <c r="AA31">
        <v>10</v>
      </c>
      <c r="AB31">
        <v>21.5</v>
      </c>
      <c r="AC31">
        <v>22.9</v>
      </c>
      <c r="AD31">
        <v>43.8</v>
      </c>
      <c r="AE31">
        <v>36.200000000000003</v>
      </c>
      <c r="AF31">
        <v>13.9</v>
      </c>
    </row>
    <row r="32" spans="1:32" x14ac:dyDescent="0.3">
      <c r="A32" t="s">
        <v>25</v>
      </c>
      <c r="B32" t="s">
        <v>357</v>
      </c>
      <c r="C32" t="s">
        <v>297</v>
      </c>
      <c r="D32" t="s">
        <v>358</v>
      </c>
      <c r="E32" t="s">
        <v>298</v>
      </c>
      <c r="U32">
        <v>34.700000000000003</v>
      </c>
      <c r="V32">
        <v>22.3</v>
      </c>
      <c r="W32">
        <v>28.9</v>
      </c>
      <c r="X32">
        <v>21.6</v>
      </c>
      <c r="Y32">
        <v>22.7</v>
      </c>
      <c r="Z32">
        <v>22.8</v>
      </c>
      <c r="AA32">
        <v>23.9</v>
      </c>
      <c r="AB32">
        <v>29.2</v>
      </c>
      <c r="AC32">
        <v>36.200000000000003</v>
      </c>
      <c r="AD32">
        <v>39.5</v>
      </c>
      <c r="AE32">
        <v>32.200000000000003</v>
      </c>
      <c r="AF32">
        <v>38.299999999999997</v>
      </c>
    </row>
    <row r="33" spans="1:32" x14ac:dyDescent="0.3">
      <c r="A33" t="s">
        <v>25</v>
      </c>
      <c r="B33" t="s">
        <v>359</v>
      </c>
      <c r="C33" t="s">
        <v>297</v>
      </c>
      <c r="D33" t="s">
        <v>360</v>
      </c>
      <c r="E33" t="s">
        <v>298</v>
      </c>
      <c r="U33">
        <v>19.5</v>
      </c>
      <c r="V33">
        <v>19.2</v>
      </c>
      <c r="W33">
        <v>10</v>
      </c>
      <c r="X33">
        <v>7.2</v>
      </c>
      <c r="Y33">
        <v>8.1</v>
      </c>
      <c r="Z33">
        <v>12.8</v>
      </c>
      <c r="AA33">
        <v>8.8000000000000007</v>
      </c>
      <c r="AB33">
        <v>7.5</v>
      </c>
      <c r="AC33">
        <v>7.4</v>
      </c>
      <c r="AD33">
        <v>9.4</v>
      </c>
      <c r="AE33">
        <v>10.199999999999999</v>
      </c>
      <c r="AF33">
        <v>17</v>
      </c>
    </row>
    <row r="34" spans="1:32" x14ac:dyDescent="0.3">
      <c r="A34" t="s">
        <v>25</v>
      </c>
      <c r="B34" t="s">
        <v>361</v>
      </c>
      <c r="C34" t="s">
        <v>297</v>
      </c>
      <c r="D34" t="s">
        <v>362</v>
      </c>
      <c r="E34" t="s">
        <v>298</v>
      </c>
      <c r="U34">
        <v>26.2</v>
      </c>
      <c r="V34">
        <v>27.7</v>
      </c>
      <c r="W34">
        <v>27.1</v>
      </c>
      <c r="X34">
        <v>29.1</v>
      </c>
      <c r="Y34">
        <v>37.6</v>
      </c>
      <c r="Z34">
        <v>37.9</v>
      </c>
      <c r="AA34">
        <v>40.1</v>
      </c>
      <c r="AB34">
        <v>51.8</v>
      </c>
      <c r="AC34">
        <v>80.900000000000006</v>
      </c>
      <c r="AD34">
        <v>86.4</v>
      </c>
      <c r="AE34">
        <v>88.8</v>
      </c>
      <c r="AF34">
        <v>98.1</v>
      </c>
    </row>
    <row r="35" spans="1:32" x14ac:dyDescent="0.3">
      <c r="A35" t="s">
        <v>25</v>
      </c>
      <c r="B35" t="s">
        <v>363</v>
      </c>
      <c r="C35" t="s">
        <v>297</v>
      </c>
      <c r="D35" t="s">
        <v>364</v>
      </c>
      <c r="E35" t="s">
        <v>298</v>
      </c>
      <c r="U35">
        <v>954.3</v>
      </c>
      <c r="V35">
        <v>973.2</v>
      </c>
      <c r="W35">
        <v>912.2</v>
      </c>
      <c r="X35">
        <v>929.1</v>
      </c>
      <c r="Y35">
        <v>896.6</v>
      </c>
      <c r="Z35">
        <v>909.5</v>
      </c>
      <c r="AA35">
        <v>927.5</v>
      </c>
      <c r="AB35">
        <v>1104.5</v>
      </c>
      <c r="AC35">
        <v>1163.2</v>
      </c>
      <c r="AD35">
        <v>1423.4</v>
      </c>
      <c r="AE35">
        <v>1399.6</v>
      </c>
      <c r="AF35">
        <v>1407.7</v>
      </c>
    </row>
    <row r="36" spans="1:32" x14ac:dyDescent="0.3">
      <c r="A36" t="s">
        <v>25</v>
      </c>
      <c r="B36" t="s">
        <v>365</v>
      </c>
      <c r="C36" t="s">
        <v>297</v>
      </c>
      <c r="D36" t="s">
        <v>366</v>
      </c>
      <c r="E36" t="s">
        <v>298</v>
      </c>
      <c r="U36">
        <v>351</v>
      </c>
      <c r="V36">
        <v>343.1</v>
      </c>
      <c r="W36">
        <v>313.89999999999998</v>
      </c>
      <c r="X36">
        <v>308.8</v>
      </c>
      <c r="Y36">
        <v>332.6</v>
      </c>
      <c r="Z36">
        <v>329.6</v>
      </c>
      <c r="AA36">
        <v>341</v>
      </c>
      <c r="AB36">
        <v>379.6</v>
      </c>
      <c r="AC36">
        <v>377.7</v>
      </c>
      <c r="AD36">
        <v>383.9</v>
      </c>
      <c r="AE36">
        <v>324.2</v>
      </c>
      <c r="AF36">
        <v>376.9</v>
      </c>
    </row>
    <row r="37" spans="1:32" x14ac:dyDescent="0.3">
      <c r="A37" t="s">
        <v>25</v>
      </c>
      <c r="B37" t="s">
        <v>367</v>
      </c>
      <c r="C37" t="s">
        <v>297</v>
      </c>
      <c r="D37" t="s">
        <v>368</v>
      </c>
      <c r="E37" t="s">
        <v>298</v>
      </c>
      <c r="U37">
        <v>185.5</v>
      </c>
      <c r="V37">
        <v>230.4</v>
      </c>
      <c r="W37">
        <v>172.6</v>
      </c>
      <c r="X37">
        <v>158</v>
      </c>
      <c r="Y37">
        <v>106</v>
      </c>
      <c r="Z37">
        <v>101.9</v>
      </c>
      <c r="AA37">
        <v>120.5</v>
      </c>
      <c r="AB37">
        <v>121.7</v>
      </c>
      <c r="AC37">
        <v>137.30000000000001</v>
      </c>
      <c r="AD37">
        <v>145.1</v>
      </c>
      <c r="AE37">
        <v>91.2</v>
      </c>
      <c r="AF37">
        <v>102</v>
      </c>
    </row>
    <row r="38" spans="1:32" x14ac:dyDescent="0.3">
      <c r="A38" t="s">
        <v>25</v>
      </c>
      <c r="B38" t="s">
        <v>369</v>
      </c>
      <c r="C38" t="s">
        <v>297</v>
      </c>
      <c r="D38" t="s">
        <v>370</v>
      </c>
      <c r="E38" t="s">
        <v>298</v>
      </c>
      <c r="U38">
        <v>416.2</v>
      </c>
      <c r="V38">
        <v>398.6</v>
      </c>
      <c r="W38">
        <v>424.7</v>
      </c>
      <c r="X38">
        <v>461.1</v>
      </c>
      <c r="Y38">
        <v>456.8</v>
      </c>
      <c r="Z38">
        <v>476.8</v>
      </c>
      <c r="AA38">
        <v>464.6</v>
      </c>
      <c r="AB38">
        <v>601.70000000000005</v>
      </c>
      <c r="AC38">
        <v>646.70000000000005</v>
      </c>
      <c r="AD38">
        <v>892.9</v>
      </c>
      <c r="AE38">
        <v>982.7</v>
      </c>
      <c r="AF38">
        <v>927.3</v>
      </c>
    </row>
    <row r="39" spans="1:32" x14ac:dyDescent="0.3">
      <c r="A39" t="s">
        <v>25</v>
      </c>
      <c r="B39" t="s">
        <v>371</v>
      </c>
      <c r="C39" t="s">
        <v>297</v>
      </c>
      <c r="D39" t="s">
        <v>372</v>
      </c>
      <c r="E39" t="s">
        <v>298</v>
      </c>
      <c r="U39">
        <v>368.1</v>
      </c>
      <c r="V39">
        <v>397.1</v>
      </c>
      <c r="W39">
        <v>302.7</v>
      </c>
      <c r="X39">
        <v>293.8</v>
      </c>
      <c r="Y39">
        <v>311.8</v>
      </c>
      <c r="Z39">
        <v>310.89999999999998</v>
      </c>
      <c r="AA39">
        <v>331.1</v>
      </c>
      <c r="AB39">
        <v>303.60000000000002</v>
      </c>
      <c r="AC39">
        <v>306.5</v>
      </c>
      <c r="AD39">
        <v>379.4</v>
      </c>
      <c r="AE39">
        <v>434.7</v>
      </c>
      <c r="AF39">
        <v>453.1</v>
      </c>
    </row>
    <row r="40" spans="1:32" x14ac:dyDescent="0.3">
      <c r="A40" t="s">
        <v>25</v>
      </c>
      <c r="B40" t="s">
        <v>373</v>
      </c>
      <c r="C40" t="s">
        <v>297</v>
      </c>
      <c r="D40" t="s">
        <v>374</v>
      </c>
      <c r="E40" t="s">
        <v>298</v>
      </c>
      <c r="U40">
        <v>10.7</v>
      </c>
      <c r="V40">
        <v>11</v>
      </c>
      <c r="W40">
        <v>10.8</v>
      </c>
      <c r="X40">
        <v>13</v>
      </c>
      <c r="Y40">
        <v>14.2</v>
      </c>
      <c r="Z40">
        <v>12.8</v>
      </c>
      <c r="AA40">
        <v>14.6</v>
      </c>
      <c r="AB40">
        <v>16.5</v>
      </c>
      <c r="AC40">
        <v>25.5</v>
      </c>
      <c r="AD40">
        <v>23.2</v>
      </c>
      <c r="AE40">
        <v>22.1</v>
      </c>
      <c r="AF40">
        <v>27.4</v>
      </c>
    </row>
    <row r="41" spans="1:32" x14ac:dyDescent="0.3">
      <c r="A41" t="s">
        <v>25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25</v>
      </c>
      <c r="B42" t="s">
        <v>377</v>
      </c>
      <c r="C42" t="s">
        <v>297</v>
      </c>
      <c r="D42" t="s">
        <v>378</v>
      </c>
      <c r="E42" t="s">
        <v>298</v>
      </c>
      <c r="U42">
        <v>740.3</v>
      </c>
      <c r="V42">
        <v>675.3</v>
      </c>
      <c r="W42">
        <v>622.20000000000005</v>
      </c>
      <c r="X42">
        <v>707.2</v>
      </c>
      <c r="Y42">
        <v>787.9</v>
      </c>
      <c r="Z42">
        <v>753.6</v>
      </c>
      <c r="AA42">
        <v>700.7</v>
      </c>
      <c r="AB42">
        <v>759.4</v>
      </c>
      <c r="AC42">
        <v>828.4</v>
      </c>
      <c r="AD42">
        <v>878.9</v>
      </c>
      <c r="AE42">
        <v>936.4</v>
      </c>
      <c r="AF42">
        <v>1137.7</v>
      </c>
    </row>
    <row r="43" spans="1:32" x14ac:dyDescent="0.3">
      <c r="A43" t="s">
        <v>25</v>
      </c>
      <c r="B43" t="s">
        <v>379</v>
      </c>
      <c r="C43" t="s">
        <v>297</v>
      </c>
      <c r="D43" t="s">
        <v>380</v>
      </c>
      <c r="E43" t="s">
        <v>298</v>
      </c>
      <c r="U43">
        <v>789.1</v>
      </c>
      <c r="V43">
        <v>727.7</v>
      </c>
      <c r="W43">
        <v>671.3</v>
      </c>
      <c r="X43">
        <v>757.4</v>
      </c>
      <c r="Y43">
        <v>842.7</v>
      </c>
      <c r="Z43">
        <v>815.6</v>
      </c>
      <c r="AA43">
        <v>766.6</v>
      </c>
      <c r="AB43">
        <v>835.8</v>
      </c>
      <c r="AC43">
        <v>909.1</v>
      </c>
      <c r="AD43">
        <v>973.9</v>
      </c>
      <c r="AE43">
        <v>1034.3</v>
      </c>
      <c r="AF43">
        <v>1231.2</v>
      </c>
    </row>
    <row r="44" spans="1:32" x14ac:dyDescent="0.3">
      <c r="A44" t="s">
        <v>25</v>
      </c>
      <c r="B44" t="s">
        <v>381</v>
      </c>
      <c r="C44" t="s">
        <v>297</v>
      </c>
      <c r="D44" t="s">
        <v>382</v>
      </c>
      <c r="E44" t="s">
        <v>298</v>
      </c>
      <c r="U44">
        <v>3336.3</v>
      </c>
      <c r="V44">
        <v>3332.7</v>
      </c>
      <c r="W44">
        <v>3204.8</v>
      </c>
      <c r="X44">
        <v>3241.5</v>
      </c>
      <c r="Y44">
        <v>3291.9</v>
      </c>
      <c r="Z44">
        <v>3287.8</v>
      </c>
      <c r="AA44">
        <v>3387.6</v>
      </c>
      <c r="AB44">
        <v>3768.4</v>
      </c>
      <c r="AC44">
        <v>4127.6000000000004</v>
      </c>
      <c r="AD44">
        <v>4640.8</v>
      </c>
      <c r="AE44">
        <v>4862.2</v>
      </c>
      <c r="AF44">
        <v>5329.6</v>
      </c>
    </row>
    <row r="45" spans="1:32" x14ac:dyDescent="0.3">
      <c r="A45" t="s">
        <v>25</v>
      </c>
      <c r="B45" t="s">
        <v>383</v>
      </c>
      <c r="C45" t="s">
        <v>297</v>
      </c>
      <c r="D45" t="s">
        <v>384</v>
      </c>
      <c r="E45" t="s">
        <v>298</v>
      </c>
      <c r="U45">
        <v>3331.7</v>
      </c>
      <c r="V45">
        <v>3327.8</v>
      </c>
      <c r="W45">
        <v>3195.8</v>
      </c>
      <c r="X45">
        <v>3230.7</v>
      </c>
      <c r="Y45">
        <v>3283.1</v>
      </c>
      <c r="Z45">
        <v>3278.6</v>
      </c>
      <c r="AA45">
        <v>3375.1</v>
      </c>
      <c r="AB45">
        <v>3751.1</v>
      </c>
      <c r="AC45">
        <v>4110.5</v>
      </c>
      <c r="AD45">
        <v>4620.1000000000004</v>
      </c>
      <c r="AE45">
        <v>4833.3</v>
      </c>
      <c r="AF45">
        <v>5294.1</v>
      </c>
    </row>
    <row r="46" spans="1:32" x14ac:dyDescent="0.3">
      <c r="A46" t="s">
        <v>25</v>
      </c>
      <c r="B46" t="s">
        <v>385</v>
      </c>
      <c r="C46" t="s">
        <v>297</v>
      </c>
      <c r="D46" t="s">
        <v>386</v>
      </c>
      <c r="E46" t="s">
        <v>298</v>
      </c>
      <c r="U46">
        <v>48.8</v>
      </c>
      <c r="V46">
        <v>52.4</v>
      </c>
      <c r="W46">
        <v>49.1</v>
      </c>
      <c r="X46">
        <v>50.2</v>
      </c>
      <c r="Y46">
        <v>54.8</v>
      </c>
      <c r="Z46">
        <v>62</v>
      </c>
      <c r="AA46">
        <v>65.900000000000006</v>
      </c>
      <c r="AB46">
        <v>76.400000000000006</v>
      </c>
      <c r="AC46">
        <v>80.7</v>
      </c>
      <c r="AD46">
        <v>95</v>
      </c>
      <c r="AE46">
        <v>97.9</v>
      </c>
      <c r="AF46">
        <v>93.5</v>
      </c>
    </row>
    <row r="47" spans="1:32" x14ac:dyDescent="0.3">
      <c r="A47" t="s">
        <v>25</v>
      </c>
      <c r="B47" t="s">
        <v>387</v>
      </c>
      <c r="C47" t="s">
        <v>297</v>
      </c>
      <c r="D47" t="s">
        <v>388</v>
      </c>
      <c r="E47" t="s">
        <v>298</v>
      </c>
      <c r="U47">
        <v>161.9</v>
      </c>
      <c r="V47">
        <v>177</v>
      </c>
      <c r="W47">
        <v>148.4</v>
      </c>
      <c r="X47">
        <v>178.7</v>
      </c>
      <c r="Y47">
        <v>177.6</v>
      </c>
      <c r="Z47">
        <v>185</v>
      </c>
      <c r="AA47">
        <v>176.2</v>
      </c>
      <c r="AB47">
        <v>188.9</v>
      </c>
      <c r="AC47">
        <v>212.2</v>
      </c>
      <c r="AD47">
        <v>189.5</v>
      </c>
      <c r="AE47">
        <v>265.3</v>
      </c>
      <c r="AF47">
        <v>443.7</v>
      </c>
    </row>
    <row r="48" spans="1:32" x14ac:dyDescent="0.3">
      <c r="A48" t="s">
        <v>25</v>
      </c>
      <c r="B48" t="s">
        <v>389</v>
      </c>
      <c r="C48" t="s">
        <v>297</v>
      </c>
      <c r="D48" t="s">
        <v>390</v>
      </c>
      <c r="E48" t="s">
        <v>298</v>
      </c>
      <c r="U48">
        <v>1401.3</v>
      </c>
      <c r="V48">
        <v>1423.1</v>
      </c>
      <c r="W48">
        <v>1334.2</v>
      </c>
      <c r="X48">
        <v>1201.3</v>
      </c>
      <c r="Y48">
        <v>1217</v>
      </c>
      <c r="Z48">
        <v>1250.0999999999999</v>
      </c>
      <c r="AA48">
        <v>1340</v>
      </c>
      <c r="AB48">
        <v>1411.4</v>
      </c>
      <c r="AC48">
        <v>1506.2</v>
      </c>
      <c r="AD48">
        <v>1490</v>
      </c>
      <c r="AE48">
        <v>1643.4</v>
      </c>
      <c r="AF48">
        <v>1887.6</v>
      </c>
    </row>
    <row r="49" spans="1:32" x14ac:dyDescent="0.3">
      <c r="A49" t="s">
        <v>25</v>
      </c>
      <c r="B49" t="s">
        <v>391</v>
      </c>
      <c r="C49" t="s">
        <v>297</v>
      </c>
      <c r="D49" t="s">
        <v>392</v>
      </c>
      <c r="E49" t="s">
        <v>298</v>
      </c>
      <c r="U49">
        <v>1030.7</v>
      </c>
      <c r="V49">
        <v>1029.5999999999999</v>
      </c>
      <c r="W49">
        <v>858</v>
      </c>
      <c r="X49">
        <v>818.7</v>
      </c>
      <c r="Y49">
        <v>820.7</v>
      </c>
      <c r="Z49">
        <v>846.8</v>
      </c>
      <c r="AA49">
        <v>927.1</v>
      </c>
      <c r="AB49">
        <v>957.3</v>
      </c>
      <c r="AC49">
        <v>1005.6</v>
      </c>
      <c r="AD49">
        <v>972.8</v>
      </c>
      <c r="AE49">
        <v>1007.7</v>
      </c>
      <c r="AF49">
        <v>1012.9</v>
      </c>
    </row>
    <row r="50" spans="1:32" x14ac:dyDescent="0.3">
      <c r="A50" t="s">
        <v>25</v>
      </c>
      <c r="B50" t="s">
        <v>393</v>
      </c>
      <c r="C50" t="s">
        <v>297</v>
      </c>
      <c r="D50" t="s">
        <v>394</v>
      </c>
      <c r="E50" t="s">
        <v>298</v>
      </c>
      <c r="U50">
        <v>208.7</v>
      </c>
      <c r="V50">
        <v>216.5</v>
      </c>
      <c r="W50">
        <v>327.9</v>
      </c>
      <c r="X50">
        <v>203.8</v>
      </c>
      <c r="Y50">
        <v>218.7</v>
      </c>
      <c r="Z50">
        <v>218.3</v>
      </c>
      <c r="AA50">
        <v>236.6</v>
      </c>
      <c r="AB50">
        <v>265.39999999999998</v>
      </c>
      <c r="AC50">
        <v>288.60000000000002</v>
      </c>
      <c r="AD50">
        <v>327.60000000000002</v>
      </c>
      <c r="AE50">
        <v>370.4</v>
      </c>
      <c r="AF50">
        <v>431</v>
      </c>
    </row>
    <row r="51" spans="1:32" x14ac:dyDescent="0.3">
      <c r="A51" t="s">
        <v>25</v>
      </c>
      <c r="B51" t="s">
        <v>395</v>
      </c>
      <c r="C51" t="s">
        <v>297</v>
      </c>
      <c r="D51" t="s">
        <v>396</v>
      </c>
      <c r="E51" t="s">
        <v>298</v>
      </c>
      <c r="U51">
        <v>193.1</v>
      </c>
      <c r="V51">
        <v>198.3</v>
      </c>
      <c r="W51">
        <v>196.6</v>
      </c>
      <c r="X51">
        <v>186.7</v>
      </c>
      <c r="Y51">
        <v>199.1</v>
      </c>
      <c r="Z51">
        <v>197.7</v>
      </c>
      <c r="AA51">
        <v>206.7</v>
      </c>
      <c r="AB51">
        <v>235.9</v>
      </c>
      <c r="AC51">
        <v>254.8</v>
      </c>
      <c r="AD51">
        <v>282</v>
      </c>
      <c r="AE51">
        <v>318.39999999999998</v>
      </c>
      <c r="AF51">
        <v>379</v>
      </c>
    </row>
    <row r="52" spans="1:32" x14ac:dyDescent="0.3">
      <c r="A52" t="s">
        <v>25</v>
      </c>
      <c r="B52" t="s">
        <v>397</v>
      </c>
      <c r="C52" t="s">
        <v>297</v>
      </c>
      <c r="D52" t="s">
        <v>398</v>
      </c>
      <c r="E52" t="s">
        <v>298</v>
      </c>
      <c r="U52">
        <v>15.6</v>
      </c>
      <c r="V52">
        <v>18.2</v>
      </c>
      <c r="W52">
        <v>131.30000000000001</v>
      </c>
      <c r="X52">
        <v>17.100000000000001</v>
      </c>
      <c r="Y52">
        <v>19.600000000000001</v>
      </c>
      <c r="Z52">
        <v>20.6</v>
      </c>
      <c r="AA52">
        <v>29.9</v>
      </c>
      <c r="AB52">
        <v>29.5</v>
      </c>
      <c r="AC52">
        <v>33.799999999999997</v>
      </c>
      <c r="AD52">
        <v>45.6</v>
      </c>
      <c r="AE52">
        <v>52</v>
      </c>
      <c r="AF52">
        <v>52</v>
      </c>
    </row>
    <row r="53" spans="1:32" x14ac:dyDescent="0.3">
      <c r="A53" t="s">
        <v>25</v>
      </c>
      <c r="B53" t="s">
        <v>399</v>
      </c>
      <c r="C53" t="s">
        <v>297</v>
      </c>
      <c r="D53" t="s">
        <v>400</v>
      </c>
      <c r="E53" t="s">
        <v>298</v>
      </c>
      <c r="U53">
        <v>23.4</v>
      </c>
      <c r="V53">
        <v>25.1</v>
      </c>
      <c r="W53">
        <v>23</v>
      </c>
      <c r="X53">
        <v>27.4</v>
      </c>
      <c r="Y53">
        <v>25.4</v>
      </c>
      <c r="Z53">
        <v>30.5</v>
      </c>
      <c r="AA53">
        <v>28.9</v>
      </c>
      <c r="AB53">
        <v>38.299999999999997</v>
      </c>
      <c r="AC53">
        <v>40.799999999999997</v>
      </c>
      <c r="AD53">
        <v>43.5</v>
      </c>
      <c r="AE53">
        <v>43</v>
      </c>
      <c r="AF53">
        <v>47.3</v>
      </c>
    </row>
    <row r="54" spans="1:32" x14ac:dyDescent="0.3">
      <c r="A54" t="s">
        <v>25</v>
      </c>
      <c r="B54" t="s">
        <v>401</v>
      </c>
      <c r="C54" t="s">
        <v>297</v>
      </c>
      <c r="D54" t="s">
        <v>402</v>
      </c>
      <c r="E54" t="s">
        <v>298</v>
      </c>
      <c r="U54">
        <v>94.3</v>
      </c>
      <c r="V54">
        <v>104.1</v>
      </c>
      <c r="W54">
        <v>145.9</v>
      </c>
      <c r="X54">
        <v>153.1</v>
      </c>
      <c r="Y54">
        <v>114</v>
      </c>
      <c r="Z54">
        <v>120.3</v>
      </c>
      <c r="AA54">
        <v>97.8</v>
      </c>
      <c r="AB54">
        <v>141.69999999999999</v>
      </c>
      <c r="AC54">
        <v>143.6</v>
      </c>
      <c r="AD54">
        <v>160.1</v>
      </c>
      <c r="AE54">
        <v>211.4</v>
      </c>
      <c r="AF54">
        <v>197.5</v>
      </c>
    </row>
    <row r="55" spans="1:32" x14ac:dyDescent="0.3">
      <c r="A55" t="s">
        <v>25</v>
      </c>
      <c r="B55" t="s">
        <v>403</v>
      </c>
      <c r="C55" t="s">
        <v>297</v>
      </c>
      <c r="D55" t="s">
        <v>404</v>
      </c>
      <c r="E55" t="s">
        <v>298</v>
      </c>
      <c r="U55">
        <v>70.900000000000006</v>
      </c>
      <c r="V55">
        <v>79</v>
      </c>
      <c r="W55">
        <v>122.9</v>
      </c>
      <c r="X55">
        <v>125.7</v>
      </c>
      <c r="Y55">
        <v>88.6</v>
      </c>
      <c r="Z55">
        <v>89.8</v>
      </c>
      <c r="AA55">
        <v>68.900000000000006</v>
      </c>
      <c r="AB55">
        <v>103.4</v>
      </c>
      <c r="AC55">
        <v>102.8</v>
      </c>
      <c r="AD55">
        <v>116.6</v>
      </c>
      <c r="AE55">
        <v>168.4</v>
      </c>
      <c r="AF55">
        <v>150.19999999999999</v>
      </c>
    </row>
    <row r="56" spans="1:32" x14ac:dyDescent="0.3">
      <c r="A56" t="s">
        <v>25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25</v>
      </c>
      <c r="B57" t="s">
        <v>407</v>
      </c>
      <c r="C57" t="s">
        <v>297</v>
      </c>
      <c r="D57" t="s">
        <v>408</v>
      </c>
      <c r="E57" t="s">
        <v>298</v>
      </c>
      <c r="F57">
        <v>1015.5</v>
      </c>
      <c r="G57">
        <v>1134.4000000000001</v>
      </c>
      <c r="H57">
        <v>1279.9000000000001</v>
      </c>
      <c r="I57">
        <v>1565.8</v>
      </c>
      <c r="J57">
        <v>1829.6</v>
      </c>
      <c r="K57">
        <v>2096.8000000000002</v>
      </c>
      <c r="L57">
        <v>2270.3000000000002</v>
      </c>
      <c r="M57">
        <v>2489.9</v>
      </c>
      <c r="N57">
        <v>2528</v>
      </c>
      <c r="O57">
        <v>2646.3</v>
      </c>
      <c r="P57">
        <v>2810.3</v>
      </c>
      <c r="Q57">
        <v>3301.1</v>
      </c>
      <c r="R57">
        <v>3830.9</v>
      </c>
      <c r="S57">
        <v>4623.8</v>
      </c>
      <c r="T57">
        <v>4700.2</v>
      </c>
      <c r="U57">
        <v>4749.5</v>
      </c>
      <c r="V57">
        <v>4767.8999999999996</v>
      </c>
      <c r="W57">
        <v>4550.8999999999996</v>
      </c>
      <c r="X57">
        <v>4457.1000000000004</v>
      </c>
      <c r="Y57">
        <v>4524.3999999999996</v>
      </c>
      <c r="Z57">
        <v>4552</v>
      </c>
      <c r="AA57">
        <v>4743.3999999999996</v>
      </c>
      <c r="AB57">
        <v>5197.8999999999996</v>
      </c>
      <c r="AC57">
        <v>5660.8</v>
      </c>
      <c r="AD57">
        <v>6155.4</v>
      </c>
      <c r="AE57">
        <v>6529.2</v>
      </c>
      <c r="AF57">
        <v>7246.1</v>
      </c>
    </row>
    <row r="58" spans="1:32" x14ac:dyDescent="0.3">
      <c r="A58" t="s">
        <v>25</v>
      </c>
      <c r="B58" t="s">
        <v>409</v>
      </c>
      <c r="C58" t="s">
        <v>297</v>
      </c>
      <c r="D58" t="s">
        <v>410</v>
      </c>
      <c r="E58" t="s">
        <v>298</v>
      </c>
      <c r="U58">
        <v>4749.5</v>
      </c>
      <c r="V58">
        <v>4767.8999999999996</v>
      </c>
      <c r="W58">
        <v>4550.8999999999996</v>
      </c>
      <c r="X58">
        <v>4457.1000000000004</v>
      </c>
      <c r="Y58">
        <v>4524.3999999999996</v>
      </c>
      <c r="Z58">
        <v>4552</v>
      </c>
      <c r="AA58">
        <v>4743.3999999999996</v>
      </c>
      <c r="AB58">
        <v>5197.8999999999996</v>
      </c>
      <c r="AC58">
        <v>5660.8</v>
      </c>
      <c r="AD58">
        <v>6155.4</v>
      </c>
      <c r="AE58">
        <v>6529.2</v>
      </c>
      <c r="AF58">
        <v>7246.1</v>
      </c>
    </row>
    <row r="59" spans="1:32" x14ac:dyDescent="0.3">
      <c r="A59" t="s">
        <v>25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27</v>
      </c>
      <c r="B2" t="s">
        <v>295</v>
      </c>
      <c r="C2" t="s">
        <v>297</v>
      </c>
      <c r="D2" t="s">
        <v>296</v>
      </c>
      <c r="E2" t="s">
        <v>298</v>
      </c>
      <c r="U2">
        <v>65.921202333012801</v>
      </c>
      <c r="V2">
        <v>71.001418250220496</v>
      </c>
      <c r="W2">
        <v>75.554158367476504</v>
      </c>
      <c r="X2">
        <v>71.419451550489001</v>
      </c>
      <c r="Y2">
        <v>77.929854065253807</v>
      </c>
      <c r="Z2">
        <v>84.896232871063503</v>
      </c>
      <c r="AA2">
        <v>92.227896747491201</v>
      </c>
      <c r="AB2">
        <v>98.304655128135394</v>
      </c>
      <c r="AC2">
        <v>100.037531702656</v>
      </c>
      <c r="AD2">
        <v>113.91640187828099</v>
      </c>
      <c r="AE2">
        <v>112.514260826655</v>
      </c>
      <c r="AF2">
        <v>121.29552951143199</v>
      </c>
    </row>
    <row r="3" spans="1:32" x14ac:dyDescent="0.3">
      <c r="A3" t="s">
        <v>27</v>
      </c>
      <c r="B3" t="s">
        <v>299</v>
      </c>
      <c r="C3" t="s">
        <v>297</v>
      </c>
      <c r="D3" t="s">
        <v>300</v>
      </c>
      <c r="E3" t="s">
        <v>298</v>
      </c>
      <c r="U3">
        <v>33.637013002874099</v>
      </c>
      <c r="V3">
        <v>35.109505257591501</v>
      </c>
      <c r="W3">
        <v>30.573978396534802</v>
      </c>
      <c r="X3">
        <v>29.941940596668299</v>
      </c>
      <c r="Y3">
        <v>27.869624653462999</v>
      </c>
      <c r="Z3">
        <v>34.304972670202503</v>
      </c>
      <c r="AA3">
        <v>33.191828136867201</v>
      </c>
      <c r="AB3">
        <v>39.866067986374901</v>
      </c>
      <c r="AC3">
        <v>49.5681702256175</v>
      </c>
      <c r="AD3">
        <v>51.425070949294501</v>
      </c>
      <c r="AE3">
        <v>58.0738637526809</v>
      </c>
      <c r="AF3">
        <v>61.447480136757498</v>
      </c>
    </row>
    <row r="4" spans="1:32" x14ac:dyDescent="0.3">
      <c r="A4" t="s">
        <v>27</v>
      </c>
      <c r="B4" t="s">
        <v>301</v>
      </c>
      <c r="C4" t="s">
        <v>297</v>
      </c>
      <c r="D4" t="s">
        <v>302</v>
      </c>
      <c r="E4" t="s">
        <v>298</v>
      </c>
      <c r="U4">
        <v>2199.9961058632998</v>
      </c>
      <c r="V4">
        <v>2203.75013980013</v>
      </c>
      <c r="W4">
        <v>2178.6360510842301</v>
      </c>
      <c r="X4">
        <v>2122.66024642605</v>
      </c>
      <c r="Y4">
        <v>2165.15249973653</v>
      </c>
      <c r="Z4">
        <v>2173.5124662752501</v>
      </c>
      <c r="AA4">
        <v>2350.3765445938302</v>
      </c>
      <c r="AB4">
        <v>2436.3164633920901</v>
      </c>
      <c r="AC4">
        <v>2670.56049235518</v>
      </c>
      <c r="AD4">
        <v>2797.5885044647098</v>
      </c>
      <c r="AE4">
        <v>2940.0088960072499</v>
      </c>
      <c r="AF4">
        <v>3288.6241678665201</v>
      </c>
    </row>
    <row r="5" spans="1:32" x14ac:dyDescent="0.3">
      <c r="A5" t="s">
        <v>27</v>
      </c>
      <c r="B5" t="s">
        <v>303</v>
      </c>
      <c r="C5" t="s">
        <v>297</v>
      </c>
      <c r="D5" t="s">
        <v>304</v>
      </c>
      <c r="E5" t="s">
        <v>298</v>
      </c>
      <c r="U5">
        <v>470.35395962353903</v>
      </c>
      <c r="V5">
        <v>443.77094081324702</v>
      </c>
      <c r="W5">
        <v>465.94694468939099</v>
      </c>
      <c r="X5">
        <v>462.96661035067899</v>
      </c>
      <c r="Y5">
        <v>481.63888688905001</v>
      </c>
      <c r="Z5">
        <v>485.46439258967899</v>
      </c>
      <c r="AA5">
        <v>535.66990451637196</v>
      </c>
      <c r="AB5">
        <v>545.95370263306302</v>
      </c>
      <c r="AC5">
        <v>595.01077200126997</v>
      </c>
      <c r="AD5">
        <v>627.96625262172995</v>
      </c>
      <c r="AE5">
        <v>614.28447794557997</v>
      </c>
      <c r="AF5">
        <v>642.89976079034204</v>
      </c>
    </row>
    <row r="6" spans="1:32" x14ac:dyDescent="0.3">
      <c r="A6" t="s">
        <v>27</v>
      </c>
      <c r="B6" t="s">
        <v>305</v>
      </c>
      <c r="C6" t="s">
        <v>297</v>
      </c>
      <c r="D6" t="s">
        <v>306</v>
      </c>
      <c r="E6" t="s">
        <v>298</v>
      </c>
      <c r="U6">
        <v>218.626272425086</v>
      </c>
      <c r="V6">
        <v>215.904577787298</v>
      </c>
      <c r="W6">
        <v>218.69137491946699</v>
      </c>
      <c r="X6">
        <v>224.06583761850001</v>
      </c>
      <c r="Y6">
        <v>239.64798023498301</v>
      </c>
      <c r="Z6">
        <v>245.32825670160099</v>
      </c>
      <c r="AA6">
        <v>262.29935183779702</v>
      </c>
      <c r="AB6">
        <v>265.90896991500802</v>
      </c>
      <c r="AC6">
        <v>281.04576002309199</v>
      </c>
      <c r="AD6">
        <v>295.16771054612298</v>
      </c>
      <c r="AE6">
        <v>318.51133177762</v>
      </c>
      <c r="AF6">
        <v>364.56229742530502</v>
      </c>
    </row>
    <row r="7" spans="1:32" x14ac:dyDescent="0.3">
      <c r="A7" t="s">
        <v>27</v>
      </c>
      <c r="B7" t="s">
        <v>307</v>
      </c>
      <c r="C7" t="s">
        <v>297</v>
      </c>
      <c r="D7" t="s">
        <v>308</v>
      </c>
      <c r="E7" t="s">
        <v>298</v>
      </c>
      <c r="U7">
        <v>174.98780836677199</v>
      </c>
      <c r="V7">
        <v>182.980223720845</v>
      </c>
      <c r="W7">
        <v>179.31575430877101</v>
      </c>
      <c r="X7">
        <v>175.16134793346799</v>
      </c>
      <c r="Y7">
        <v>171.25506379519101</v>
      </c>
      <c r="Z7">
        <v>175.39436950784699</v>
      </c>
      <c r="AA7">
        <v>177.749228712915</v>
      </c>
      <c r="AB7">
        <v>189.973861618896</v>
      </c>
      <c r="AC7">
        <v>217.08337854380201</v>
      </c>
      <c r="AD7">
        <v>226.84201490213499</v>
      </c>
      <c r="AE7">
        <v>250.79268013951801</v>
      </c>
      <c r="AF7">
        <v>263.94707758283403</v>
      </c>
    </row>
    <row r="8" spans="1:32" x14ac:dyDescent="0.3">
      <c r="A8" t="s">
        <v>27</v>
      </c>
      <c r="B8" t="s">
        <v>309</v>
      </c>
      <c r="C8" t="s">
        <v>297</v>
      </c>
      <c r="D8" t="s">
        <v>310</v>
      </c>
      <c r="E8" t="s">
        <v>298</v>
      </c>
      <c r="U8">
        <v>57.323315250578801</v>
      </c>
      <c r="V8">
        <v>69.357078439799807</v>
      </c>
      <c r="W8">
        <v>53.570612470139601</v>
      </c>
      <c r="X8">
        <v>60.305291464152702</v>
      </c>
      <c r="Y8">
        <v>57.074819287157801</v>
      </c>
      <c r="Z8">
        <v>43.192255855789199</v>
      </c>
      <c r="AA8">
        <v>40.890893276477897</v>
      </c>
      <c r="AB8">
        <v>32.219977547951501</v>
      </c>
      <c r="AC8">
        <v>31.672225463451898</v>
      </c>
      <c r="AD8">
        <v>34.029741789029103</v>
      </c>
      <c r="AE8">
        <v>29.821945108268999</v>
      </c>
      <c r="AF8">
        <v>41.186273820626802</v>
      </c>
    </row>
    <row r="9" spans="1:32" x14ac:dyDescent="0.3">
      <c r="A9" t="s">
        <v>27</v>
      </c>
      <c r="B9" t="s">
        <v>311</v>
      </c>
      <c r="C9" t="s">
        <v>297</v>
      </c>
      <c r="D9" t="s">
        <v>312</v>
      </c>
      <c r="E9" t="s">
        <v>298</v>
      </c>
      <c r="U9">
        <v>112.908381598071</v>
      </c>
      <c r="V9">
        <v>96.825791464479906</v>
      </c>
      <c r="W9">
        <v>99.258432608394898</v>
      </c>
      <c r="X9">
        <v>97.584076326878005</v>
      </c>
      <c r="Y9">
        <v>94.050196366059595</v>
      </c>
      <c r="Z9">
        <v>96.723789054437702</v>
      </c>
      <c r="AA9">
        <v>103.53221907384101</v>
      </c>
      <c r="AB9">
        <v>108.21230235557501</v>
      </c>
      <c r="AC9">
        <v>119.102792292394</v>
      </c>
      <c r="AD9">
        <v>129.25441677190699</v>
      </c>
      <c r="AE9">
        <v>134.773169391138</v>
      </c>
      <c r="AF9">
        <v>148.19619655819901</v>
      </c>
    </row>
    <row r="10" spans="1:32" x14ac:dyDescent="0.3">
      <c r="A10" t="s">
        <v>27</v>
      </c>
      <c r="B10" t="s">
        <v>313</v>
      </c>
      <c r="C10" t="s">
        <v>297</v>
      </c>
      <c r="D10" t="s">
        <v>314</v>
      </c>
      <c r="E10" t="s">
        <v>298</v>
      </c>
      <c r="U10">
        <v>265.17171682008899</v>
      </c>
      <c r="V10">
        <v>259.83979348611001</v>
      </c>
      <c r="W10">
        <v>249.67041721455701</v>
      </c>
      <c r="X10">
        <v>240.42182206241</v>
      </c>
      <c r="Y10">
        <v>218.54493591075899</v>
      </c>
      <c r="Z10">
        <v>223.394284996729</v>
      </c>
      <c r="AA10">
        <v>247.105183845678</v>
      </c>
      <c r="AB10">
        <v>261.96600947606498</v>
      </c>
      <c r="AC10">
        <v>294.88949681287102</v>
      </c>
      <c r="AD10">
        <v>280.67254998742601</v>
      </c>
      <c r="AE10">
        <v>295.36403408983699</v>
      </c>
      <c r="AF10">
        <v>364.13750131909899</v>
      </c>
    </row>
    <row r="11" spans="1:32" x14ac:dyDescent="0.3">
      <c r="A11" t="s">
        <v>27</v>
      </c>
      <c r="B11" t="s">
        <v>315</v>
      </c>
      <c r="C11" t="s">
        <v>297</v>
      </c>
      <c r="D11" t="s">
        <v>316</v>
      </c>
      <c r="E11" t="s">
        <v>298</v>
      </c>
      <c r="U11">
        <v>152.26333522201799</v>
      </c>
      <c r="V11">
        <v>163.01400202163001</v>
      </c>
      <c r="W11">
        <v>150.41198460616201</v>
      </c>
      <c r="X11">
        <v>142.837745735532</v>
      </c>
      <c r="Y11">
        <v>124.494739544699</v>
      </c>
      <c r="Z11">
        <v>126.670495942291</v>
      </c>
      <c r="AA11">
        <v>143.57296477183601</v>
      </c>
      <c r="AB11">
        <v>153.75370712048999</v>
      </c>
      <c r="AC11">
        <v>175.786704520477</v>
      </c>
      <c r="AD11">
        <v>151.41813321551999</v>
      </c>
      <c r="AE11">
        <v>160.59086469869899</v>
      </c>
      <c r="AF11">
        <v>215.94130476089899</v>
      </c>
    </row>
    <row r="12" spans="1:32" x14ac:dyDescent="0.3">
      <c r="A12" t="s">
        <v>27</v>
      </c>
      <c r="B12" t="s">
        <v>317</v>
      </c>
      <c r="C12" t="s">
        <v>297</v>
      </c>
      <c r="D12" t="s">
        <v>318</v>
      </c>
      <c r="E12" t="s">
        <v>298</v>
      </c>
      <c r="U12">
        <v>227.770778428027</v>
      </c>
      <c r="V12">
        <v>232.377367512425</v>
      </c>
      <c r="W12">
        <v>233.846220931555</v>
      </c>
      <c r="X12">
        <v>208.08608247163701</v>
      </c>
      <c r="Y12">
        <v>215.34368197903601</v>
      </c>
      <c r="Z12">
        <v>216.66725556992299</v>
      </c>
      <c r="AA12">
        <v>222.61869769305099</v>
      </c>
      <c r="AB12">
        <v>244.12533792213799</v>
      </c>
      <c r="AC12">
        <v>272.83455483221599</v>
      </c>
      <c r="AD12">
        <v>295.00945804317098</v>
      </c>
      <c r="AE12">
        <v>308.53786581960298</v>
      </c>
      <c r="AF12">
        <v>353.66191293653299</v>
      </c>
    </row>
    <row r="13" spans="1:32" x14ac:dyDescent="0.3">
      <c r="A13" t="s">
        <v>27</v>
      </c>
      <c r="B13" t="s">
        <v>319</v>
      </c>
      <c r="C13" t="s">
        <v>297</v>
      </c>
      <c r="D13" t="s">
        <v>320</v>
      </c>
      <c r="E13" t="s">
        <v>298</v>
      </c>
      <c r="U13">
        <v>212.278958359912</v>
      </c>
      <c r="V13">
        <v>219.29491268390001</v>
      </c>
      <c r="W13">
        <v>217.865488199331</v>
      </c>
      <c r="X13">
        <v>214.11797809249001</v>
      </c>
      <c r="Y13">
        <v>224.44720308544299</v>
      </c>
      <c r="Z13">
        <v>200.793019283646</v>
      </c>
      <c r="AA13">
        <v>215.99533033146599</v>
      </c>
      <c r="AB13">
        <v>231.07465835286101</v>
      </c>
      <c r="AC13">
        <v>247.607660496553</v>
      </c>
      <c r="AD13">
        <v>267.39877418184398</v>
      </c>
      <c r="AE13">
        <v>294.83363513643502</v>
      </c>
      <c r="AF13">
        <v>331.24481502859402</v>
      </c>
    </row>
    <row r="14" spans="1:32" x14ac:dyDescent="0.3">
      <c r="A14" t="s">
        <v>27</v>
      </c>
      <c r="B14" t="s">
        <v>321</v>
      </c>
      <c r="C14" t="s">
        <v>297</v>
      </c>
      <c r="D14" t="s">
        <v>322</v>
      </c>
      <c r="E14" t="s">
        <v>298</v>
      </c>
      <c r="U14">
        <v>54.4146065588344</v>
      </c>
      <c r="V14">
        <v>64.979006586341796</v>
      </c>
      <c r="W14">
        <v>63.480987816823699</v>
      </c>
      <c r="X14">
        <v>55.981611468779697</v>
      </c>
      <c r="Y14">
        <v>65.442602342355499</v>
      </c>
      <c r="Z14">
        <v>70.982844647580805</v>
      </c>
      <c r="AA14">
        <v>79.390145854175699</v>
      </c>
      <c r="AB14">
        <v>79.766288889590498</v>
      </c>
      <c r="AC14">
        <v>85.111126037073902</v>
      </c>
      <c r="AD14">
        <v>80.174858431656006</v>
      </c>
      <c r="AE14">
        <v>98.513048880317797</v>
      </c>
      <c r="AF14">
        <v>102.232657208939</v>
      </c>
    </row>
    <row r="15" spans="1:32" x14ac:dyDescent="0.3">
      <c r="A15" t="s">
        <v>27</v>
      </c>
      <c r="B15" t="s">
        <v>323</v>
      </c>
      <c r="C15" t="s">
        <v>297</v>
      </c>
      <c r="D15" t="s">
        <v>324</v>
      </c>
      <c r="E15" t="s">
        <v>298</v>
      </c>
      <c r="U15">
        <v>140.38334699178</v>
      </c>
      <c r="V15">
        <v>147.168838291604</v>
      </c>
      <c r="W15">
        <v>144.93718012672099</v>
      </c>
      <c r="X15">
        <v>142.484245618291</v>
      </c>
      <c r="Y15">
        <v>155.06791176742701</v>
      </c>
      <c r="Z15">
        <v>157.81043404241501</v>
      </c>
      <c r="AA15">
        <v>171.29934102438301</v>
      </c>
      <c r="AB15">
        <v>179.36973368633801</v>
      </c>
      <c r="AC15">
        <v>189.356977970744</v>
      </c>
      <c r="AD15">
        <v>194.82918086999001</v>
      </c>
      <c r="AE15">
        <v>209.47112189748501</v>
      </c>
      <c r="AF15">
        <v>230.456107806071</v>
      </c>
    </row>
    <row r="16" spans="1:32" x14ac:dyDescent="0.3">
      <c r="A16" t="s">
        <v>27</v>
      </c>
      <c r="B16" t="s">
        <v>325</v>
      </c>
      <c r="C16" t="s">
        <v>297</v>
      </c>
      <c r="D16" t="s">
        <v>326</v>
      </c>
      <c r="E16" t="s">
        <v>298</v>
      </c>
      <c r="U16">
        <v>85.968740432946106</v>
      </c>
      <c r="V16">
        <v>82.189831705262705</v>
      </c>
      <c r="W16">
        <v>81.456192309897006</v>
      </c>
      <c r="X16">
        <v>86.502634149511394</v>
      </c>
      <c r="Y16">
        <v>89.625309425071407</v>
      </c>
      <c r="Z16">
        <v>86.827589394833893</v>
      </c>
      <c r="AA16">
        <v>91.909195170207198</v>
      </c>
      <c r="AB16">
        <v>99.603444796747695</v>
      </c>
      <c r="AC16">
        <v>104.24585193367101</v>
      </c>
      <c r="AD16">
        <v>114.65432243833401</v>
      </c>
      <c r="AE16">
        <v>110.958073017167</v>
      </c>
      <c r="AF16">
        <v>128.223450597132</v>
      </c>
    </row>
    <row r="17" spans="1:32" x14ac:dyDescent="0.3">
      <c r="A17" t="s">
        <v>27</v>
      </c>
      <c r="B17" t="s">
        <v>327</v>
      </c>
      <c r="C17" t="s">
        <v>297</v>
      </c>
      <c r="D17" t="s">
        <v>328</v>
      </c>
      <c r="E17" t="s">
        <v>298</v>
      </c>
      <c r="U17">
        <v>59.976414717728701</v>
      </c>
      <c r="V17">
        <v>59.652848281991503</v>
      </c>
      <c r="W17">
        <v>60.699798835859703</v>
      </c>
      <c r="X17">
        <v>58.807927182353801</v>
      </c>
      <c r="Y17">
        <v>62.897236995922299</v>
      </c>
      <c r="Z17">
        <v>64.066870843789005</v>
      </c>
      <c r="AA17">
        <v>80.326752795204698</v>
      </c>
      <c r="AB17">
        <v>74.485885457204105</v>
      </c>
      <c r="AC17">
        <v>84.299667787024106</v>
      </c>
      <c r="AD17">
        <v>92.099582478261794</v>
      </c>
      <c r="AE17">
        <v>105.182414611284</v>
      </c>
      <c r="AF17">
        <v>121.46866445496499</v>
      </c>
    </row>
    <row r="18" spans="1:32" x14ac:dyDescent="0.3">
      <c r="A18" t="s">
        <v>27</v>
      </c>
      <c r="B18" t="s">
        <v>329</v>
      </c>
      <c r="C18" t="s">
        <v>297</v>
      </c>
      <c r="D18" t="s">
        <v>330</v>
      </c>
      <c r="E18" t="s">
        <v>298</v>
      </c>
      <c r="U18">
        <v>185.343716380231</v>
      </c>
      <c r="V18">
        <v>181.34493466013399</v>
      </c>
      <c r="W18">
        <v>173.78272945128299</v>
      </c>
      <c r="X18">
        <v>162.46536793512701</v>
      </c>
      <c r="Y18">
        <v>165.06542491306001</v>
      </c>
      <c r="Z18">
        <v>180.56850509666799</v>
      </c>
      <c r="AA18">
        <v>205.62291635540601</v>
      </c>
      <c r="AB18">
        <v>217.077517069973</v>
      </c>
      <c r="AC18">
        <v>235.31134065527201</v>
      </c>
      <c r="AD18">
        <v>253.53080651592299</v>
      </c>
      <c r="AE18">
        <v>256.48557181978498</v>
      </c>
      <c r="AF18">
        <v>295.02279301642699</v>
      </c>
    </row>
    <row r="19" spans="1:32" x14ac:dyDescent="0.3">
      <c r="A19" t="s">
        <v>27</v>
      </c>
      <c r="B19" t="s">
        <v>331</v>
      </c>
      <c r="C19" t="s">
        <v>297</v>
      </c>
      <c r="D19" t="s">
        <v>332</v>
      </c>
      <c r="E19" t="s">
        <v>298</v>
      </c>
      <c r="U19">
        <v>187.77981849955199</v>
      </c>
      <c r="V19">
        <v>192.05862412277801</v>
      </c>
      <c r="W19">
        <v>180.30952993715201</v>
      </c>
      <c r="X19">
        <v>173.777735696945</v>
      </c>
      <c r="Y19">
        <v>174.1693548785</v>
      </c>
      <c r="Z19">
        <v>180.832821787163</v>
      </c>
      <c r="AA19">
        <v>190.79894420507901</v>
      </c>
      <c r="AB19">
        <v>194.16080971259299</v>
      </c>
      <c r="AC19">
        <v>221.44865776888</v>
      </c>
      <c r="AD19">
        <v>230.04243252907901</v>
      </c>
      <c r="AE19">
        <v>256.723817661829</v>
      </c>
      <c r="AF19">
        <v>280.03696368572298</v>
      </c>
    </row>
    <row r="20" spans="1:32" x14ac:dyDescent="0.3">
      <c r="A20" t="s">
        <v>27</v>
      </c>
      <c r="B20" t="s">
        <v>333</v>
      </c>
      <c r="C20" t="s">
        <v>297</v>
      </c>
      <c r="D20" t="s">
        <v>334</v>
      </c>
      <c r="E20" t="s">
        <v>298</v>
      </c>
      <c r="U20">
        <v>232.09369046875699</v>
      </c>
      <c r="V20">
        <v>219.69051901572999</v>
      </c>
      <c r="W20">
        <v>188.132432796475</v>
      </c>
      <c r="X20">
        <v>226.34601742098201</v>
      </c>
      <c r="Y20">
        <v>216.91885823372701</v>
      </c>
      <c r="Z20">
        <v>178.41793068467899</v>
      </c>
      <c r="AA20">
        <v>183.94178093878801</v>
      </c>
      <c r="AB20">
        <v>194.98001923974101</v>
      </c>
      <c r="AC20">
        <v>178.03658404402401</v>
      </c>
      <c r="AD20">
        <v>181.40252307034601</v>
      </c>
      <c r="AE20">
        <v>203.64537535141301</v>
      </c>
      <c r="AF20">
        <v>230.88576635030901</v>
      </c>
    </row>
    <row r="21" spans="1:32" x14ac:dyDescent="0.3">
      <c r="A21" t="s">
        <v>27</v>
      </c>
      <c r="B21" t="s">
        <v>335</v>
      </c>
      <c r="C21" t="s">
        <v>297</v>
      </c>
      <c r="D21" t="s">
        <v>336</v>
      </c>
      <c r="E21" t="s">
        <v>298</v>
      </c>
      <c r="U21">
        <v>373.19248967178601</v>
      </c>
      <c r="V21">
        <v>356.41570807259598</v>
      </c>
      <c r="W21">
        <v>318.18118128648501</v>
      </c>
      <c r="X21">
        <v>352.09551112927898</v>
      </c>
      <c r="Y21">
        <v>333.11305574158399</v>
      </c>
      <c r="Z21">
        <v>294.33955061695201</v>
      </c>
      <c r="AA21">
        <v>302.63848415064098</v>
      </c>
      <c r="AB21">
        <v>318.597068789866</v>
      </c>
      <c r="AC21">
        <v>304.92765026890498</v>
      </c>
      <c r="AD21">
        <v>312.19655769698198</v>
      </c>
      <c r="AE21">
        <v>353.64682390339902</v>
      </c>
      <c r="AF21">
        <v>386.98961414110403</v>
      </c>
    </row>
    <row r="22" spans="1:32" x14ac:dyDescent="0.3">
      <c r="A22" t="s">
        <v>27</v>
      </c>
      <c r="B22" t="s">
        <v>337</v>
      </c>
      <c r="C22" t="s">
        <v>297</v>
      </c>
      <c r="D22" t="s">
        <v>338</v>
      </c>
      <c r="E22" t="s">
        <v>298</v>
      </c>
      <c r="U22">
        <v>141.09879920302799</v>
      </c>
      <c r="V22">
        <v>136.72518905686599</v>
      </c>
      <c r="W22">
        <v>130.04874849001001</v>
      </c>
      <c r="X22">
        <v>125.749493708297</v>
      </c>
      <c r="Y22">
        <v>116.194197507857</v>
      </c>
      <c r="Z22">
        <v>115.921619932274</v>
      </c>
      <c r="AA22">
        <v>118.69670321185301</v>
      </c>
      <c r="AB22">
        <v>123.617049550125</v>
      </c>
      <c r="AC22">
        <v>126.89106622488001</v>
      </c>
      <c r="AD22">
        <v>130.79403462663601</v>
      </c>
      <c r="AE22">
        <v>150.00144855198599</v>
      </c>
      <c r="AF22">
        <v>156.10384779079499</v>
      </c>
    </row>
    <row r="23" spans="1:32" x14ac:dyDescent="0.3">
      <c r="A23" t="s">
        <v>27</v>
      </c>
      <c r="B23" t="s">
        <v>339</v>
      </c>
      <c r="C23" t="s">
        <v>297</v>
      </c>
      <c r="D23" t="s">
        <v>340</v>
      </c>
      <c r="E23" t="s">
        <v>298</v>
      </c>
      <c r="U23">
        <v>860.41534117947299</v>
      </c>
      <c r="V23">
        <v>794.70606034571995</v>
      </c>
      <c r="W23">
        <v>622.08915240434203</v>
      </c>
      <c r="X23">
        <v>553.11399030483597</v>
      </c>
      <c r="Y23">
        <v>527.04444204894003</v>
      </c>
      <c r="Z23">
        <v>519.14424920674003</v>
      </c>
      <c r="AA23">
        <v>486.86885319300302</v>
      </c>
      <c r="AB23">
        <v>504.90705862255601</v>
      </c>
      <c r="AC23">
        <v>536.02449647989101</v>
      </c>
      <c r="AD23">
        <v>616.59684007765804</v>
      </c>
      <c r="AE23">
        <v>590.903834693926</v>
      </c>
      <c r="AF23">
        <v>732.28106911294901</v>
      </c>
    </row>
    <row r="24" spans="1:32" x14ac:dyDescent="0.3">
      <c r="A24" t="s">
        <v>27</v>
      </c>
      <c r="B24" t="s">
        <v>341</v>
      </c>
      <c r="C24" t="s">
        <v>297</v>
      </c>
      <c r="D24" t="s">
        <v>342</v>
      </c>
      <c r="E24" t="s">
        <v>298</v>
      </c>
      <c r="U24">
        <v>2561.6964657932299</v>
      </c>
      <c r="V24">
        <v>2318.6490375411699</v>
      </c>
      <c r="W24">
        <v>2097.7267097312101</v>
      </c>
      <c r="X24">
        <v>2059.43667268535</v>
      </c>
      <c r="Y24">
        <v>2235.1567965752902</v>
      </c>
      <c r="Z24">
        <v>2362.7019161180801</v>
      </c>
      <c r="AA24">
        <v>2461.8101512518701</v>
      </c>
      <c r="AB24">
        <v>2617.4776930074599</v>
      </c>
      <c r="AC24">
        <v>2802.2260492707001</v>
      </c>
      <c r="AD24">
        <v>2849.7458662824602</v>
      </c>
      <c r="AE24">
        <v>2790.1752194658502</v>
      </c>
      <c r="AF24">
        <v>3121.2350685995302</v>
      </c>
    </row>
    <row r="25" spans="1:32" x14ac:dyDescent="0.3">
      <c r="A25" t="s">
        <v>27</v>
      </c>
      <c r="B25" t="s">
        <v>343</v>
      </c>
      <c r="C25" t="s">
        <v>297</v>
      </c>
      <c r="D25" t="s">
        <v>344</v>
      </c>
      <c r="E25" t="s">
        <v>298</v>
      </c>
      <c r="U25">
        <v>326.41988610633803</v>
      </c>
      <c r="V25">
        <v>308.84922377240201</v>
      </c>
      <c r="W25">
        <v>271.76559123149298</v>
      </c>
      <c r="X25">
        <v>268.03025529239699</v>
      </c>
      <c r="Y25">
        <v>289.20342713223403</v>
      </c>
      <c r="Z25">
        <v>314.66175125550302</v>
      </c>
      <c r="AA25">
        <v>338.93726168478099</v>
      </c>
      <c r="AB25">
        <v>371.410671961513</v>
      </c>
      <c r="AC25">
        <v>394.82425464885199</v>
      </c>
      <c r="AD25">
        <v>411.522873114898</v>
      </c>
      <c r="AE25">
        <v>358.90813061859598</v>
      </c>
      <c r="AF25">
        <v>398.46397709825402</v>
      </c>
    </row>
    <row r="26" spans="1:32" x14ac:dyDescent="0.3">
      <c r="A26" t="s">
        <v>27</v>
      </c>
      <c r="B26" t="s">
        <v>345</v>
      </c>
      <c r="C26" t="s">
        <v>297</v>
      </c>
      <c r="D26" t="s">
        <v>346</v>
      </c>
      <c r="E26" t="s">
        <v>298</v>
      </c>
      <c r="U26">
        <v>1341.9887580837601</v>
      </c>
      <c r="V26">
        <v>1233.5427125627</v>
      </c>
      <c r="W26">
        <v>1102.2601066882801</v>
      </c>
      <c r="X26">
        <v>1072.74445629862</v>
      </c>
      <c r="Y26">
        <v>1160.8083802912699</v>
      </c>
      <c r="Z26">
        <v>1211.9482465424601</v>
      </c>
      <c r="AA26">
        <v>1251.4549769370899</v>
      </c>
      <c r="AB26">
        <v>1316.67280756792</v>
      </c>
      <c r="AC26">
        <v>1362.4778789602501</v>
      </c>
      <c r="AD26">
        <v>1381.8214048828499</v>
      </c>
      <c r="AE26">
        <v>1393.7086455400199</v>
      </c>
      <c r="AF26">
        <v>1525.7637338673901</v>
      </c>
    </row>
    <row r="27" spans="1:32" x14ac:dyDescent="0.3">
      <c r="A27" t="s">
        <v>27</v>
      </c>
      <c r="B27" t="s">
        <v>347</v>
      </c>
      <c r="C27" t="s">
        <v>297</v>
      </c>
      <c r="D27" t="s">
        <v>348</v>
      </c>
      <c r="E27" t="s">
        <v>298</v>
      </c>
      <c r="U27">
        <v>893.28782160313995</v>
      </c>
      <c r="V27">
        <v>776.257101206068</v>
      </c>
      <c r="W27">
        <v>723.70101181143298</v>
      </c>
      <c r="X27">
        <v>718.66196109433702</v>
      </c>
      <c r="Y27">
        <v>785.14498915178297</v>
      </c>
      <c r="Z27">
        <v>836.09191832011095</v>
      </c>
      <c r="AA27">
        <v>871.41791263000505</v>
      </c>
      <c r="AB27">
        <v>929.39421347803295</v>
      </c>
      <c r="AC27">
        <v>1044.9239156615899</v>
      </c>
      <c r="AD27">
        <v>1056.40158828471</v>
      </c>
      <c r="AE27">
        <v>1037.5584433072399</v>
      </c>
      <c r="AF27">
        <v>1197.00735763389</v>
      </c>
    </row>
    <row r="28" spans="1:32" x14ac:dyDescent="0.3">
      <c r="A28" t="s">
        <v>27</v>
      </c>
      <c r="B28" t="s">
        <v>349</v>
      </c>
      <c r="C28" t="s">
        <v>297</v>
      </c>
      <c r="D28" t="s">
        <v>350</v>
      </c>
      <c r="E28" t="s">
        <v>298</v>
      </c>
      <c r="U28">
        <v>678.90743754152697</v>
      </c>
      <c r="V28">
        <v>620.78863953146003</v>
      </c>
      <c r="W28">
        <v>555.49695693010199</v>
      </c>
      <c r="X28">
        <v>544.20409795780199</v>
      </c>
      <c r="Y28">
        <v>532.66204570078105</v>
      </c>
      <c r="Z28">
        <v>552.00273357007995</v>
      </c>
      <c r="AA28">
        <v>574.01992035586295</v>
      </c>
      <c r="AB28">
        <v>632.34032982249198</v>
      </c>
      <c r="AC28">
        <v>714.67188426106998</v>
      </c>
      <c r="AD28">
        <v>728.25808906197597</v>
      </c>
      <c r="AE28">
        <v>675.24469499838904</v>
      </c>
      <c r="AF28">
        <v>671.68456828255603</v>
      </c>
    </row>
    <row r="29" spans="1:32" x14ac:dyDescent="0.3">
      <c r="A29" t="s">
        <v>27</v>
      </c>
      <c r="B29" t="s">
        <v>351</v>
      </c>
      <c r="C29" t="s">
        <v>297</v>
      </c>
      <c r="D29" t="s">
        <v>352</v>
      </c>
      <c r="E29" t="s">
        <v>298</v>
      </c>
      <c r="U29">
        <v>185.99271121593401</v>
      </c>
      <c r="V29">
        <v>179.52189098830399</v>
      </c>
      <c r="W29">
        <v>175.752221984149</v>
      </c>
      <c r="X29">
        <v>179.03343460091401</v>
      </c>
      <c r="Y29">
        <v>172.67834065499801</v>
      </c>
      <c r="Z29">
        <v>186.10839520462599</v>
      </c>
      <c r="AA29">
        <v>198.398419990642</v>
      </c>
      <c r="AB29">
        <v>224.066747901995</v>
      </c>
      <c r="AC29">
        <v>264.16241555325598</v>
      </c>
      <c r="AD29">
        <v>254.29632667741399</v>
      </c>
      <c r="AE29">
        <v>254.736972600022</v>
      </c>
      <c r="AF29">
        <v>258.59640522403402</v>
      </c>
    </row>
    <row r="30" spans="1:32" x14ac:dyDescent="0.3">
      <c r="A30" t="s">
        <v>27</v>
      </c>
      <c r="B30" t="s">
        <v>353</v>
      </c>
      <c r="C30" t="s">
        <v>297</v>
      </c>
      <c r="D30" t="s">
        <v>354</v>
      </c>
      <c r="E30" t="s">
        <v>298</v>
      </c>
      <c r="U30">
        <v>13.686043552083699</v>
      </c>
      <c r="V30">
        <v>13.1457066762946</v>
      </c>
      <c r="W30">
        <v>12.679316724921399</v>
      </c>
      <c r="X30">
        <v>15.7469998138923</v>
      </c>
      <c r="Y30">
        <v>14.6163103016804</v>
      </c>
      <c r="Z30">
        <v>14.1466340180651</v>
      </c>
      <c r="AA30">
        <v>13.7331099103985</v>
      </c>
      <c r="AB30">
        <v>14.337787713103999</v>
      </c>
      <c r="AC30">
        <v>17.662508620649</v>
      </c>
      <c r="AD30">
        <v>23.8855827222655</v>
      </c>
      <c r="AE30">
        <v>24.441947958545398</v>
      </c>
      <c r="AF30">
        <v>26.065845824042199</v>
      </c>
    </row>
    <row r="31" spans="1:32" x14ac:dyDescent="0.3">
      <c r="A31" t="s">
        <v>27</v>
      </c>
      <c r="B31" t="s">
        <v>355</v>
      </c>
      <c r="C31" t="s">
        <v>297</v>
      </c>
      <c r="D31" t="s">
        <v>356</v>
      </c>
      <c r="E31" t="s">
        <v>298</v>
      </c>
      <c r="U31">
        <v>74.542148003055402</v>
      </c>
      <c r="V31">
        <v>70.368052537969405</v>
      </c>
      <c r="W31">
        <v>65.093475773418405</v>
      </c>
      <c r="X31">
        <v>67.337136446203502</v>
      </c>
      <c r="Y31">
        <v>64.056203752983194</v>
      </c>
      <c r="Z31">
        <v>63.448874325030197</v>
      </c>
      <c r="AA31">
        <v>67.725053949040301</v>
      </c>
      <c r="AB31">
        <v>85.452438372925698</v>
      </c>
      <c r="AC31">
        <v>100.562771728852</v>
      </c>
      <c r="AD31">
        <v>119.08765655830901</v>
      </c>
      <c r="AE31">
        <v>97.592251446249406</v>
      </c>
      <c r="AF31">
        <v>70.239367505182102</v>
      </c>
    </row>
    <row r="32" spans="1:32" x14ac:dyDescent="0.3">
      <c r="A32" t="s">
        <v>27</v>
      </c>
      <c r="B32" t="s">
        <v>357</v>
      </c>
      <c r="C32" t="s">
        <v>297</v>
      </c>
      <c r="D32" t="s">
        <v>358</v>
      </c>
      <c r="E32" t="s">
        <v>298</v>
      </c>
      <c r="U32">
        <v>304.95107372028099</v>
      </c>
      <c r="V32">
        <v>267.769174185503</v>
      </c>
      <c r="W32">
        <v>221.86622127007601</v>
      </c>
      <c r="X32">
        <v>208.92979552574701</v>
      </c>
      <c r="Y32">
        <v>206.63755114151999</v>
      </c>
      <c r="Z32">
        <v>209.65363030511699</v>
      </c>
      <c r="AA32">
        <v>220.691753466813</v>
      </c>
      <c r="AB32">
        <v>236.09283680359499</v>
      </c>
      <c r="AC32">
        <v>258.65376785755399</v>
      </c>
      <c r="AD32">
        <v>262.10890073579299</v>
      </c>
      <c r="AE32">
        <v>233.29074868633899</v>
      </c>
      <c r="AF32">
        <v>242.86680021296101</v>
      </c>
    </row>
    <row r="33" spans="1:32" x14ac:dyDescent="0.3">
      <c r="A33" t="s">
        <v>27</v>
      </c>
      <c r="B33" t="s">
        <v>359</v>
      </c>
      <c r="C33" t="s">
        <v>297</v>
      </c>
      <c r="D33" t="s">
        <v>360</v>
      </c>
      <c r="E33" t="s">
        <v>298</v>
      </c>
      <c r="U33">
        <v>99.735461050172603</v>
      </c>
      <c r="V33">
        <v>89.983815143388398</v>
      </c>
      <c r="W33">
        <v>80.105721177537802</v>
      </c>
      <c r="X33">
        <v>73.1567315710451</v>
      </c>
      <c r="Y33">
        <v>74.673639849598899</v>
      </c>
      <c r="Z33">
        <v>78.6451997172407</v>
      </c>
      <c r="AA33">
        <v>73.471583038969101</v>
      </c>
      <c r="AB33">
        <v>72.390519030871999</v>
      </c>
      <c r="AC33">
        <v>73.6304205007593</v>
      </c>
      <c r="AD33">
        <v>68.879622368194504</v>
      </c>
      <c r="AE33">
        <v>65.382774307232793</v>
      </c>
      <c r="AF33">
        <v>73.916149516336603</v>
      </c>
    </row>
    <row r="34" spans="1:32" x14ac:dyDescent="0.3">
      <c r="A34" t="s">
        <v>27</v>
      </c>
      <c r="B34" t="s">
        <v>361</v>
      </c>
      <c r="C34" t="s">
        <v>297</v>
      </c>
      <c r="D34" t="s">
        <v>362</v>
      </c>
      <c r="E34" t="s">
        <v>298</v>
      </c>
      <c r="U34">
        <v>364.13858796373398</v>
      </c>
      <c r="V34">
        <v>344.83159389892501</v>
      </c>
      <c r="W34">
        <v>302.90012086981199</v>
      </c>
      <c r="X34">
        <v>284.99584029910898</v>
      </c>
      <c r="Y34">
        <v>307.67549273800302</v>
      </c>
      <c r="Z34">
        <v>342.04771685651099</v>
      </c>
      <c r="AA34">
        <v>359.190844217836</v>
      </c>
      <c r="AB34">
        <v>407.48236597463102</v>
      </c>
      <c r="AC34">
        <v>475.94974001240701</v>
      </c>
      <c r="AD34">
        <v>517.83734233722396</v>
      </c>
      <c r="AE34">
        <v>405.22689405953099</v>
      </c>
      <c r="AF34">
        <v>449.57809301673001</v>
      </c>
    </row>
    <row r="35" spans="1:32" x14ac:dyDescent="0.3">
      <c r="A35" t="s">
        <v>27</v>
      </c>
      <c r="B35" t="s">
        <v>363</v>
      </c>
      <c r="C35" t="s">
        <v>297</v>
      </c>
      <c r="D35" t="s">
        <v>364</v>
      </c>
      <c r="E35" t="s">
        <v>298</v>
      </c>
      <c r="U35">
        <v>1922.4846133563799</v>
      </c>
      <c r="V35">
        <v>1910.5637098575701</v>
      </c>
      <c r="W35">
        <v>1822.4924860471499</v>
      </c>
      <c r="X35">
        <v>1830.7131356135801</v>
      </c>
      <c r="Y35">
        <v>1764.01861890854</v>
      </c>
      <c r="Z35">
        <v>1791.5292276252901</v>
      </c>
      <c r="AA35">
        <v>1822.4199159613099</v>
      </c>
      <c r="AB35">
        <v>2064.8038248643202</v>
      </c>
      <c r="AC35">
        <v>2204.5734097258901</v>
      </c>
      <c r="AD35">
        <v>2580.5115101659499</v>
      </c>
      <c r="AE35">
        <v>2575.0658306600099</v>
      </c>
      <c r="AF35">
        <v>2765.89202869378</v>
      </c>
    </row>
    <row r="36" spans="1:32" x14ac:dyDescent="0.3">
      <c r="A36" t="s">
        <v>27</v>
      </c>
      <c r="B36" t="s">
        <v>365</v>
      </c>
      <c r="C36" t="s">
        <v>297</v>
      </c>
      <c r="D36" t="s">
        <v>366</v>
      </c>
      <c r="E36" t="s">
        <v>298</v>
      </c>
      <c r="U36">
        <v>590.02280283594598</v>
      </c>
      <c r="V36">
        <v>563.59596378681204</v>
      </c>
      <c r="W36">
        <v>502.324993342987</v>
      </c>
      <c r="X36">
        <v>473.14553278681802</v>
      </c>
      <c r="Y36">
        <v>502.02626790614698</v>
      </c>
      <c r="Z36">
        <v>497.49665480798598</v>
      </c>
      <c r="AA36">
        <v>503.53447979187001</v>
      </c>
      <c r="AB36">
        <v>544.82391716636005</v>
      </c>
      <c r="AC36">
        <v>541.84536252337898</v>
      </c>
      <c r="AD36">
        <v>556.79108449002899</v>
      </c>
      <c r="AE36">
        <v>483.38498244663703</v>
      </c>
      <c r="AF36">
        <v>552.57163760954597</v>
      </c>
    </row>
    <row r="37" spans="1:32" x14ac:dyDescent="0.3">
      <c r="A37" t="s">
        <v>27</v>
      </c>
      <c r="B37" t="s">
        <v>367</v>
      </c>
      <c r="C37" t="s">
        <v>297</v>
      </c>
      <c r="D37" t="s">
        <v>368</v>
      </c>
      <c r="E37" t="s">
        <v>298</v>
      </c>
      <c r="U37">
        <v>562.65494658466503</v>
      </c>
      <c r="V37">
        <v>597.95009346747599</v>
      </c>
      <c r="W37">
        <v>544.34623239218001</v>
      </c>
      <c r="X37">
        <v>542.21243143391598</v>
      </c>
      <c r="Y37">
        <v>443.43199403457203</v>
      </c>
      <c r="Z37">
        <v>439.29645027057302</v>
      </c>
      <c r="AA37">
        <v>463.24064652192499</v>
      </c>
      <c r="AB37">
        <v>478.68948125862198</v>
      </c>
      <c r="AC37">
        <v>501.160638784036</v>
      </c>
      <c r="AD37">
        <v>522.75155751125897</v>
      </c>
      <c r="AE37">
        <v>462.01402100627502</v>
      </c>
      <c r="AF37">
        <v>520.28698015003397</v>
      </c>
    </row>
    <row r="38" spans="1:32" x14ac:dyDescent="0.3">
      <c r="A38" t="s">
        <v>27</v>
      </c>
      <c r="B38" t="s">
        <v>369</v>
      </c>
      <c r="C38" t="s">
        <v>297</v>
      </c>
      <c r="D38" t="s">
        <v>370</v>
      </c>
      <c r="E38" t="s">
        <v>298</v>
      </c>
      <c r="U38">
        <v>768.20686393576705</v>
      </c>
      <c r="V38">
        <v>747.91765260327895</v>
      </c>
      <c r="W38">
        <v>774.82126031197902</v>
      </c>
      <c r="X38">
        <v>814.15517139284896</v>
      </c>
      <c r="Y38">
        <v>817.36035696782403</v>
      </c>
      <c r="Z38">
        <v>853.53612254673601</v>
      </c>
      <c r="AA38">
        <v>854.24478964751904</v>
      </c>
      <c r="AB38">
        <v>1039.7904264393301</v>
      </c>
      <c r="AC38">
        <v>1160.06740841847</v>
      </c>
      <c r="AD38">
        <v>1499.4688681646601</v>
      </c>
      <c r="AE38">
        <v>1628.1668272070999</v>
      </c>
      <c r="AF38">
        <v>1691.5334109342</v>
      </c>
    </row>
    <row r="39" spans="1:32" x14ac:dyDescent="0.3">
      <c r="A39" t="s">
        <v>27</v>
      </c>
      <c r="B39" t="s">
        <v>371</v>
      </c>
      <c r="C39" t="s">
        <v>297</v>
      </c>
      <c r="D39" t="s">
        <v>372</v>
      </c>
      <c r="E39" t="s">
        <v>298</v>
      </c>
      <c r="U39">
        <v>1622.12613251159</v>
      </c>
      <c r="V39">
        <v>1583.2886516175599</v>
      </c>
      <c r="W39">
        <v>1552.76818368876</v>
      </c>
      <c r="X39">
        <v>1526.8644859605299</v>
      </c>
      <c r="Y39">
        <v>1450.3574559148301</v>
      </c>
      <c r="Z39">
        <v>1444.0686037371299</v>
      </c>
      <c r="AA39">
        <v>1438.8390042820399</v>
      </c>
      <c r="AB39">
        <v>1435.16702472359</v>
      </c>
      <c r="AC39">
        <v>1432.43565476808</v>
      </c>
      <c r="AD39">
        <v>1569.9606030390701</v>
      </c>
      <c r="AE39">
        <v>1535.1881707972</v>
      </c>
      <c r="AF39">
        <v>1679.0447935858101</v>
      </c>
    </row>
    <row r="40" spans="1:32" x14ac:dyDescent="0.3">
      <c r="A40" t="s">
        <v>27</v>
      </c>
      <c r="B40" t="s">
        <v>373</v>
      </c>
      <c r="C40" t="s">
        <v>297</v>
      </c>
      <c r="D40" t="s">
        <v>374</v>
      </c>
      <c r="E40" t="s">
        <v>298</v>
      </c>
      <c r="U40">
        <v>168.567675832399</v>
      </c>
      <c r="V40">
        <v>157.78191215797901</v>
      </c>
      <c r="W40">
        <v>131.07002465046099</v>
      </c>
      <c r="X40">
        <v>142.20919352393099</v>
      </c>
      <c r="Y40">
        <v>149.05512763586501</v>
      </c>
      <c r="Z40">
        <v>165.37589931263599</v>
      </c>
      <c r="AA40">
        <v>198.52757797779401</v>
      </c>
      <c r="AB40">
        <v>245.44351458105299</v>
      </c>
      <c r="AC40">
        <v>281.39099173025397</v>
      </c>
      <c r="AD40">
        <v>292.10678349124402</v>
      </c>
      <c r="AE40">
        <v>309.44314936403401</v>
      </c>
      <c r="AF40">
        <v>356.64555986773303</v>
      </c>
    </row>
    <row r="41" spans="1:32" x14ac:dyDescent="0.3">
      <c r="A41" t="s">
        <v>27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27</v>
      </c>
      <c r="B42" t="s">
        <v>377</v>
      </c>
      <c r="C42" t="s">
        <v>297</v>
      </c>
      <c r="D42" t="s">
        <v>378</v>
      </c>
      <c r="E42" t="s">
        <v>298</v>
      </c>
      <c r="U42">
        <v>1948.2062292696601</v>
      </c>
      <c r="V42">
        <v>1865.96979229106</v>
      </c>
      <c r="W42">
        <v>1709.78065778621</v>
      </c>
      <c r="X42">
        <v>1779.91796469062</v>
      </c>
      <c r="Y42">
        <v>1950.62663469312</v>
      </c>
      <c r="Z42">
        <v>1957.5708981678099</v>
      </c>
      <c r="AA42">
        <v>1946.9812289135</v>
      </c>
      <c r="AB42">
        <v>2121.7416036729501</v>
      </c>
      <c r="AC42">
        <v>2340.6481745971901</v>
      </c>
      <c r="AD42">
        <v>2523.26774423187</v>
      </c>
      <c r="AE42">
        <v>2502.7951215511898</v>
      </c>
      <c r="AF42">
        <v>2765.36730744441</v>
      </c>
    </row>
    <row r="43" spans="1:32" x14ac:dyDescent="0.3">
      <c r="A43" t="s">
        <v>27</v>
      </c>
      <c r="B43" t="s">
        <v>379</v>
      </c>
      <c r="C43" t="s">
        <v>297</v>
      </c>
      <c r="D43" t="s">
        <v>380</v>
      </c>
      <c r="E43" t="s">
        <v>298</v>
      </c>
      <c r="U43">
        <v>2325.7987741206098</v>
      </c>
      <c r="V43">
        <v>2241.64908619062</v>
      </c>
      <c r="W43">
        <v>2059.6993039240301</v>
      </c>
      <c r="X43">
        <v>2123.0315197640102</v>
      </c>
      <c r="Y43">
        <v>2287.7970888763898</v>
      </c>
      <c r="Z43">
        <v>2325.62162294883</v>
      </c>
      <c r="AA43">
        <v>2336.4561383211799</v>
      </c>
      <c r="AB43">
        <v>2569.6134792672101</v>
      </c>
      <c r="AC43">
        <v>2852.1426193042698</v>
      </c>
      <c r="AD43">
        <v>3068.4311241096402</v>
      </c>
      <c r="AE43">
        <v>2991.2036997405999</v>
      </c>
      <c r="AF43">
        <v>3281.4327388372999</v>
      </c>
    </row>
    <row r="44" spans="1:32" x14ac:dyDescent="0.3">
      <c r="A44" t="s">
        <v>27</v>
      </c>
      <c r="B44" t="s">
        <v>381</v>
      </c>
      <c r="C44" t="s">
        <v>297</v>
      </c>
      <c r="D44" t="s">
        <v>382</v>
      </c>
      <c r="E44" t="s">
        <v>298</v>
      </c>
      <c r="U44">
        <v>13507.285659672099</v>
      </c>
      <c r="V44">
        <v>12983.3600394284</v>
      </c>
      <c r="W44">
        <v>12161.478348392</v>
      </c>
      <c r="X44">
        <v>12027.135755561399</v>
      </c>
      <c r="Y44">
        <v>12228.9231085722</v>
      </c>
      <c r="Z44">
        <v>12481.707438753499</v>
      </c>
      <c r="AA44">
        <v>12779.1065615641</v>
      </c>
      <c r="AB44">
        <v>13697.833974945899</v>
      </c>
      <c r="AC44">
        <v>14741.9279139957</v>
      </c>
      <c r="AD44">
        <v>15850.364232416499</v>
      </c>
      <c r="AE44">
        <v>15669.865584056</v>
      </c>
      <c r="AF44">
        <v>17201.752836924701</v>
      </c>
    </row>
    <row r="45" spans="1:32" x14ac:dyDescent="0.3">
      <c r="A45" t="s">
        <v>27</v>
      </c>
      <c r="B45" t="s">
        <v>383</v>
      </c>
      <c r="C45" t="s">
        <v>297</v>
      </c>
      <c r="D45" t="s">
        <v>384</v>
      </c>
      <c r="E45" t="s">
        <v>298</v>
      </c>
      <c r="U45">
        <v>13441.0644573391</v>
      </c>
      <c r="V45">
        <v>12912.058621178199</v>
      </c>
      <c r="W45">
        <v>12085.5241900246</v>
      </c>
      <c r="X45">
        <v>11955.216304010901</v>
      </c>
      <c r="Y45">
        <v>12150.593254507001</v>
      </c>
      <c r="Z45">
        <v>12396.411205882399</v>
      </c>
      <c r="AA45">
        <v>12686.378664816601</v>
      </c>
      <c r="AB45">
        <v>13599.029319817701</v>
      </c>
      <c r="AC45">
        <v>14641.390382293001</v>
      </c>
      <c r="AD45">
        <v>15735.9478305382</v>
      </c>
      <c r="AE45">
        <v>15556.7513232294</v>
      </c>
      <c r="AF45">
        <v>17079.9573074133</v>
      </c>
    </row>
    <row r="46" spans="1:32" x14ac:dyDescent="0.3">
      <c r="A46" t="s">
        <v>27</v>
      </c>
      <c r="B46" t="s">
        <v>385</v>
      </c>
      <c r="C46" t="s">
        <v>297</v>
      </c>
      <c r="D46" t="s">
        <v>386</v>
      </c>
      <c r="E46" t="s">
        <v>298</v>
      </c>
      <c r="U46">
        <v>377.59254485095101</v>
      </c>
      <c r="V46">
        <v>375.67929389955702</v>
      </c>
      <c r="W46">
        <v>349.91864613781797</v>
      </c>
      <c r="X46">
        <v>343.11355507338698</v>
      </c>
      <c r="Y46">
        <v>337.17045418326501</v>
      </c>
      <c r="Z46">
        <v>368.05072478102602</v>
      </c>
      <c r="AA46">
        <v>389.47490940768199</v>
      </c>
      <c r="AB46">
        <v>447.87187559425701</v>
      </c>
      <c r="AC46">
        <v>511.49444470708102</v>
      </c>
      <c r="AD46">
        <v>545.16337987777604</v>
      </c>
      <c r="AE46">
        <v>488.40857818941299</v>
      </c>
      <c r="AF46">
        <v>516.06543139288999</v>
      </c>
    </row>
    <row r="47" spans="1:32" x14ac:dyDescent="0.3">
      <c r="A47" t="s">
        <v>27</v>
      </c>
      <c r="B47" t="s">
        <v>387</v>
      </c>
      <c r="C47" t="s">
        <v>297</v>
      </c>
      <c r="D47" t="s">
        <v>388</v>
      </c>
      <c r="E47" t="s">
        <v>298</v>
      </c>
      <c r="U47">
        <v>341.82886299350901</v>
      </c>
      <c r="V47">
        <v>349.68216602524598</v>
      </c>
      <c r="W47">
        <v>327.40075985576101</v>
      </c>
      <c r="X47">
        <v>353.92164895354898</v>
      </c>
      <c r="Y47">
        <v>349.700928575847</v>
      </c>
      <c r="Z47">
        <v>349.62926612277801</v>
      </c>
      <c r="AA47">
        <v>328.49550381492998</v>
      </c>
      <c r="AB47">
        <v>349.37235209847597</v>
      </c>
      <c r="AC47">
        <v>379.96564950220699</v>
      </c>
      <c r="AD47">
        <v>358.31745945337201</v>
      </c>
      <c r="AE47">
        <v>425.344055629921</v>
      </c>
      <c r="AF47">
        <v>609.45095906102404</v>
      </c>
    </row>
    <row r="48" spans="1:32" x14ac:dyDescent="0.3">
      <c r="A48" t="s">
        <v>27</v>
      </c>
      <c r="B48" t="s">
        <v>389</v>
      </c>
      <c r="C48" t="s">
        <v>297</v>
      </c>
      <c r="D48" t="s">
        <v>390</v>
      </c>
      <c r="E48" t="s">
        <v>298</v>
      </c>
      <c r="U48">
        <v>2182.29229911633</v>
      </c>
      <c r="V48">
        <v>2212.8120691571798</v>
      </c>
      <c r="W48">
        <v>2081.6090697664099</v>
      </c>
      <c r="X48">
        <v>1951.1505547630099</v>
      </c>
      <c r="Y48">
        <v>1981.4020305337699</v>
      </c>
      <c r="Z48">
        <v>2009.88998202536</v>
      </c>
      <c r="AA48">
        <v>2113.3766532797799</v>
      </c>
      <c r="AB48">
        <v>2235.9411469247598</v>
      </c>
      <c r="AC48">
        <v>2361.4151126382999</v>
      </c>
      <c r="AD48">
        <v>2413.6427878497102</v>
      </c>
      <c r="AE48">
        <v>2502.9410434051802</v>
      </c>
      <c r="AF48">
        <v>2799.3663043177598</v>
      </c>
    </row>
    <row r="49" spans="1:32" x14ac:dyDescent="0.3">
      <c r="A49" t="s">
        <v>27</v>
      </c>
      <c r="B49" t="s">
        <v>391</v>
      </c>
      <c r="C49" t="s">
        <v>297</v>
      </c>
      <c r="D49" t="s">
        <v>392</v>
      </c>
      <c r="E49" t="s">
        <v>298</v>
      </c>
      <c r="U49">
        <v>1237.6993897437801</v>
      </c>
      <c r="V49">
        <v>1239.4884044329001</v>
      </c>
      <c r="W49">
        <v>1039.8886250226501</v>
      </c>
      <c r="X49">
        <v>1007.5432955322</v>
      </c>
      <c r="Y49">
        <v>1002.06367979681</v>
      </c>
      <c r="Z49">
        <v>1019.00860790483</v>
      </c>
      <c r="AA49">
        <v>1097.7123421342101</v>
      </c>
      <c r="AB49">
        <v>1129.36035125596</v>
      </c>
      <c r="AC49">
        <v>1192.1066379318099</v>
      </c>
      <c r="AD49">
        <v>1167.36378928771</v>
      </c>
      <c r="AE49">
        <v>1184.8587307918599</v>
      </c>
      <c r="AF49">
        <v>1207.6301968580001</v>
      </c>
    </row>
    <row r="50" spans="1:32" x14ac:dyDescent="0.3">
      <c r="A50" t="s">
        <v>27</v>
      </c>
      <c r="B50" t="s">
        <v>393</v>
      </c>
      <c r="C50" t="s">
        <v>297</v>
      </c>
      <c r="D50" t="s">
        <v>394</v>
      </c>
      <c r="E50" t="s">
        <v>298</v>
      </c>
      <c r="U50">
        <v>602.76404637904704</v>
      </c>
      <c r="V50">
        <v>623.64149869903599</v>
      </c>
      <c r="W50">
        <v>714.41968488799898</v>
      </c>
      <c r="X50">
        <v>589.58561027726398</v>
      </c>
      <c r="Y50">
        <v>629.637422161117</v>
      </c>
      <c r="Z50">
        <v>641.25210799775004</v>
      </c>
      <c r="AA50">
        <v>687.06880733064202</v>
      </c>
      <c r="AB50">
        <v>757.40844357033097</v>
      </c>
      <c r="AC50">
        <v>789.54282520429103</v>
      </c>
      <c r="AD50">
        <v>887.86153910862697</v>
      </c>
      <c r="AE50">
        <v>892.73825698339601</v>
      </c>
      <c r="AF50">
        <v>982.28514839874197</v>
      </c>
    </row>
    <row r="51" spans="1:32" x14ac:dyDescent="0.3">
      <c r="A51" t="s">
        <v>27</v>
      </c>
      <c r="B51" t="s">
        <v>395</v>
      </c>
      <c r="C51" t="s">
        <v>297</v>
      </c>
      <c r="D51" t="s">
        <v>396</v>
      </c>
      <c r="E51" t="s">
        <v>298</v>
      </c>
      <c r="U51">
        <v>547.43188511596395</v>
      </c>
      <c r="V51">
        <v>564.74038571740596</v>
      </c>
      <c r="W51">
        <v>542.18881778261698</v>
      </c>
      <c r="X51">
        <v>530.22192222608305</v>
      </c>
      <c r="Y51">
        <v>566.12375520708599</v>
      </c>
      <c r="Z51">
        <v>573.29077012368498</v>
      </c>
      <c r="AA51">
        <v>606.31815989722202</v>
      </c>
      <c r="AB51">
        <v>670.04756154131496</v>
      </c>
      <c r="AC51">
        <v>691.22935109592299</v>
      </c>
      <c r="AD51">
        <v>773.74453984716104</v>
      </c>
      <c r="AE51">
        <v>776.88876599324203</v>
      </c>
      <c r="AF51">
        <v>861.40206561570005</v>
      </c>
    </row>
    <row r="52" spans="1:32" x14ac:dyDescent="0.3">
      <c r="A52" t="s">
        <v>27</v>
      </c>
      <c r="B52" t="s">
        <v>397</v>
      </c>
      <c r="C52" t="s">
        <v>297</v>
      </c>
      <c r="D52" t="s">
        <v>398</v>
      </c>
      <c r="E52" t="s">
        <v>298</v>
      </c>
      <c r="U52">
        <v>55.332161263083002</v>
      </c>
      <c r="V52">
        <v>58.9011129816299</v>
      </c>
      <c r="W52">
        <v>172.230867105382</v>
      </c>
      <c r="X52">
        <v>59.3636880511811</v>
      </c>
      <c r="Y52">
        <v>63.513666954030903</v>
      </c>
      <c r="Z52">
        <v>67.961337874064995</v>
      </c>
      <c r="AA52">
        <v>80.750647433420696</v>
      </c>
      <c r="AB52">
        <v>87.360882029016494</v>
      </c>
      <c r="AC52">
        <v>98.3134741083676</v>
      </c>
      <c r="AD52">
        <v>114.11699926146601</v>
      </c>
      <c r="AE52">
        <v>115.849490990154</v>
      </c>
      <c r="AF52">
        <v>120.883082783042</v>
      </c>
    </row>
    <row r="53" spans="1:32" x14ac:dyDescent="0.3">
      <c r="A53" t="s">
        <v>27</v>
      </c>
      <c r="B53" t="s">
        <v>399</v>
      </c>
      <c r="C53" t="s">
        <v>297</v>
      </c>
      <c r="D53" t="s">
        <v>400</v>
      </c>
      <c r="E53" t="s">
        <v>298</v>
      </c>
      <c r="U53">
        <v>167.36311498697401</v>
      </c>
      <c r="V53">
        <v>159.46996868485701</v>
      </c>
      <c r="W53">
        <v>149.52189758607301</v>
      </c>
      <c r="X53">
        <v>153.86762362443201</v>
      </c>
      <c r="Y53">
        <v>173.73740303621301</v>
      </c>
      <c r="Z53">
        <v>181.296697406682</v>
      </c>
      <c r="AA53">
        <v>198.497606060729</v>
      </c>
      <c r="AB53">
        <v>206.69487559630701</v>
      </c>
      <c r="AC53">
        <v>224.85084301070901</v>
      </c>
      <c r="AD53">
        <v>260.78861588164199</v>
      </c>
      <c r="AE53">
        <v>217.71311671531299</v>
      </c>
      <c r="AF53">
        <v>225.36836436576999</v>
      </c>
    </row>
    <row r="54" spans="1:32" x14ac:dyDescent="0.3">
      <c r="A54" t="s">
        <v>27</v>
      </c>
      <c r="B54" t="s">
        <v>401</v>
      </c>
      <c r="C54" t="s">
        <v>297</v>
      </c>
      <c r="D54" t="s">
        <v>402</v>
      </c>
      <c r="E54" t="s">
        <v>298</v>
      </c>
      <c r="U54">
        <v>428.071496334632</v>
      </c>
      <c r="V54">
        <v>420.40648906483</v>
      </c>
      <c r="W54">
        <v>445.16006566191197</v>
      </c>
      <c r="X54">
        <v>452.75886327369699</v>
      </c>
      <c r="Y54">
        <v>447.54613361263</v>
      </c>
      <c r="Z54">
        <v>453.238146257366</v>
      </c>
      <c r="AA54">
        <v>446.86698035215102</v>
      </c>
      <c r="AB54">
        <v>495.857943367144</v>
      </c>
      <c r="AC54">
        <v>526.41021562101298</v>
      </c>
      <c r="AD54">
        <v>576.79632235322094</v>
      </c>
      <c r="AE54">
        <v>589.91339515054005</v>
      </c>
      <c r="AF54">
        <v>580.44768514028101</v>
      </c>
    </row>
    <row r="55" spans="1:32" x14ac:dyDescent="0.3">
      <c r="A55" t="s">
        <v>27</v>
      </c>
      <c r="B55" t="s">
        <v>403</v>
      </c>
      <c r="C55" t="s">
        <v>297</v>
      </c>
      <c r="D55" t="s">
        <v>404</v>
      </c>
      <c r="E55" t="s">
        <v>298</v>
      </c>
      <c r="U55">
        <v>260.70838134765802</v>
      </c>
      <c r="V55">
        <v>260.93652037997401</v>
      </c>
      <c r="W55">
        <v>295.63816807583902</v>
      </c>
      <c r="X55">
        <v>298.891239649265</v>
      </c>
      <c r="Y55">
        <v>273.808730576416</v>
      </c>
      <c r="Z55">
        <v>271.94144885068499</v>
      </c>
      <c r="AA55">
        <v>248.36937429142199</v>
      </c>
      <c r="AB55">
        <v>289.16306777083798</v>
      </c>
      <c r="AC55">
        <v>301.55937261030402</v>
      </c>
      <c r="AD55">
        <v>316.00770647157998</v>
      </c>
      <c r="AE55">
        <v>372.20027843522598</v>
      </c>
      <c r="AF55">
        <v>355.07932077450999</v>
      </c>
    </row>
    <row r="56" spans="1:32" x14ac:dyDescent="0.3">
      <c r="A56" t="s">
        <v>27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27</v>
      </c>
      <c r="B57" t="s">
        <v>407</v>
      </c>
      <c r="C57" t="s">
        <v>297</v>
      </c>
      <c r="D57" t="s">
        <v>408</v>
      </c>
      <c r="E57" t="s">
        <v>298</v>
      </c>
      <c r="F57">
        <v>6604.8269242255701</v>
      </c>
      <c r="G57">
        <v>7196.63203418179</v>
      </c>
      <c r="H57">
        <v>7811.8587938891496</v>
      </c>
      <c r="I57">
        <v>8646.1218080565504</v>
      </c>
      <c r="J57">
        <v>9391.4134871565293</v>
      </c>
      <c r="K57">
        <v>10239.0765008044</v>
      </c>
      <c r="L57">
        <v>10955.531799025301</v>
      </c>
      <c r="M57">
        <v>11365.177799932801</v>
      </c>
      <c r="N57">
        <v>11716.4606451248</v>
      </c>
      <c r="O57">
        <v>12133.529511270501</v>
      </c>
      <c r="P57">
        <v>12548.156951283399</v>
      </c>
      <c r="Q57">
        <v>13289.2644086891</v>
      </c>
      <c r="R57">
        <v>14704.8750965545</v>
      </c>
      <c r="S57">
        <v>15998.5790076291</v>
      </c>
      <c r="T57">
        <v>15671.340113149299</v>
      </c>
      <c r="U57">
        <v>15859.3456346209</v>
      </c>
      <c r="V57">
        <v>15355.054020743501</v>
      </c>
      <c r="W57">
        <v>14375.257442808899</v>
      </c>
      <c r="X57">
        <v>14121.7955038483</v>
      </c>
      <c r="Y57">
        <v>14360.6802667419</v>
      </c>
      <c r="Z57">
        <v>14658.273320091501</v>
      </c>
      <c r="AA57">
        <v>15092.210792821699</v>
      </c>
      <c r="AB57">
        <v>16180.818636451701</v>
      </c>
      <c r="AC57">
        <v>17386.234018364201</v>
      </c>
      <c r="AD57">
        <v>18557.5138037574</v>
      </c>
      <c r="AE57">
        <v>18483.7497768252</v>
      </c>
      <c r="AF57">
        <v>20359.264701110202</v>
      </c>
    </row>
    <row r="58" spans="1:32" x14ac:dyDescent="0.3">
      <c r="A58" t="s">
        <v>27</v>
      </c>
      <c r="B58" t="s">
        <v>409</v>
      </c>
      <c r="C58" t="s">
        <v>297</v>
      </c>
      <c r="D58" t="s">
        <v>410</v>
      </c>
      <c r="E58" t="s">
        <v>298</v>
      </c>
      <c r="U58">
        <v>15859.3456346209</v>
      </c>
      <c r="V58">
        <v>15355.054020743501</v>
      </c>
      <c r="W58">
        <v>14375.257442808899</v>
      </c>
      <c r="X58">
        <v>14121.7955038483</v>
      </c>
      <c r="Y58">
        <v>14360.6802667419</v>
      </c>
      <c r="Z58">
        <v>14658.273320091501</v>
      </c>
      <c r="AA58">
        <v>15092.210792821699</v>
      </c>
      <c r="AB58">
        <v>16180.818636451701</v>
      </c>
      <c r="AC58">
        <v>17386.234018364201</v>
      </c>
      <c r="AD58">
        <v>18557.5138037574</v>
      </c>
      <c r="AE58">
        <v>18483.7497768252</v>
      </c>
      <c r="AF58">
        <v>20359.264701110202</v>
      </c>
    </row>
    <row r="59" spans="1:32" x14ac:dyDescent="0.3">
      <c r="A59" t="s">
        <v>27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29</v>
      </c>
      <c r="B2" t="s">
        <v>295</v>
      </c>
      <c r="C2" t="s">
        <v>297</v>
      </c>
      <c r="D2" t="s">
        <v>296</v>
      </c>
      <c r="E2" t="s">
        <v>298</v>
      </c>
      <c r="U2">
        <v>903.4</v>
      </c>
      <c r="V2">
        <v>899.1</v>
      </c>
      <c r="W2">
        <v>866.9</v>
      </c>
      <c r="X2">
        <v>899.5</v>
      </c>
      <c r="Y2">
        <v>954.2</v>
      </c>
      <c r="Z2">
        <v>1102.5</v>
      </c>
      <c r="AA2">
        <v>1036.4000000000001</v>
      </c>
      <c r="AB2">
        <v>1137.0999999999999</v>
      </c>
      <c r="AC2">
        <v>1137</v>
      </c>
      <c r="AD2">
        <v>1154.8</v>
      </c>
      <c r="AE2">
        <v>1203.3</v>
      </c>
      <c r="AF2">
        <v>1298.2</v>
      </c>
    </row>
    <row r="3" spans="1:32" x14ac:dyDescent="0.3">
      <c r="A3" t="s">
        <v>29</v>
      </c>
      <c r="B3" t="s">
        <v>299</v>
      </c>
      <c r="C3" t="s">
        <v>297</v>
      </c>
      <c r="D3" t="s">
        <v>300</v>
      </c>
      <c r="E3" t="s">
        <v>298</v>
      </c>
      <c r="U3">
        <v>143</v>
      </c>
      <c r="V3">
        <v>116.9</v>
      </c>
      <c r="W3">
        <v>72.400000000000006</v>
      </c>
      <c r="X3">
        <v>109</v>
      </c>
      <c r="Y3">
        <v>134.80000000000001</v>
      </c>
      <c r="Z3">
        <v>114.7</v>
      </c>
      <c r="AA3">
        <v>106.3</v>
      </c>
      <c r="AB3">
        <v>184.3</v>
      </c>
      <c r="AC3">
        <v>278</v>
      </c>
      <c r="AD3">
        <v>322.39999999999998</v>
      </c>
      <c r="AE3">
        <v>219.2</v>
      </c>
      <c r="AF3">
        <v>248.1</v>
      </c>
    </row>
    <row r="4" spans="1:32" x14ac:dyDescent="0.3">
      <c r="A4" t="s">
        <v>29</v>
      </c>
      <c r="B4" t="s">
        <v>301</v>
      </c>
      <c r="C4" t="s">
        <v>297</v>
      </c>
      <c r="D4" t="s">
        <v>302</v>
      </c>
      <c r="E4" t="s">
        <v>298</v>
      </c>
      <c r="U4">
        <v>3930.8</v>
      </c>
      <c r="V4">
        <v>3767.7</v>
      </c>
      <c r="W4">
        <v>3155.8</v>
      </c>
      <c r="X4">
        <v>3008.3</v>
      </c>
      <c r="Y4">
        <v>3526</v>
      </c>
      <c r="Z4">
        <v>3668</v>
      </c>
      <c r="AA4">
        <v>4448.3</v>
      </c>
      <c r="AB4">
        <v>5361.3</v>
      </c>
      <c r="AC4">
        <v>5703.1</v>
      </c>
      <c r="AD4">
        <v>5482.5</v>
      </c>
      <c r="AE4">
        <v>5314.9</v>
      </c>
      <c r="AF4">
        <v>6502.6</v>
      </c>
    </row>
    <row r="5" spans="1:32" x14ac:dyDescent="0.3">
      <c r="A5" t="s">
        <v>29</v>
      </c>
      <c r="B5" t="s">
        <v>303</v>
      </c>
      <c r="C5" t="s">
        <v>297</v>
      </c>
      <c r="D5" t="s">
        <v>304</v>
      </c>
      <c r="E5" t="s">
        <v>298</v>
      </c>
      <c r="U5">
        <v>629.6</v>
      </c>
      <c r="V5">
        <v>670.6</v>
      </c>
      <c r="W5">
        <v>603.70000000000005</v>
      </c>
      <c r="X5">
        <v>581.5</v>
      </c>
      <c r="Y5">
        <v>652.79999999999995</v>
      </c>
      <c r="Z5">
        <v>666.4</v>
      </c>
      <c r="AA5">
        <v>591.5</v>
      </c>
      <c r="AB5">
        <v>796.7</v>
      </c>
      <c r="AC5">
        <v>815.8</v>
      </c>
      <c r="AD5">
        <v>852.7</v>
      </c>
      <c r="AE5">
        <v>794.6</v>
      </c>
      <c r="AF5">
        <v>925</v>
      </c>
    </row>
    <row r="6" spans="1:32" x14ac:dyDescent="0.3">
      <c r="A6" t="s">
        <v>29</v>
      </c>
      <c r="B6" t="s">
        <v>305</v>
      </c>
      <c r="C6" t="s">
        <v>297</v>
      </c>
      <c r="D6" t="s">
        <v>306</v>
      </c>
      <c r="E6" t="s">
        <v>298</v>
      </c>
      <c r="U6">
        <v>177.5</v>
      </c>
      <c r="V6">
        <v>195.2</v>
      </c>
      <c r="W6">
        <v>220.2</v>
      </c>
      <c r="X6">
        <v>292.3</v>
      </c>
      <c r="Y6">
        <v>360.9</v>
      </c>
      <c r="Z6">
        <v>342</v>
      </c>
      <c r="AA6">
        <v>459.2</v>
      </c>
      <c r="AB6">
        <v>522.20000000000005</v>
      </c>
      <c r="AC6">
        <v>492.7</v>
      </c>
      <c r="AD6">
        <v>438.7</v>
      </c>
      <c r="AE6">
        <v>449.8</v>
      </c>
      <c r="AF6">
        <v>509.7</v>
      </c>
    </row>
    <row r="7" spans="1:32" x14ac:dyDescent="0.3">
      <c r="A7" t="s">
        <v>29</v>
      </c>
      <c r="B7" t="s">
        <v>307</v>
      </c>
      <c r="C7" t="s">
        <v>297</v>
      </c>
      <c r="D7" t="s">
        <v>308</v>
      </c>
      <c r="E7" t="s">
        <v>298</v>
      </c>
      <c r="U7">
        <v>362.6</v>
      </c>
      <c r="V7">
        <v>244.9</v>
      </c>
      <c r="W7">
        <v>236.5</v>
      </c>
      <c r="X7">
        <v>267.7</v>
      </c>
      <c r="Y7">
        <v>352.4</v>
      </c>
      <c r="Z7">
        <v>428.5</v>
      </c>
      <c r="AA7">
        <v>493.9</v>
      </c>
      <c r="AB7">
        <v>739</v>
      </c>
      <c r="AC7">
        <v>688.3</v>
      </c>
      <c r="AD7">
        <v>521.6</v>
      </c>
      <c r="AE7">
        <v>519.5</v>
      </c>
      <c r="AF7">
        <v>510.7</v>
      </c>
    </row>
    <row r="8" spans="1:32" x14ac:dyDescent="0.3">
      <c r="A8" t="s">
        <v>29</v>
      </c>
      <c r="B8" t="s">
        <v>309</v>
      </c>
      <c r="C8" t="s">
        <v>297</v>
      </c>
      <c r="D8" t="s">
        <v>310</v>
      </c>
      <c r="E8" t="s">
        <v>298</v>
      </c>
      <c r="U8">
        <v>778.1</v>
      </c>
      <c r="V8">
        <v>639.4</v>
      </c>
      <c r="W8">
        <v>181.7</v>
      </c>
      <c r="X8">
        <v>51.9</v>
      </c>
      <c r="Y8">
        <v>96</v>
      </c>
      <c r="Z8">
        <v>55.8</v>
      </c>
      <c r="AA8">
        <v>83.9</v>
      </c>
      <c r="AB8">
        <v>65.900000000000006</v>
      </c>
      <c r="AC8">
        <v>138.6</v>
      </c>
      <c r="AD8">
        <v>161.80000000000001</v>
      </c>
      <c r="AE8">
        <v>124.8</v>
      </c>
      <c r="AF8">
        <v>100.5</v>
      </c>
    </row>
    <row r="9" spans="1:32" x14ac:dyDescent="0.3">
      <c r="A9" t="s">
        <v>29</v>
      </c>
      <c r="B9" t="s">
        <v>311</v>
      </c>
      <c r="C9" t="s">
        <v>297</v>
      </c>
      <c r="D9" t="s">
        <v>312</v>
      </c>
      <c r="E9" t="s">
        <v>298</v>
      </c>
      <c r="U9">
        <v>189.9</v>
      </c>
      <c r="V9">
        <v>345.1</v>
      </c>
      <c r="W9">
        <v>290.7</v>
      </c>
      <c r="X9">
        <v>235</v>
      </c>
      <c r="Y9">
        <v>158.30000000000001</v>
      </c>
      <c r="Z9">
        <v>123.9</v>
      </c>
      <c r="AA9">
        <v>135.80000000000001</v>
      </c>
      <c r="AB9">
        <v>184.8</v>
      </c>
      <c r="AC9">
        <v>275.2</v>
      </c>
      <c r="AD9">
        <v>231.7</v>
      </c>
      <c r="AE9">
        <v>213.9</v>
      </c>
      <c r="AF9">
        <v>313.7</v>
      </c>
    </row>
    <row r="10" spans="1:32" x14ac:dyDescent="0.3">
      <c r="A10" t="s">
        <v>29</v>
      </c>
      <c r="B10" t="s">
        <v>313</v>
      </c>
      <c r="C10" t="s">
        <v>297</v>
      </c>
      <c r="D10" t="s">
        <v>314</v>
      </c>
      <c r="E10" t="s">
        <v>298</v>
      </c>
      <c r="U10">
        <v>244.1</v>
      </c>
      <c r="V10">
        <v>398.8</v>
      </c>
      <c r="W10">
        <v>339.9</v>
      </c>
      <c r="X10">
        <v>278</v>
      </c>
      <c r="Y10">
        <v>221.1</v>
      </c>
      <c r="Z10">
        <v>230.8</v>
      </c>
      <c r="AA10">
        <v>264.8</v>
      </c>
      <c r="AB10">
        <v>309.5</v>
      </c>
      <c r="AC10">
        <v>440.6</v>
      </c>
      <c r="AD10">
        <v>442</v>
      </c>
      <c r="AE10">
        <v>457.3</v>
      </c>
      <c r="AF10">
        <v>612.6</v>
      </c>
    </row>
    <row r="11" spans="1:32" x14ac:dyDescent="0.3">
      <c r="A11" t="s">
        <v>29</v>
      </c>
      <c r="B11" t="s">
        <v>315</v>
      </c>
      <c r="C11" t="s">
        <v>297</v>
      </c>
      <c r="D11" t="s">
        <v>316</v>
      </c>
      <c r="E11" t="s">
        <v>298</v>
      </c>
      <c r="U11">
        <v>54.2</v>
      </c>
      <c r="V11">
        <v>53.7</v>
      </c>
      <c r="W11">
        <v>49.2</v>
      </c>
      <c r="X11">
        <v>43</v>
      </c>
      <c r="Y11">
        <v>62.8</v>
      </c>
      <c r="Z11">
        <v>106.9</v>
      </c>
      <c r="AA11">
        <v>129</v>
      </c>
      <c r="AB11">
        <v>124.7</v>
      </c>
      <c r="AC11">
        <v>165.4</v>
      </c>
      <c r="AD11">
        <v>210.3</v>
      </c>
      <c r="AE11">
        <v>243.4</v>
      </c>
      <c r="AF11">
        <v>298.89999999999998</v>
      </c>
    </row>
    <row r="12" spans="1:32" x14ac:dyDescent="0.3">
      <c r="A12" t="s">
        <v>29</v>
      </c>
      <c r="B12" t="s">
        <v>317</v>
      </c>
      <c r="C12" t="s">
        <v>297</v>
      </c>
      <c r="D12" t="s">
        <v>318</v>
      </c>
      <c r="E12" t="s">
        <v>298</v>
      </c>
      <c r="U12">
        <v>422.1</v>
      </c>
      <c r="V12">
        <v>408.6</v>
      </c>
      <c r="W12">
        <v>407.2</v>
      </c>
      <c r="X12">
        <v>451.5</v>
      </c>
      <c r="Y12">
        <v>532.4</v>
      </c>
      <c r="Z12">
        <v>518.79999999999995</v>
      </c>
      <c r="AA12">
        <v>594.5</v>
      </c>
      <c r="AB12">
        <v>598.29999999999995</v>
      </c>
      <c r="AC12">
        <v>664</v>
      </c>
      <c r="AD12">
        <v>659.3</v>
      </c>
      <c r="AE12">
        <v>684.8</v>
      </c>
      <c r="AF12">
        <v>869</v>
      </c>
    </row>
    <row r="13" spans="1:32" x14ac:dyDescent="0.3">
      <c r="A13" t="s">
        <v>29</v>
      </c>
      <c r="B13" t="s">
        <v>319</v>
      </c>
      <c r="C13" t="s">
        <v>297</v>
      </c>
      <c r="D13" t="s">
        <v>320</v>
      </c>
      <c r="E13" t="s">
        <v>298</v>
      </c>
      <c r="U13">
        <v>311</v>
      </c>
      <c r="V13">
        <v>295.2</v>
      </c>
      <c r="W13">
        <v>282.3</v>
      </c>
      <c r="X13">
        <v>336.3</v>
      </c>
      <c r="Y13">
        <v>394</v>
      </c>
      <c r="Z13">
        <v>459.6</v>
      </c>
      <c r="AA13">
        <v>576.4</v>
      </c>
      <c r="AB13">
        <v>656.7</v>
      </c>
      <c r="AC13">
        <v>660.5</v>
      </c>
      <c r="AD13">
        <v>600.4</v>
      </c>
      <c r="AE13">
        <v>530.4</v>
      </c>
      <c r="AF13">
        <v>611.5</v>
      </c>
    </row>
    <row r="14" spans="1:32" x14ac:dyDescent="0.3">
      <c r="A14" t="s">
        <v>29</v>
      </c>
      <c r="B14" t="s">
        <v>321</v>
      </c>
      <c r="C14" t="s">
        <v>297</v>
      </c>
      <c r="D14" t="s">
        <v>322</v>
      </c>
      <c r="E14" t="s">
        <v>298</v>
      </c>
      <c r="U14">
        <v>106.3</v>
      </c>
      <c r="V14">
        <v>115.9</v>
      </c>
      <c r="W14">
        <v>111</v>
      </c>
      <c r="X14">
        <v>85.1</v>
      </c>
      <c r="Y14">
        <v>114.3</v>
      </c>
      <c r="Z14">
        <v>98.8</v>
      </c>
      <c r="AA14">
        <v>181.7</v>
      </c>
      <c r="AB14">
        <v>187.4</v>
      </c>
      <c r="AC14">
        <v>234.3</v>
      </c>
      <c r="AD14">
        <v>232.7</v>
      </c>
      <c r="AE14">
        <v>172.9</v>
      </c>
      <c r="AF14">
        <v>246.1</v>
      </c>
    </row>
    <row r="15" spans="1:32" x14ac:dyDescent="0.3">
      <c r="A15" t="s">
        <v>29</v>
      </c>
      <c r="B15" t="s">
        <v>323</v>
      </c>
      <c r="C15" t="s">
        <v>297</v>
      </c>
      <c r="D15" t="s">
        <v>324</v>
      </c>
      <c r="E15" t="s">
        <v>298</v>
      </c>
      <c r="U15">
        <v>238.8</v>
      </c>
      <c r="V15">
        <v>265.39999999999998</v>
      </c>
      <c r="W15">
        <v>227.1</v>
      </c>
      <c r="X15">
        <v>185.4</v>
      </c>
      <c r="Y15">
        <v>221</v>
      </c>
      <c r="Z15">
        <v>203.3</v>
      </c>
      <c r="AA15">
        <v>360.2</v>
      </c>
      <c r="AB15">
        <v>340</v>
      </c>
      <c r="AC15">
        <v>467.3</v>
      </c>
      <c r="AD15">
        <v>416.6</v>
      </c>
      <c r="AE15">
        <v>333.7</v>
      </c>
      <c r="AF15">
        <v>560.1</v>
      </c>
    </row>
    <row r="16" spans="1:32" x14ac:dyDescent="0.3">
      <c r="A16" t="s">
        <v>29</v>
      </c>
      <c r="B16" t="s">
        <v>325</v>
      </c>
      <c r="C16" t="s">
        <v>297</v>
      </c>
      <c r="D16" t="s">
        <v>326</v>
      </c>
      <c r="E16" t="s">
        <v>298</v>
      </c>
      <c r="U16">
        <v>132.5</v>
      </c>
      <c r="V16">
        <v>149.5</v>
      </c>
      <c r="W16">
        <v>116.1</v>
      </c>
      <c r="X16">
        <v>100.3</v>
      </c>
      <c r="Y16">
        <v>106.7</v>
      </c>
      <c r="Z16">
        <v>104.5</v>
      </c>
      <c r="AA16">
        <v>178.5</v>
      </c>
      <c r="AB16">
        <v>152.6</v>
      </c>
      <c r="AC16">
        <v>233</v>
      </c>
      <c r="AD16">
        <v>183.9</v>
      </c>
      <c r="AE16">
        <v>160.80000000000001</v>
      </c>
      <c r="AF16">
        <v>314</v>
      </c>
    </row>
    <row r="17" spans="1:32" x14ac:dyDescent="0.3">
      <c r="A17" t="s">
        <v>29</v>
      </c>
      <c r="B17" t="s">
        <v>327</v>
      </c>
      <c r="C17" t="s">
        <v>297</v>
      </c>
      <c r="D17" t="s">
        <v>328</v>
      </c>
      <c r="E17" t="s">
        <v>298</v>
      </c>
      <c r="U17">
        <v>118</v>
      </c>
      <c r="V17">
        <v>112.7</v>
      </c>
      <c r="W17">
        <v>124.8</v>
      </c>
      <c r="X17">
        <v>123.3</v>
      </c>
      <c r="Y17">
        <v>133.19999999999999</v>
      </c>
      <c r="Z17">
        <v>137.9</v>
      </c>
      <c r="AA17">
        <v>164.9</v>
      </c>
      <c r="AB17">
        <v>208.2</v>
      </c>
      <c r="AC17">
        <v>246.9</v>
      </c>
      <c r="AD17">
        <v>257.7</v>
      </c>
      <c r="AE17">
        <v>327.10000000000002</v>
      </c>
      <c r="AF17">
        <v>462.3</v>
      </c>
    </row>
    <row r="18" spans="1:32" x14ac:dyDescent="0.3">
      <c r="A18" t="s">
        <v>29</v>
      </c>
      <c r="B18" t="s">
        <v>329</v>
      </c>
      <c r="C18" t="s">
        <v>297</v>
      </c>
      <c r="D18" t="s">
        <v>330</v>
      </c>
      <c r="E18" t="s">
        <v>298</v>
      </c>
      <c r="U18">
        <v>421.1</v>
      </c>
      <c r="V18">
        <v>339.8</v>
      </c>
      <c r="W18">
        <v>337.9</v>
      </c>
      <c r="X18">
        <v>280.89999999999998</v>
      </c>
      <c r="Y18">
        <v>298.8</v>
      </c>
      <c r="Z18">
        <v>378.5</v>
      </c>
      <c r="AA18">
        <v>577.20000000000005</v>
      </c>
      <c r="AB18">
        <v>789.1</v>
      </c>
      <c r="AC18">
        <v>711.3</v>
      </c>
      <c r="AD18">
        <v>735.4</v>
      </c>
      <c r="AE18">
        <v>647</v>
      </c>
      <c r="AF18">
        <v>769.4</v>
      </c>
    </row>
    <row r="19" spans="1:32" x14ac:dyDescent="0.3">
      <c r="A19" t="s">
        <v>29</v>
      </c>
      <c r="B19" t="s">
        <v>331</v>
      </c>
      <c r="C19" t="s">
        <v>297</v>
      </c>
      <c r="D19" t="s">
        <v>332</v>
      </c>
      <c r="E19" t="s">
        <v>298</v>
      </c>
      <c r="U19">
        <v>227.9</v>
      </c>
      <c r="V19">
        <v>197.1</v>
      </c>
      <c r="W19">
        <v>194.5</v>
      </c>
      <c r="X19">
        <v>159.30000000000001</v>
      </c>
      <c r="Y19">
        <v>263.39999999999998</v>
      </c>
      <c r="Z19">
        <v>246.4</v>
      </c>
      <c r="AA19">
        <v>281.8</v>
      </c>
      <c r="AB19">
        <v>335.7</v>
      </c>
      <c r="AC19">
        <v>377.1</v>
      </c>
      <c r="AD19">
        <v>396.3</v>
      </c>
      <c r="AE19">
        <v>445.9</v>
      </c>
      <c r="AF19">
        <v>571.79999999999995</v>
      </c>
    </row>
    <row r="20" spans="1:32" x14ac:dyDescent="0.3">
      <c r="A20" t="s">
        <v>29</v>
      </c>
      <c r="B20" t="s">
        <v>333</v>
      </c>
      <c r="C20" t="s">
        <v>297</v>
      </c>
      <c r="D20" t="s">
        <v>334</v>
      </c>
      <c r="E20" t="s">
        <v>298</v>
      </c>
      <c r="U20">
        <v>1844.7</v>
      </c>
      <c r="V20">
        <v>1815.2</v>
      </c>
      <c r="W20">
        <v>1643.3</v>
      </c>
      <c r="X20">
        <v>1755.9</v>
      </c>
      <c r="Y20">
        <v>1455.6</v>
      </c>
      <c r="Z20">
        <v>1407.9</v>
      </c>
      <c r="AA20">
        <v>1223.7</v>
      </c>
      <c r="AB20">
        <v>1188.3</v>
      </c>
      <c r="AC20">
        <v>1230.9000000000001</v>
      </c>
      <c r="AD20">
        <v>1291.4000000000001</v>
      </c>
      <c r="AE20">
        <v>1317.6</v>
      </c>
      <c r="AF20">
        <v>1525.4</v>
      </c>
    </row>
    <row r="21" spans="1:32" x14ac:dyDescent="0.3">
      <c r="A21" t="s">
        <v>29</v>
      </c>
      <c r="B21" t="s">
        <v>335</v>
      </c>
      <c r="C21" t="s">
        <v>297</v>
      </c>
      <c r="D21" t="s">
        <v>336</v>
      </c>
      <c r="E21" t="s">
        <v>298</v>
      </c>
      <c r="U21">
        <v>3215.1</v>
      </c>
      <c r="V21">
        <v>2892.5</v>
      </c>
      <c r="W21">
        <v>2491.4</v>
      </c>
      <c r="X21">
        <v>2438</v>
      </c>
      <c r="Y21">
        <v>2164.9</v>
      </c>
      <c r="Z21">
        <v>1975.6</v>
      </c>
      <c r="AA21">
        <v>1671.2</v>
      </c>
      <c r="AB21">
        <v>1749.4</v>
      </c>
      <c r="AC21">
        <v>1809.8</v>
      </c>
      <c r="AD21">
        <v>2064.6999999999998</v>
      </c>
      <c r="AE21">
        <v>2081.5</v>
      </c>
      <c r="AF21">
        <v>2195.9</v>
      </c>
    </row>
    <row r="22" spans="1:32" x14ac:dyDescent="0.3">
      <c r="A22" t="s">
        <v>29</v>
      </c>
      <c r="B22" t="s">
        <v>337</v>
      </c>
      <c r="C22" t="s">
        <v>297</v>
      </c>
      <c r="D22" t="s">
        <v>338</v>
      </c>
      <c r="E22" t="s">
        <v>298</v>
      </c>
      <c r="U22">
        <v>1370.4</v>
      </c>
      <c r="V22">
        <v>1077.3</v>
      </c>
      <c r="W22">
        <v>848.1</v>
      </c>
      <c r="X22">
        <v>682.1</v>
      </c>
      <c r="Y22">
        <v>709.3</v>
      </c>
      <c r="Z22">
        <v>567.70000000000005</v>
      </c>
      <c r="AA22">
        <v>447.5</v>
      </c>
      <c r="AB22">
        <v>561.1</v>
      </c>
      <c r="AC22">
        <v>578.9</v>
      </c>
      <c r="AD22">
        <v>773.3</v>
      </c>
      <c r="AE22">
        <v>763.9</v>
      </c>
      <c r="AF22">
        <v>670.5</v>
      </c>
    </row>
    <row r="23" spans="1:32" x14ac:dyDescent="0.3">
      <c r="A23" t="s">
        <v>29</v>
      </c>
      <c r="B23" t="s">
        <v>339</v>
      </c>
      <c r="C23" t="s">
        <v>297</v>
      </c>
      <c r="D23" t="s">
        <v>340</v>
      </c>
      <c r="E23" t="s">
        <v>298</v>
      </c>
      <c r="U23">
        <v>1073.9000000000001</v>
      </c>
      <c r="V23">
        <v>1041.3</v>
      </c>
      <c r="W23">
        <v>713.8</v>
      </c>
      <c r="X23">
        <v>630.6</v>
      </c>
      <c r="Y23">
        <v>654.29999999999995</v>
      </c>
      <c r="Z23">
        <v>602.20000000000005</v>
      </c>
      <c r="AA23">
        <v>503</v>
      </c>
      <c r="AB23">
        <v>682.7</v>
      </c>
      <c r="AC23">
        <v>845.9</v>
      </c>
      <c r="AD23">
        <v>1016.4</v>
      </c>
      <c r="AE23">
        <v>1101</v>
      </c>
      <c r="AF23">
        <v>1029.8</v>
      </c>
    </row>
    <row r="24" spans="1:32" x14ac:dyDescent="0.3">
      <c r="A24" t="s">
        <v>29</v>
      </c>
      <c r="B24" t="s">
        <v>341</v>
      </c>
      <c r="C24" t="s">
        <v>297</v>
      </c>
      <c r="D24" t="s">
        <v>342</v>
      </c>
      <c r="E24" t="s">
        <v>298</v>
      </c>
      <c r="U24">
        <v>1887.5</v>
      </c>
      <c r="V24">
        <v>1506.8</v>
      </c>
      <c r="W24">
        <v>1283.2</v>
      </c>
      <c r="X24">
        <v>1328.2</v>
      </c>
      <c r="Y24">
        <v>1677</v>
      </c>
      <c r="Z24">
        <v>1775.8</v>
      </c>
      <c r="AA24">
        <v>2030.1</v>
      </c>
      <c r="AB24">
        <v>2134.6999999999998</v>
      </c>
      <c r="AC24">
        <v>2256.5</v>
      </c>
      <c r="AD24">
        <v>2849.2</v>
      </c>
      <c r="AE24">
        <v>2644.3</v>
      </c>
      <c r="AF24">
        <v>2671</v>
      </c>
    </row>
    <row r="25" spans="1:32" x14ac:dyDescent="0.3">
      <c r="A25" t="s">
        <v>29</v>
      </c>
      <c r="B25" t="s">
        <v>343</v>
      </c>
      <c r="C25" t="s">
        <v>297</v>
      </c>
      <c r="D25" t="s">
        <v>344</v>
      </c>
      <c r="E25" t="s">
        <v>298</v>
      </c>
      <c r="U25">
        <v>288</v>
      </c>
      <c r="V25">
        <v>220.1</v>
      </c>
      <c r="W25">
        <v>207.8</v>
      </c>
      <c r="X25">
        <v>192.1</v>
      </c>
      <c r="Y25">
        <v>231.7</v>
      </c>
      <c r="Z25">
        <v>310.7</v>
      </c>
      <c r="AA25">
        <v>402.7</v>
      </c>
      <c r="AB25">
        <v>359.5</v>
      </c>
      <c r="AC25">
        <v>412.4</v>
      </c>
      <c r="AD25">
        <v>503.7</v>
      </c>
      <c r="AE25">
        <v>413.8</v>
      </c>
      <c r="AF25">
        <v>526.9</v>
      </c>
    </row>
    <row r="26" spans="1:32" x14ac:dyDescent="0.3">
      <c r="A26" t="s">
        <v>29</v>
      </c>
      <c r="B26" t="s">
        <v>345</v>
      </c>
      <c r="C26" t="s">
        <v>297</v>
      </c>
      <c r="D26" t="s">
        <v>346</v>
      </c>
      <c r="E26" t="s">
        <v>298</v>
      </c>
      <c r="U26">
        <v>604.79999999999995</v>
      </c>
      <c r="V26">
        <v>548.5</v>
      </c>
      <c r="W26">
        <v>522</v>
      </c>
      <c r="X26">
        <v>516</v>
      </c>
      <c r="Y26">
        <v>638</v>
      </c>
      <c r="Z26">
        <v>644.6</v>
      </c>
      <c r="AA26">
        <v>725.8</v>
      </c>
      <c r="AB26">
        <v>805</v>
      </c>
      <c r="AC26">
        <v>771.3</v>
      </c>
      <c r="AD26">
        <v>902.3</v>
      </c>
      <c r="AE26">
        <v>921.2</v>
      </c>
      <c r="AF26">
        <v>820.6</v>
      </c>
    </row>
    <row r="27" spans="1:32" x14ac:dyDescent="0.3">
      <c r="A27" t="s">
        <v>29</v>
      </c>
      <c r="B27" t="s">
        <v>347</v>
      </c>
      <c r="C27" t="s">
        <v>297</v>
      </c>
      <c r="D27" t="s">
        <v>348</v>
      </c>
      <c r="E27" t="s">
        <v>298</v>
      </c>
      <c r="U27">
        <v>994.7</v>
      </c>
      <c r="V27">
        <v>738.1</v>
      </c>
      <c r="W27">
        <v>553.29999999999995</v>
      </c>
      <c r="X27">
        <v>620</v>
      </c>
      <c r="Y27">
        <v>807.3</v>
      </c>
      <c r="Z27">
        <v>820.5</v>
      </c>
      <c r="AA27">
        <v>901.5</v>
      </c>
      <c r="AB27">
        <v>970.1</v>
      </c>
      <c r="AC27">
        <v>1072.8</v>
      </c>
      <c r="AD27">
        <v>1443.2</v>
      </c>
      <c r="AE27">
        <v>1309.2</v>
      </c>
      <c r="AF27">
        <v>1323.5</v>
      </c>
    </row>
    <row r="28" spans="1:32" x14ac:dyDescent="0.3">
      <c r="A28" t="s">
        <v>29</v>
      </c>
      <c r="B28" t="s">
        <v>349</v>
      </c>
      <c r="C28" t="s">
        <v>297</v>
      </c>
      <c r="D28" t="s">
        <v>350</v>
      </c>
      <c r="E28" t="s">
        <v>298</v>
      </c>
      <c r="U28">
        <v>1269.4000000000001</v>
      </c>
      <c r="V28">
        <v>2181.6</v>
      </c>
      <c r="W28">
        <v>1384.1</v>
      </c>
      <c r="X28">
        <v>1377</v>
      </c>
      <c r="Y28">
        <v>1289</v>
      </c>
      <c r="Z28">
        <v>1813</v>
      </c>
      <c r="AA28">
        <v>1577.7</v>
      </c>
      <c r="AB28">
        <v>1924.1</v>
      </c>
      <c r="AC28">
        <v>1843.3</v>
      </c>
      <c r="AD28">
        <v>2071.6999999999998</v>
      </c>
      <c r="AE28">
        <v>2014.4</v>
      </c>
      <c r="AF28">
        <v>2326.8000000000002</v>
      </c>
    </row>
    <row r="29" spans="1:32" x14ac:dyDescent="0.3">
      <c r="A29" t="s">
        <v>29</v>
      </c>
      <c r="B29" t="s">
        <v>351</v>
      </c>
      <c r="C29" t="s">
        <v>297</v>
      </c>
      <c r="D29" t="s">
        <v>352</v>
      </c>
      <c r="E29" t="s">
        <v>298</v>
      </c>
      <c r="U29">
        <v>960</v>
      </c>
      <c r="V29">
        <v>638</v>
      </c>
      <c r="W29">
        <v>449</v>
      </c>
      <c r="X29">
        <v>527.6</v>
      </c>
      <c r="Y29">
        <v>525.9</v>
      </c>
      <c r="Z29">
        <v>687.4</v>
      </c>
      <c r="AA29">
        <v>813.1</v>
      </c>
      <c r="AB29">
        <v>932.6</v>
      </c>
      <c r="AC29">
        <v>963.7</v>
      </c>
      <c r="AD29">
        <v>951.4</v>
      </c>
      <c r="AE29">
        <v>737.8</v>
      </c>
      <c r="AF29">
        <v>916.9</v>
      </c>
    </row>
    <row r="30" spans="1:32" x14ac:dyDescent="0.3">
      <c r="A30" t="s">
        <v>29</v>
      </c>
      <c r="B30" t="s">
        <v>353</v>
      </c>
      <c r="C30" t="s">
        <v>297</v>
      </c>
      <c r="D30" t="s">
        <v>354</v>
      </c>
      <c r="E30" t="s">
        <v>298</v>
      </c>
      <c r="U30">
        <v>82.1</v>
      </c>
      <c r="V30">
        <v>60.1</v>
      </c>
      <c r="W30">
        <v>71.400000000000006</v>
      </c>
      <c r="X30">
        <v>104.3</v>
      </c>
      <c r="Y30">
        <v>23.3</v>
      </c>
      <c r="Z30">
        <v>49.7</v>
      </c>
      <c r="AA30">
        <v>84.4</v>
      </c>
      <c r="AB30">
        <v>75.5</v>
      </c>
      <c r="AC30">
        <v>99.8</v>
      </c>
      <c r="AD30">
        <v>151.5</v>
      </c>
      <c r="AE30">
        <v>158.9</v>
      </c>
      <c r="AF30">
        <v>196.1</v>
      </c>
    </row>
    <row r="31" spans="1:32" x14ac:dyDescent="0.3">
      <c r="A31" t="s">
        <v>29</v>
      </c>
      <c r="B31" t="s">
        <v>355</v>
      </c>
      <c r="C31" t="s">
        <v>297</v>
      </c>
      <c r="D31" t="s">
        <v>356</v>
      </c>
      <c r="E31" t="s">
        <v>298</v>
      </c>
      <c r="U31">
        <v>217.2</v>
      </c>
      <c r="V31">
        <v>113</v>
      </c>
      <c r="W31">
        <v>149.5</v>
      </c>
      <c r="X31">
        <v>350</v>
      </c>
      <c r="Y31">
        <v>235.7</v>
      </c>
      <c r="Z31">
        <v>217.3</v>
      </c>
      <c r="AA31">
        <v>218.2</v>
      </c>
      <c r="AB31">
        <v>253.2</v>
      </c>
      <c r="AC31">
        <v>266.60000000000002</v>
      </c>
      <c r="AD31">
        <v>311.2</v>
      </c>
      <c r="AE31">
        <v>331.2</v>
      </c>
      <c r="AF31">
        <v>270.5</v>
      </c>
    </row>
    <row r="32" spans="1:32" x14ac:dyDescent="0.3">
      <c r="A32" t="s">
        <v>29</v>
      </c>
      <c r="B32" t="s">
        <v>357</v>
      </c>
      <c r="C32" t="s">
        <v>297</v>
      </c>
      <c r="D32" t="s">
        <v>358</v>
      </c>
      <c r="E32" t="s">
        <v>298</v>
      </c>
      <c r="U32">
        <v>-10.199999999999999</v>
      </c>
      <c r="V32">
        <v>1346.9</v>
      </c>
      <c r="W32">
        <v>562.5</v>
      </c>
      <c r="X32">
        <v>385.8</v>
      </c>
      <c r="Y32">
        <v>488.9</v>
      </c>
      <c r="Z32">
        <v>842</v>
      </c>
      <c r="AA32">
        <v>440</v>
      </c>
      <c r="AB32">
        <v>641.79999999999995</v>
      </c>
      <c r="AC32">
        <v>490.5</v>
      </c>
      <c r="AD32">
        <v>628</v>
      </c>
      <c r="AE32">
        <v>754.2</v>
      </c>
      <c r="AF32">
        <v>908.6</v>
      </c>
    </row>
    <row r="33" spans="1:32" x14ac:dyDescent="0.3">
      <c r="A33" t="s">
        <v>29</v>
      </c>
      <c r="B33" t="s">
        <v>359</v>
      </c>
      <c r="C33" t="s">
        <v>297</v>
      </c>
      <c r="D33" t="s">
        <v>360</v>
      </c>
      <c r="E33" t="s">
        <v>298</v>
      </c>
      <c r="U33">
        <v>20.3</v>
      </c>
      <c r="V33">
        <v>23.4</v>
      </c>
      <c r="W33">
        <v>151.6</v>
      </c>
      <c r="X33">
        <v>9.1999999999999993</v>
      </c>
      <c r="Y33">
        <v>15.2</v>
      </c>
      <c r="Z33">
        <v>16.600000000000001</v>
      </c>
      <c r="AA33">
        <v>22.1</v>
      </c>
      <c r="AB33">
        <v>21</v>
      </c>
      <c r="AC33">
        <v>22.8</v>
      </c>
      <c r="AD33">
        <v>29.6</v>
      </c>
      <c r="AE33">
        <v>32.200000000000003</v>
      </c>
      <c r="AF33">
        <v>34.700000000000003</v>
      </c>
    </row>
    <row r="34" spans="1:32" x14ac:dyDescent="0.3">
      <c r="A34" t="s">
        <v>29</v>
      </c>
      <c r="B34" t="s">
        <v>361</v>
      </c>
      <c r="C34" t="s">
        <v>297</v>
      </c>
      <c r="D34" t="s">
        <v>362</v>
      </c>
      <c r="E34" t="s">
        <v>298</v>
      </c>
      <c r="U34">
        <v>1110.9000000000001</v>
      </c>
      <c r="V34">
        <v>883</v>
      </c>
      <c r="W34">
        <v>749.8</v>
      </c>
      <c r="X34">
        <v>599.6</v>
      </c>
      <c r="Y34">
        <v>661.2</v>
      </c>
      <c r="Z34">
        <v>877.3</v>
      </c>
      <c r="AA34">
        <v>1016.9</v>
      </c>
      <c r="AB34">
        <v>1312.2</v>
      </c>
      <c r="AC34">
        <v>1499.8</v>
      </c>
      <c r="AD34">
        <v>1794</v>
      </c>
      <c r="AE34">
        <v>1462.8</v>
      </c>
      <c r="AF34">
        <v>1360.5</v>
      </c>
    </row>
    <row r="35" spans="1:32" x14ac:dyDescent="0.3">
      <c r="A35" t="s">
        <v>29</v>
      </c>
      <c r="B35" t="s">
        <v>363</v>
      </c>
      <c r="C35" t="s">
        <v>297</v>
      </c>
      <c r="D35" t="s">
        <v>364</v>
      </c>
      <c r="E35" t="s">
        <v>298</v>
      </c>
      <c r="U35">
        <v>1647.9</v>
      </c>
      <c r="V35">
        <v>1202</v>
      </c>
      <c r="W35">
        <v>1141.9000000000001</v>
      </c>
      <c r="X35">
        <v>1147.7</v>
      </c>
      <c r="Y35">
        <v>1265.0999999999999</v>
      </c>
      <c r="Z35">
        <v>1358.3</v>
      </c>
      <c r="AA35">
        <v>1116.0999999999999</v>
      </c>
      <c r="AB35">
        <v>1345.5</v>
      </c>
      <c r="AC35">
        <v>1287.5</v>
      </c>
      <c r="AD35">
        <v>1149.5999999999999</v>
      </c>
      <c r="AE35">
        <v>1327.6</v>
      </c>
      <c r="AF35">
        <v>1685.7</v>
      </c>
    </row>
    <row r="36" spans="1:32" x14ac:dyDescent="0.3">
      <c r="A36" t="s">
        <v>29</v>
      </c>
      <c r="B36" t="s">
        <v>365</v>
      </c>
      <c r="C36" t="s">
        <v>297</v>
      </c>
      <c r="D36" t="s">
        <v>366</v>
      </c>
      <c r="E36" t="s">
        <v>298</v>
      </c>
      <c r="U36">
        <v>162.4</v>
      </c>
      <c r="V36">
        <v>131</v>
      </c>
      <c r="W36">
        <v>98.7</v>
      </c>
      <c r="X36">
        <v>84</v>
      </c>
      <c r="Y36">
        <v>93</v>
      </c>
      <c r="Z36">
        <v>113.5</v>
      </c>
      <c r="AA36">
        <v>93.7</v>
      </c>
      <c r="AB36">
        <v>113.6</v>
      </c>
      <c r="AC36">
        <v>126.8</v>
      </c>
      <c r="AD36">
        <v>119.4</v>
      </c>
      <c r="AE36">
        <v>112.2</v>
      </c>
      <c r="AF36">
        <v>133.69999999999999</v>
      </c>
    </row>
    <row r="37" spans="1:32" x14ac:dyDescent="0.3">
      <c r="A37" t="s">
        <v>29</v>
      </c>
      <c r="B37" t="s">
        <v>367</v>
      </c>
      <c r="C37" t="s">
        <v>297</v>
      </c>
      <c r="D37" t="s">
        <v>368</v>
      </c>
      <c r="E37" t="s">
        <v>298</v>
      </c>
      <c r="U37">
        <v>1357.7</v>
      </c>
      <c r="V37">
        <v>942.4</v>
      </c>
      <c r="W37">
        <v>922.7</v>
      </c>
      <c r="X37">
        <v>938.1</v>
      </c>
      <c r="Y37">
        <v>1057.4000000000001</v>
      </c>
      <c r="Z37">
        <v>1127.5999999999999</v>
      </c>
      <c r="AA37">
        <v>879.6</v>
      </c>
      <c r="AB37">
        <v>1058.2</v>
      </c>
      <c r="AC37">
        <v>948.5</v>
      </c>
      <c r="AD37">
        <v>804.4</v>
      </c>
      <c r="AE37">
        <v>1008.2</v>
      </c>
      <c r="AF37">
        <v>1339.2</v>
      </c>
    </row>
    <row r="38" spans="1:32" x14ac:dyDescent="0.3">
      <c r="A38" t="s">
        <v>29</v>
      </c>
      <c r="B38" t="s">
        <v>369</v>
      </c>
      <c r="C38" t="s">
        <v>297</v>
      </c>
      <c r="D38" t="s">
        <v>370</v>
      </c>
      <c r="E38" t="s">
        <v>298</v>
      </c>
      <c r="U38">
        <v>127.8</v>
      </c>
      <c r="V38">
        <v>128.6</v>
      </c>
      <c r="W38">
        <v>120.6</v>
      </c>
      <c r="X38">
        <v>125.6</v>
      </c>
      <c r="Y38">
        <v>114.7</v>
      </c>
      <c r="Z38">
        <v>117.2</v>
      </c>
      <c r="AA38">
        <v>142.80000000000001</v>
      </c>
      <c r="AB38">
        <v>173.7</v>
      </c>
      <c r="AC38">
        <v>212.2</v>
      </c>
      <c r="AD38">
        <v>225.8</v>
      </c>
      <c r="AE38">
        <v>207.2</v>
      </c>
      <c r="AF38">
        <v>212.8</v>
      </c>
    </row>
    <row r="39" spans="1:32" x14ac:dyDescent="0.3">
      <c r="A39" t="s">
        <v>29</v>
      </c>
      <c r="B39" t="s">
        <v>371</v>
      </c>
      <c r="C39" t="s">
        <v>297</v>
      </c>
      <c r="D39" t="s">
        <v>372</v>
      </c>
      <c r="E39" t="s">
        <v>298</v>
      </c>
      <c r="U39">
        <v>390</v>
      </c>
      <c r="V39">
        <v>509.6</v>
      </c>
      <c r="W39">
        <v>275.8</v>
      </c>
      <c r="X39">
        <v>437.9</v>
      </c>
      <c r="Y39">
        <v>-58.3</v>
      </c>
      <c r="Z39">
        <v>-305</v>
      </c>
      <c r="AA39">
        <v>127.3</v>
      </c>
      <c r="AB39">
        <v>-75.8</v>
      </c>
      <c r="AC39">
        <v>-51.4</v>
      </c>
      <c r="AD39">
        <v>-7.7000000000000197</v>
      </c>
      <c r="AE39">
        <v>342.7</v>
      </c>
      <c r="AF39">
        <v>-44.6</v>
      </c>
    </row>
    <row r="40" spans="1:32" x14ac:dyDescent="0.3">
      <c r="A40" t="s">
        <v>29</v>
      </c>
      <c r="B40" t="s">
        <v>373</v>
      </c>
      <c r="C40" t="s">
        <v>297</v>
      </c>
      <c r="D40" t="s">
        <v>374</v>
      </c>
      <c r="E40" t="s">
        <v>298</v>
      </c>
      <c r="U40">
        <v>751.4</v>
      </c>
      <c r="V40">
        <v>406.5</v>
      </c>
      <c r="W40">
        <v>404.6</v>
      </c>
      <c r="X40">
        <v>427.7</v>
      </c>
      <c r="Y40">
        <v>846.7</v>
      </c>
      <c r="Z40">
        <v>1174.3</v>
      </c>
      <c r="AA40">
        <v>1194.5999999999999</v>
      </c>
      <c r="AB40">
        <v>1090</v>
      </c>
      <c r="AC40">
        <v>1522</v>
      </c>
      <c r="AD40">
        <v>1674.7</v>
      </c>
      <c r="AE40">
        <v>1380.4</v>
      </c>
      <c r="AF40">
        <v>1656</v>
      </c>
    </row>
    <row r="41" spans="1:32" x14ac:dyDescent="0.3">
      <c r="A41" t="s">
        <v>29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29</v>
      </c>
      <c r="B42" t="s">
        <v>377</v>
      </c>
      <c r="C42" t="s">
        <v>297</v>
      </c>
      <c r="D42" t="s">
        <v>378</v>
      </c>
      <c r="E42" t="s">
        <v>298</v>
      </c>
      <c r="U42">
        <v>485.2</v>
      </c>
      <c r="V42">
        <v>473.3</v>
      </c>
      <c r="W42">
        <v>324.8</v>
      </c>
      <c r="X42">
        <v>345.9</v>
      </c>
      <c r="Y42">
        <v>402.6</v>
      </c>
      <c r="Z42">
        <v>314.7</v>
      </c>
      <c r="AA42">
        <v>470.6</v>
      </c>
      <c r="AB42">
        <v>522.9</v>
      </c>
      <c r="AC42">
        <v>664.4</v>
      </c>
      <c r="AD42">
        <v>796.1</v>
      </c>
      <c r="AE42">
        <v>791.9</v>
      </c>
      <c r="AF42">
        <v>865.7</v>
      </c>
    </row>
    <row r="43" spans="1:32" x14ac:dyDescent="0.3">
      <c r="A43" t="s">
        <v>29</v>
      </c>
      <c r="B43" t="s">
        <v>379</v>
      </c>
      <c r="C43" t="s">
        <v>297</v>
      </c>
      <c r="D43" t="s">
        <v>380</v>
      </c>
      <c r="E43" t="s">
        <v>298</v>
      </c>
      <c r="U43">
        <v>1137.7</v>
      </c>
      <c r="V43">
        <v>1092.9000000000001</v>
      </c>
      <c r="W43">
        <v>736</v>
      </c>
      <c r="X43">
        <v>744.4</v>
      </c>
      <c r="Y43">
        <v>1033.4000000000001</v>
      </c>
      <c r="Z43">
        <v>1103.9000000000001</v>
      </c>
      <c r="AA43">
        <v>1618</v>
      </c>
      <c r="AB43">
        <v>1843</v>
      </c>
      <c r="AC43">
        <v>2073.8000000000002</v>
      </c>
      <c r="AD43">
        <v>2311.9</v>
      </c>
      <c r="AE43">
        <v>1830.9</v>
      </c>
      <c r="AF43">
        <v>2074.5</v>
      </c>
    </row>
    <row r="44" spans="1:32" x14ac:dyDescent="0.3">
      <c r="A44" t="s">
        <v>29</v>
      </c>
      <c r="B44" t="s">
        <v>381</v>
      </c>
      <c r="C44" t="s">
        <v>297</v>
      </c>
      <c r="D44" t="s">
        <v>382</v>
      </c>
      <c r="E44" t="s">
        <v>298</v>
      </c>
      <c r="U44">
        <v>17177.400000000001</v>
      </c>
      <c r="V44">
        <v>16506.900000000001</v>
      </c>
      <c r="W44">
        <v>13266</v>
      </c>
      <c r="X44">
        <v>13028.4</v>
      </c>
      <c r="Y44">
        <v>13771.1</v>
      </c>
      <c r="Z44">
        <v>14595.1</v>
      </c>
      <c r="AA44">
        <v>15819.6</v>
      </c>
      <c r="AB44">
        <v>18141.099999999999</v>
      </c>
      <c r="AC44">
        <v>19376.3</v>
      </c>
      <c r="AD44">
        <v>20927.8</v>
      </c>
      <c r="AE44">
        <v>20239.599999999999</v>
      </c>
      <c r="AF44">
        <v>22068.7</v>
      </c>
    </row>
    <row r="45" spans="1:32" x14ac:dyDescent="0.3">
      <c r="A45" t="s">
        <v>29</v>
      </c>
      <c r="B45" t="s">
        <v>383</v>
      </c>
      <c r="C45" t="s">
        <v>297</v>
      </c>
      <c r="D45" t="s">
        <v>384</v>
      </c>
      <c r="E45" t="s">
        <v>298</v>
      </c>
      <c r="U45">
        <v>16274</v>
      </c>
      <c r="V45">
        <v>15607.8</v>
      </c>
      <c r="W45">
        <v>12399.1</v>
      </c>
      <c r="X45">
        <v>12128.9</v>
      </c>
      <c r="Y45">
        <v>12816.9</v>
      </c>
      <c r="Z45">
        <v>13492.6</v>
      </c>
      <c r="AA45">
        <v>14783.2</v>
      </c>
      <c r="AB45">
        <v>17004</v>
      </c>
      <c r="AC45">
        <v>18239.3</v>
      </c>
      <c r="AD45">
        <v>19773</v>
      </c>
      <c r="AE45">
        <v>19036.3</v>
      </c>
      <c r="AF45">
        <v>20770.5</v>
      </c>
    </row>
    <row r="46" spans="1:32" x14ac:dyDescent="0.3">
      <c r="A46" t="s">
        <v>29</v>
      </c>
      <c r="B46" t="s">
        <v>385</v>
      </c>
      <c r="C46" t="s">
        <v>297</v>
      </c>
      <c r="D46" t="s">
        <v>386</v>
      </c>
      <c r="E46" t="s">
        <v>298</v>
      </c>
      <c r="U46">
        <v>652.5</v>
      </c>
      <c r="V46">
        <v>619.6</v>
      </c>
      <c r="W46">
        <v>411.2</v>
      </c>
      <c r="X46">
        <v>398.5</v>
      </c>
      <c r="Y46">
        <v>630.79999999999995</v>
      </c>
      <c r="Z46">
        <v>789.2</v>
      </c>
      <c r="AA46">
        <v>1147.4000000000001</v>
      </c>
      <c r="AB46">
        <v>1320.1</v>
      </c>
      <c r="AC46">
        <v>1409.4</v>
      </c>
      <c r="AD46">
        <v>1515.8</v>
      </c>
      <c r="AE46">
        <v>1039</v>
      </c>
      <c r="AF46">
        <v>1208.8</v>
      </c>
    </row>
    <row r="47" spans="1:32" x14ac:dyDescent="0.3">
      <c r="A47" t="s">
        <v>29</v>
      </c>
      <c r="B47" t="s">
        <v>387</v>
      </c>
      <c r="C47" t="s">
        <v>297</v>
      </c>
      <c r="D47" t="s">
        <v>388</v>
      </c>
      <c r="E47" t="s">
        <v>298</v>
      </c>
      <c r="U47">
        <v>6009.5</v>
      </c>
      <c r="V47">
        <v>3349.4</v>
      </c>
      <c r="W47">
        <v>2052.1</v>
      </c>
      <c r="X47">
        <v>1727</v>
      </c>
      <c r="Y47">
        <v>1436.5</v>
      </c>
      <c r="Z47">
        <v>1805</v>
      </c>
      <c r="AA47">
        <v>1194.7</v>
      </c>
      <c r="AB47">
        <v>1659.5</v>
      </c>
      <c r="AC47">
        <v>1742.1</v>
      </c>
      <c r="AD47">
        <v>1912.4</v>
      </c>
      <c r="AE47">
        <v>2058.3000000000002</v>
      </c>
      <c r="AF47">
        <v>2613.8000000000002</v>
      </c>
    </row>
    <row r="48" spans="1:32" x14ac:dyDescent="0.3">
      <c r="A48" t="s">
        <v>29</v>
      </c>
      <c r="B48" t="s">
        <v>389</v>
      </c>
      <c r="C48" t="s">
        <v>297</v>
      </c>
      <c r="D48" t="s">
        <v>390</v>
      </c>
      <c r="E48" t="s">
        <v>298</v>
      </c>
      <c r="U48">
        <v>7775.3</v>
      </c>
      <c r="V48">
        <v>5006.2</v>
      </c>
      <c r="W48">
        <v>3435.6</v>
      </c>
      <c r="X48">
        <v>3052</v>
      </c>
      <c r="Y48">
        <v>2577.9</v>
      </c>
      <c r="Z48">
        <v>3165.1</v>
      </c>
      <c r="AA48">
        <v>2456.6</v>
      </c>
      <c r="AB48">
        <v>3130.1</v>
      </c>
      <c r="AC48">
        <v>3296.2</v>
      </c>
      <c r="AD48">
        <v>3542.7</v>
      </c>
      <c r="AE48">
        <v>3902.8</v>
      </c>
      <c r="AF48">
        <v>4543</v>
      </c>
    </row>
    <row r="49" spans="1:32" x14ac:dyDescent="0.3">
      <c r="A49" t="s">
        <v>29</v>
      </c>
      <c r="B49" t="s">
        <v>391</v>
      </c>
      <c r="C49" t="s">
        <v>297</v>
      </c>
      <c r="D49" t="s">
        <v>392</v>
      </c>
      <c r="E49" t="s">
        <v>298</v>
      </c>
      <c r="U49">
        <v>290.39999999999998</v>
      </c>
      <c r="V49">
        <v>262.2</v>
      </c>
      <c r="W49">
        <v>336.3</v>
      </c>
      <c r="X49">
        <v>240.2</v>
      </c>
      <c r="Y49">
        <v>258.89999999999998</v>
      </c>
      <c r="Z49">
        <v>301.5</v>
      </c>
      <c r="AA49">
        <v>212</v>
      </c>
      <c r="AB49">
        <v>290.60000000000002</v>
      </c>
      <c r="AC49">
        <v>263.7</v>
      </c>
      <c r="AD49">
        <v>245.9</v>
      </c>
      <c r="AE49">
        <v>289.60000000000002</v>
      </c>
      <c r="AF49">
        <v>352.8</v>
      </c>
    </row>
    <row r="50" spans="1:32" x14ac:dyDescent="0.3">
      <c r="A50" t="s">
        <v>29</v>
      </c>
      <c r="B50" t="s">
        <v>393</v>
      </c>
      <c r="C50" t="s">
        <v>297</v>
      </c>
      <c r="D50" t="s">
        <v>394</v>
      </c>
      <c r="E50" t="s">
        <v>298</v>
      </c>
      <c r="U50">
        <v>1475.6</v>
      </c>
      <c r="V50">
        <v>1394.9</v>
      </c>
      <c r="W50">
        <v>1047.2</v>
      </c>
      <c r="X50">
        <v>1084.9000000000001</v>
      </c>
      <c r="Y50">
        <v>882.3</v>
      </c>
      <c r="Z50">
        <v>1058.8</v>
      </c>
      <c r="AA50">
        <v>1049.9000000000001</v>
      </c>
      <c r="AB50">
        <v>1179.9000000000001</v>
      </c>
      <c r="AC50">
        <v>1290.7</v>
      </c>
      <c r="AD50">
        <v>1384.6</v>
      </c>
      <c r="AE50">
        <v>1555.1</v>
      </c>
      <c r="AF50">
        <v>1576.3</v>
      </c>
    </row>
    <row r="51" spans="1:32" x14ac:dyDescent="0.3">
      <c r="A51" t="s">
        <v>29</v>
      </c>
      <c r="B51" t="s">
        <v>395</v>
      </c>
      <c r="C51" t="s">
        <v>297</v>
      </c>
      <c r="D51" t="s">
        <v>396</v>
      </c>
      <c r="E51" t="s">
        <v>298</v>
      </c>
      <c r="U51">
        <v>940.2</v>
      </c>
      <c r="V51">
        <v>812.9</v>
      </c>
      <c r="W51">
        <v>703.6</v>
      </c>
      <c r="X51">
        <v>620.79999999999995</v>
      </c>
      <c r="Y51">
        <v>663.6</v>
      </c>
      <c r="Z51">
        <v>813.9</v>
      </c>
      <c r="AA51">
        <v>811.7</v>
      </c>
      <c r="AB51">
        <v>868</v>
      </c>
      <c r="AC51">
        <v>939.9</v>
      </c>
      <c r="AD51">
        <v>1029.5999999999999</v>
      </c>
      <c r="AE51">
        <v>1150.8</v>
      </c>
      <c r="AF51">
        <v>1144.8</v>
      </c>
    </row>
    <row r="52" spans="1:32" x14ac:dyDescent="0.3">
      <c r="A52" t="s">
        <v>29</v>
      </c>
      <c r="B52" t="s">
        <v>397</v>
      </c>
      <c r="C52" t="s">
        <v>297</v>
      </c>
      <c r="D52" t="s">
        <v>398</v>
      </c>
      <c r="E52" t="s">
        <v>298</v>
      </c>
      <c r="U52">
        <v>535.4</v>
      </c>
      <c r="V52">
        <v>582</v>
      </c>
      <c r="W52">
        <v>343.7</v>
      </c>
      <c r="X52">
        <v>464.1</v>
      </c>
      <c r="Y52">
        <v>218.7</v>
      </c>
      <c r="Z52">
        <v>244.8</v>
      </c>
      <c r="AA52">
        <v>238.1</v>
      </c>
      <c r="AB52">
        <v>311.89999999999998</v>
      </c>
      <c r="AC52">
        <v>350.7</v>
      </c>
      <c r="AD52">
        <v>355</v>
      </c>
      <c r="AE52">
        <v>404.4</v>
      </c>
      <c r="AF52">
        <v>431.5</v>
      </c>
    </row>
    <row r="53" spans="1:32" x14ac:dyDescent="0.3">
      <c r="A53" t="s">
        <v>29</v>
      </c>
      <c r="B53" t="s">
        <v>399</v>
      </c>
      <c r="C53" t="s">
        <v>297</v>
      </c>
      <c r="D53" t="s">
        <v>400</v>
      </c>
      <c r="E53" t="s">
        <v>298</v>
      </c>
      <c r="U53">
        <v>365.5</v>
      </c>
      <c r="V53">
        <v>309.3</v>
      </c>
      <c r="W53">
        <v>260.89999999999998</v>
      </c>
      <c r="X53">
        <v>225.7</v>
      </c>
      <c r="Y53">
        <v>275.60000000000002</v>
      </c>
      <c r="Z53">
        <v>306.60000000000002</v>
      </c>
      <c r="AA53">
        <v>377.8</v>
      </c>
      <c r="AB53">
        <v>369.3</v>
      </c>
      <c r="AC53">
        <v>487.8</v>
      </c>
      <c r="AD53">
        <v>550</v>
      </c>
      <c r="AE53">
        <v>530.29999999999995</v>
      </c>
      <c r="AF53">
        <v>488.8</v>
      </c>
    </row>
    <row r="54" spans="1:32" x14ac:dyDescent="0.3">
      <c r="A54" t="s">
        <v>29</v>
      </c>
      <c r="B54" t="s">
        <v>401</v>
      </c>
      <c r="C54" t="s">
        <v>297</v>
      </c>
      <c r="D54" t="s">
        <v>402</v>
      </c>
      <c r="E54" t="s">
        <v>298</v>
      </c>
      <c r="U54">
        <v>467.8</v>
      </c>
      <c r="V54">
        <v>413.5</v>
      </c>
      <c r="W54">
        <v>394.9</v>
      </c>
      <c r="X54">
        <v>308.2</v>
      </c>
      <c r="Y54">
        <v>469.5</v>
      </c>
      <c r="Z54">
        <v>508.8</v>
      </c>
      <c r="AA54">
        <v>568.29999999999995</v>
      </c>
      <c r="AB54">
        <v>542.6</v>
      </c>
      <c r="AC54">
        <v>693</v>
      </c>
      <c r="AD54">
        <v>718.3</v>
      </c>
      <c r="AE54">
        <v>697</v>
      </c>
      <c r="AF54">
        <v>720.2</v>
      </c>
    </row>
    <row r="55" spans="1:32" x14ac:dyDescent="0.3">
      <c r="A55" t="s">
        <v>29</v>
      </c>
      <c r="B55" t="s">
        <v>403</v>
      </c>
      <c r="C55" t="s">
        <v>297</v>
      </c>
      <c r="D55" t="s">
        <v>404</v>
      </c>
      <c r="E55" t="s">
        <v>298</v>
      </c>
      <c r="U55">
        <v>102.3</v>
      </c>
      <c r="V55">
        <v>104.2</v>
      </c>
      <c r="W55">
        <v>134</v>
      </c>
      <c r="X55">
        <v>82.5</v>
      </c>
      <c r="Y55">
        <v>193.9</v>
      </c>
      <c r="Z55">
        <v>202.2</v>
      </c>
      <c r="AA55">
        <v>190.5</v>
      </c>
      <c r="AB55">
        <v>173.3</v>
      </c>
      <c r="AC55">
        <v>205.2</v>
      </c>
      <c r="AD55">
        <v>168.3</v>
      </c>
      <c r="AE55">
        <v>166.7</v>
      </c>
      <c r="AF55">
        <v>231.4</v>
      </c>
    </row>
    <row r="56" spans="1:32" x14ac:dyDescent="0.3">
      <c r="A56" t="s">
        <v>29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29</v>
      </c>
      <c r="B57" t="s">
        <v>407</v>
      </c>
      <c r="C57" t="s">
        <v>297</v>
      </c>
      <c r="D57" t="s">
        <v>408</v>
      </c>
      <c r="E57" t="s">
        <v>298</v>
      </c>
      <c r="F57">
        <v>13203.1</v>
      </c>
      <c r="G57">
        <v>14630.4</v>
      </c>
      <c r="H57">
        <v>17645.8</v>
      </c>
      <c r="I57">
        <v>20236.3</v>
      </c>
      <c r="J57">
        <v>21624.400000000001</v>
      </c>
      <c r="K57">
        <v>23372.2</v>
      </c>
      <c r="L57">
        <v>24345.8</v>
      </c>
      <c r="M57">
        <v>23820.5</v>
      </c>
      <c r="N57">
        <v>23123.4</v>
      </c>
      <c r="O57">
        <v>23863.200000000001</v>
      </c>
      <c r="P57">
        <v>24323.599999999999</v>
      </c>
      <c r="Q57">
        <v>24802</v>
      </c>
      <c r="R57">
        <v>26496.7</v>
      </c>
      <c r="S57">
        <v>27941.200000000001</v>
      </c>
      <c r="T57">
        <v>25377.4</v>
      </c>
      <c r="U57">
        <v>25704.3</v>
      </c>
      <c r="V57">
        <v>21919.8</v>
      </c>
      <c r="W57">
        <v>17106.3</v>
      </c>
      <c r="X57">
        <v>16508.2</v>
      </c>
      <c r="Y57">
        <v>17195.5</v>
      </c>
      <c r="Z57">
        <v>18934.7</v>
      </c>
      <c r="AA57">
        <v>19470.8</v>
      </c>
      <c r="AB57">
        <v>22361.1</v>
      </c>
      <c r="AC57">
        <v>24194.799999999999</v>
      </c>
      <c r="AD57">
        <v>26145.4</v>
      </c>
      <c r="AE57">
        <v>25522.9</v>
      </c>
      <c r="AF57">
        <v>28267.8</v>
      </c>
    </row>
    <row r="58" spans="1:32" x14ac:dyDescent="0.3">
      <c r="A58" t="s">
        <v>29</v>
      </c>
      <c r="B58" t="s">
        <v>409</v>
      </c>
      <c r="C58" t="s">
        <v>297</v>
      </c>
      <c r="D58" t="s">
        <v>410</v>
      </c>
      <c r="E58" t="s">
        <v>298</v>
      </c>
      <c r="U58">
        <v>25704.3</v>
      </c>
      <c r="V58">
        <v>21919.8</v>
      </c>
      <c r="W58">
        <v>17106.3</v>
      </c>
      <c r="X58">
        <v>16508.2</v>
      </c>
      <c r="Y58">
        <v>17195.5</v>
      </c>
      <c r="Z58">
        <v>18934.7</v>
      </c>
      <c r="AA58">
        <v>19470.8</v>
      </c>
      <c r="AB58">
        <v>22361.1</v>
      </c>
      <c r="AC58">
        <v>24194.799999999999</v>
      </c>
      <c r="AD58">
        <v>26145.4</v>
      </c>
      <c r="AE58">
        <v>25522.9</v>
      </c>
      <c r="AF58">
        <v>28267.8</v>
      </c>
    </row>
    <row r="59" spans="1:32" x14ac:dyDescent="0.3">
      <c r="A59" t="s">
        <v>29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31</v>
      </c>
      <c r="B2" t="s">
        <v>295</v>
      </c>
      <c r="C2" t="s">
        <v>297</v>
      </c>
      <c r="D2" t="s">
        <v>296</v>
      </c>
      <c r="E2" t="s">
        <v>298</v>
      </c>
      <c r="U2">
        <v>903.4</v>
      </c>
      <c r="V2">
        <v>899.1</v>
      </c>
      <c r="W2">
        <v>866.9</v>
      </c>
      <c r="X2">
        <v>899.5</v>
      </c>
      <c r="Y2">
        <v>954.2</v>
      </c>
      <c r="Z2">
        <v>1102.5</v>
      </c>
      <c r="AA2">
        <v>1036.4000000000001</v>
      </c>
      <c r="AB2">
        <v>1137.0999999999999</v>
      </c>
      <c r="AC2">
        <v>1137</v>
      </c>
      <c r="AD2">
        <v>1154.8</v>
      </c>
      <c r="AE2">
        <v>1203.4000000000001</v>
      </c>
      <c r="AF2">
        <v>1298.2</v>
      </c>
    </row>
    <row r="3" spans="1:32" x14ac:dyDescent="0.3">
      <c r="A3" t="s">
        <v>31</v>
      </c>
      <c r="B3" t="s">
        <v>299</v>
      </c>
      <c r="C3" t="s">
        <v>297</v>
      </c>
      <c r="D3" t="s">
        <v>300</v>
      </c>
      <c r="E3" t="s">
        <v>298</v>
      </c>
      <c r="U3">
        <v>143</v>
      </c>
      <c r="V3">
        <v>116.9</v>
      </c>
      <c r="W3">
        <v>72.400000000000006</v>
      </c>
      <c r="X3">
        <v>109</v>
      </c>
      <c r="Y3">
        <v>134.80000000000001</v>
      </c>
      <c r="Z3">
        <v>114.7</v>
      </c>
      <c r="AA3">
        <v>106.3</v>
      </c>
      <c r="AB3">
        <v>184.3</v>
      </c>
      <c r="AC3">
        <v>278</v>
      </c>
      <c r="AD3">
        <v>322.39999999999998</v>
      </c>
      <c r="AE3">
        <v>219.2</v>
      </c>
      <c r="AF3">
        <v>248.1</v>
      </c>
    </row>
    <row r="4" spans="1:32" x14ac:dyDescent="0.3">
      <c r="A4" t="s">
        <v>31</v>
      </c>
      <c r="B4" t="s">
        <v>301</v>
      </c>
      <c r="C4" t="s">
        <v>297</v>
      </c>
      <c r="D4" t="s">
        <v>302</v>
      </c>
      <c r="E4" t="s">
        <v>298</v>
      </c>
      <c r="U4">
        <v>3930.8</v>
      </c>
      <c r="V4">
        <v>3767.7</v>
      </c>
      <c r="W4">
        <v>3155.8</v>
      </c>
      <c r="X4">
        <v>3008.3</v>
      </c>
      <c r="Y4">
        <v>3526</v>
      </c>
      <c r="Z4">
        <v>3668</v>
      </c>
      <c r="AA4">
        <v>4448.3</v>
      </c>
      <c r="AB4">
        <v>5361.3</v>
      </c>
      <c r="AC4">
        <v>5703.1</v>
      </c>
      <c r="AD4">
        <v>5482.5</v>
      </c>
      <c r="AE4">
        <v>5314.9</v>
      </c>
      <c r="AF4">
        <v>6502.6</v>
      </c>
    </row>
    <row r="5" spans="1:32" x14ac:dyDescent="0.3">
      <c r="A5" t="s">
        <v>31</v>
      </c>
      <c r="B5" t="s">
        <v>303</v>
      </c>
      <c r="C5" t="s">
        <v>297</v>
      </c>
      <c r="D5" t="s">
        <v>304</v>
      </c>
      <c r="E5" t="s">
        <v>298</v>
      </c>
      <c r="U5">
        <v>629.6</v>
      </c>
      <c r="V5">
        <v>670.6</v>
      </c>
      <c r="W5">
        <v>603.70000000000005</v>
      </c>
      <c r="X5">
        <v>581.5</v>
      </c>
      <c r="Y5">
        <v>652.79999999999995</v>
      </c>
      <c r="Z5">
        <v>666.4</v>
      </c>
      <c r="AA5">
        <v>591.5</v>
      </c>
      <c r="AB5">
        <v>796.7</v>
      </c>
      <c r="AC5">
        <v>815.8</v>
      </c>
      <c r="AD5">
        <v>852.7</v>
      </c>
      <c r="AE5">
        <v>794.6</v>
      </c>
      <c r="AF5">
        <v>925</v>
      </c>
    </row>
    <row r="6" spans="1:32" x14ac:dyDescent="0.3">
      <c r="A6" t="s">
        <v>31</v>
      </c>
      <c r="B6" t="s">
        <v>305</v>
      </c>
      <c r="C6" t="s">
        <v>297</v>
      </c>
      <c r="D6" t="s">
        <v>306</v>
      </c>
      <c r="E6" t="s">
        <v>298</v>
      </c>
      <c r="U6">
        <v>177.5</v>
      </c>
      <c r="V6">
        <v>195.2</v>
      </c>
      <c r="W6">
        <v>220.2</v>
      </c>
      <c r="X6">
        <v>292.3</v>
      </c>
      <c r="Y6">
        <v>360.9</v>
      </c>
      <c r="Z6">
        <v>342</v>
      </c>
      <c r="AA6">
        <v>459.2</v>
      </c>
      <c r="AB6">
        <v>522.20000000000005</v>
      </c>
      <c r="AC6">
        <v>492.7</v>
      </c>
      <c r="AD6">
        <v>438.7</v>
      </c>
      <c r="AE6">
        <v>449.8</v>
      </c>
      <c r="AF6">
        <v>509.7</v>
      </c>
    </row>
    <row r="7" spans="1:32" x14ac:dyDescent="0.3">
      <c r="A7" t="s">
        <v>31</v>
      </c>
      <c r="B7" t="s">
        <v>307</v>
      </c>
      <c r="C7" t="s">
        <v>297</v>
      </c>
      <c r="D7" t="s">
        <v>308</v>
      </c>
      <c r="E7" t="s">
        <v>298</v>
      </c>
      <c r="U7">
        <v>362.6</v>
      </c>
      <c r="V7">
        <v>244.9</v>
      </c>
      <c r="W7">
        <v>236.5</v>
      </c>
      <c r="X7">
        <v>267.7</v>
      </c>
      <c r="Y7">
        <v>352.4</v>
      </c>
      <c r="Z7">
        <v>428.5</v>
      </c>
      <c r="AA7">
        <v>493.9</v>
      </c>
      <c r="AB7">
        <v>739</v>
      </c>
      <c r="AC7">
        <v>688.3</v>
      </c>
      <c r="AD7">
        <v>521.6</v>
      </c>
      <c r="AE7">
        <v>519.5</v>
      </c>
      <c r="AF7">
        <v>510.7</v>
      </c>
    </row>
    <row r="8" spans="1:32" x14ac:dyDescent="0.3">
      <c r="A8" t="s">
        <v>31</v>
      </c>
      <c r="B8" t="s">
        <v>309</v>
      </c>
      <c r="C8" t="s">
        <v>297</v>
      </c>
      <c r="D8" t="s">
        <v>310</v>
      </c>
      <c r="E8" t="s">
        <v>298</v>
      </c>
      <c r="U8">
        <v>778.1</v>
      </c>
      <c r="V8">
        <v>639.4</v>
      </c>
      <c r="W8">
        <v>181.7</v>
      </c>
      <c r="X8">
        <v>51.9</v>
      </c>
      <c r="Y8">
        <v>96</v>
      </c>
      <c r="Z8">
        <v>55.8</v>
      </c>
      <c r="AA8">
        <v>83.9</v>
      </c>
      <c r="AB8">
        <v>65.900000000000006</v>
      </c>
      <c r="AC8">
        <v>138.6</v>
      </c>
      <c r="AD8">
        <v>161.80000000000001</v>
      </c>
      <c r="AE8">
        <v>124.8</v>
      </c>
      <c r="AF8">
        <v>100.5</v>
      </c>
    </row>
    <row r="9" spans="1:32" x14ac:dyDescent="0.3">
      <c r="A9" t="s">
        <v>31</v>
      </c>
      <c r="B9" t="s">
        <v>311</v>
      </c>
      <c r="C9" t="s">
        <v>297</v>
      </c>
      <c r="D9" t="s">
        <v>312</v>
      </c>
      <c r="E9" t="s">
        <v>298</v>
      </c>
      <c r="U9">
        <v>189.9</v>
      </c>
      <c r="V9">
        <v>345.1</v>
      </c>
      <c r="W9">
        <v>290.7</v>
      </c>
      <c r="X9">
        <v>235</v>
      </c>
      <c r="Y9">
        <v>158.30000000000001</v>
      </c>
      <c r="Z9">
        <v>123.9</v>
      </c>
      <c r="AA9">
        <v>135.80000000000001</v>
      </c>
      <c r="AB9">
        <v>184.8</v>
      </c>
      <c r="AC9">
        <v>275.2</v>
      </c>
      <c r="AD9">
        <v>231.7</v>
      </c>
      <c r="AE9">
        <v>213.9</v>
      </c>
      <c r="AF9">
        <v>313.7</v>
      </c>
    </row>
    <row r="10" spans="1:32" x14ac:dyDescent="0.3">
      <c r="A10" t="s">
        <v>31</v>
      </c>
      <c r="B10" t="s">
        <v>313</v>
      </c>
      <c r="C10" t="s">
        <v>297</v>
      </c>
      <c r="D10" t="s">
        <v>314</v>
      </c>
      <c r="E10" t="s">
        <v>298</v>
      </c>
      <c r="U10">
        <v>244.1</v>
      </c>
      <c r="V10">
        <v>398.8</v>
      </c>
      <c r="W10">
        <v>339.9</v>
      </c>
      <c r="X10">
        <v>278</v>
      </c>
      <c r="Y10">
        <v>221.1</v>
      </c>
      <c r="Z10">
        <v>230.8</v>
      </c>
      <c r="AA10">
        <v>264.8</v>
      </c>
      <c r="AB10">
        <v>309.5</v>
      </c>
      <c r="AC10">
        <v>440.6</v>
      </c>
      <c r="AD10">
        <v>442</v>
      </c>
      <c r="AE10">
        <v>457.3</v>
      </c>
      <c r="AF10">
        <v>612.6</v>
      </c>
    </row>
    <row r="11" spans="1:32" x14ac:dyDescent="0.3">
      <c r="A11" t="s">
        <v>31</v>
      </c>
      <c r="B11" t="s">
        <v>315</v>
      </c>
      <c r="C11" t="s">
        <v>297</v>
      </c>
      <c r="D11" t="s">
        <v>316</v>
      </c>
      <c r="E11" t="s">
        <v>298</v>
      </c>
      <c r="U11">
        <v>54.2</v>
      </c>
      <c r="V11">
        <v>53.7</v>
      </c>
      <c r="W11">
        <v>49.2</v>
      </c>
      <c r="X11">
        <v>43</v>
      </c>
      <c r="Y11">
        <v>62.8</v>
      </c>
      <c r="Z11">
        <v>106.9</v>
      </c>
      <c r="AA11">
        <v>129</v>
      </c>
      <c r="AB11">
        <v>124.7</v>
      </c>
      <c r="AC11">
        <v>165.4</v>
      </c>
      <c r="AD11">
        <v>210.3</v>
      </c>
      <c r="AE11">
        <v>243.4</v>
      </c>
      <c r="AF11">
        <v>298.89999999999998</v>
      </c>
    </row>
    <row r="12" spans="1:32" x14ac:dyDescent="0.3">
      <c r="A12" t="s">
        <v>31</v>
      </c>
      <c r="B12" t="s">
        <v>317</v>
      </c>
      <c r="C12" t="s">
        <v>297</v>
      </c>
      <c r="D12" t="s">
        <v>318</v>
      </c>
      <c r="E12" t="s">
        <v>298</v>
      </c>
      <c r="U12">
        <v>422.1</v>
      </c>
      <c r="V12">
        <v>408.6</v>
      </c>
      <c r="W12">
        <v>407.2</v>
      </c>
      <c r="X12">
        <v>451.5</v>
      </c>
      <c r="Y12">
        <v>532.4</v>
      </c>
      <c r="Z12">
        <v>518.79999999999995</v>
      </c>
      <c r="AA12">
        <v>594.5</v>
      </c>
      <c r="AB12">
        <v>598.29999999999995</v>
      </c>
      <c r="AC12">
        <v>664</v>
      </c>
      <c r="AD12">
        <v>659.3</v>
      </c>
      <c r="AE12">
        <v>684.8</v>
      </c>
      <c r="AF12">
        <v>869</v>
      </c>
    </row>
    <row r="13" spans="1:32" x14ac:dyDescent="0.3">
      <c r="A13" t="s">
        <v>31</v>
      </c>
      <c r="B13" t="s">
        <v>319</v>
      </c>
      <c r="C13" t="s">
        <v>297</v>
      </c>
      <c r="D13" t="s">
        <v>320</v>
      </c>
      <c r="E13" t="s">
        <v>298</v>
      </c>
      <c r="U13">
        <v>311</v>
      </c>
      <c r="V13">
        <v>295.2</v>
      </c>
      <c r="W13">
        <v>282.3</v>
      </c>
      <c r="X13">
        <v>336.3</v>
      </c>
      <c r="Y13">
        <v>394</v>
      </c>
      <c r="Z13">
        <v>459.6</v>
      </c>
      <c r="AA13">
        <v>576.4</v>
      </c>
      <c r="AB13">
        <v>656.7</v>
      </c>
      <c r="AC13">
        <v>660.5</v>
      </c>
      <c r="AD13">
        <v>600.4</v>
      </c>
      <c r="AE13">
        <v>530.4</v>
      </c>
      <c r="AF13">
        <v>611.5</v>
      </c>
    </row>
    <row r="14" spans="1:32" x14ac:dyDescent="0.3">
      <c r="A14" t="s">
        <v>31</v>
      </c>
      <c r="B14" t="s">
        <v>321</v>
      </c>
      <c r="C14" t="s">
        <v>297</v>
      </c>
      <c r="D14" t="s">
        <v>322</v>
      </c>
      <c r="E14" t="s">
        <v>298</v>
      </c>
      <c r="U14">
        <v>106.3</v>
      </c>
      <c r="V14">
        <v>115.9</v>
      </c>
      <c r="W14">
        <v>111</v>
      </c>
      <c r="X14">
        <v>85.1</v>
      </c>
      <c r="Y14">
        <v>114.3</v>
      </c>
      <c r="Z14">
        <v>98.8</v>
      </c>
      <c r="AA14">
        <v>181.7</v>
      </c>
      <c r="AB14">
        <v>187.4</v>
      </c>
      <c r="AC14">
        <v>234.3</v>
      </c>
      <c r="AD14">
        <v>232.7</v>
      </c>
      <c r="AE14">
        <v>172.9</v>
      </c>
      <c r="AF14">
        <v>246.1</v>
      </c>
    </row>
    <row r="15" spans="1:32" x14ac:dyDescent="0.3">
      <c r="A15" t="s">
        <v>31</v>
      </c>
      <c r="B15" t="s">
        <v>323</v>
      </c>
      <c r="C15" t="s">
        <v>297</v>
      </c>
      <c r="D15" t="s">
        <v>324</v>
      </c>
      <c r="E15" t="s">
        <v>298</v>
      </c>
      <c r="U15">
        <v>238.8</v>
      </c>
      <c r="V15">
        <v>265.39999999999998</v>
      </c>
      <c r="W15">
        <v>227.1</v>
      </c>
      <c r="X15">
        <v>185.4</v>
      </c>
      <c r="Y15">
        <v>221</v>
      </c>
      <c r="Z15">
        <v>203.3</v>
      </c>
      <c r="AA15">
        <v>360.2</v>
      </c>
      <c r="AB15">
        <v>340</v>
      </c>
      <c r="AC15">
        <v>467.3</v>
      </c>
      <c r="AD15">
        <v>416.6</v>
      </c>
      <c r="AE15">
        <v>333.7</v>
      </c>
      <c r="AF15">
        <v>560.1</v>
      </c>
    </row>
    <row r="16" spans="1:32" x14ac:dyDescent="0.3">
      <c r="A16" t="s">
        <v>31</v>
      </c>
      <c r="B16" t="s">
        <v>325</v>
      </c>
      <c r="C16" t="s">
        <v>297</v>
      </c>
      <c r="D16" t="s">
        <v>326</v>
      </c>
      <c r="E16" t="s">
        <v>298</v>
      </c>
      <c r="U16">
        <v>132.5</v>
      </c>
      <c r="V16">
        <v>149.5</v>
      </c>
      <c r="W16">
        <v>116.1</v>
      </c>
      <c r="X16">
        <v>100.3</v>
      </c>
      <c r="Y16">
        <v>106.7</v>
      </c>
      <c r="Z16">
        <v>104.5</v>
      </c>
      <c r="AA16">
        <v>178.5</v>
      </c>
      <c r="AB16">
        <v>152.6</v>
      </c>
      <c r="AC16">
        <v>233</v>
      </c>
      <c r="AD16">
        <v>183.9</v>
      </c>
      <c r="AE16">
        <v>160.80000000000001</v>
      </c>
      <c r="AF16">
        <v>314</v>
      </c>
    </row>
    <row r="17" spans="1:32" x14ac:dyDescent="0.3">
      <c r="A17" t="s">
        <v>31</v>
      </c>
      <c r="B17" t="s">
        <v>327</v>
      </c>
      <c r="C17" t="s">
        <v>297</v>
      </c>
      <c r="D17" t="s">
        <v>328</v>
      </c>
      <c r="E17" t="s">
        <v>298</v>
      </c>
      <c r="U17">
        <v>118</v>
      </c>
      <c r="V17">
        <v>112.7</v>
      </c>
      <c r="W17">
        <v>124.8</v>
      </c>
      <c r="X17">
        <v>123.3</v>
      </c>
      <c r="Y17">
        <v>133.19999999999999</v>
      </c>
      <c r="Z17">
        <v>137.9</v>
      </c>
      <c r="AA17">
        <v>164.9</v>
      </c>
      <c r="AB17">
        <v>208.2</v>
      </c>
      <c r="AC17">
        <v>246.9</v>
      </c>
      <c r="AD17">
        <v>257.7</v>
      </c>
      <c r="AE17">
        <v>327.10000000000002</v>
      </c>
      <c r="AF17">
        <v>462.3</v>
      </c>
    </row>
    <row r="18" spans="1:32" x14ac:dyDescent="0.3">
      <c r="A18" t="s">
        <v>31</v>
      </c>
      <c r="B18" t="s">
        <v>329</v>
      </c>
      <c r="C18" t="s">
        <v>297</v>
      </c>
      <c r="D18" t="s">
        <v>330</v>
      </c>
      <c r="E18" t="s">
        <v>298</v>
      </c>
      <c r="U18">
        <v>421.1</v>
      </c>
      <c r="V18">
        <v>339.8</v>
      </c>
      <c r="W18">
        <v>337.9</v>
      </c>
      <c r="X18">
        <v>280.89999999999998</v>
      </c>
      <c r="Y18">
        <v>298.8</v>
      </c>
      <c r="Z18">
        <v>378.5</v>
      </c>
      <c r="AA18">
        <v>577.20000000000005</v>
      </c>
      <c r="AB18">
        <v>789.1</v>
      </c>
      <c r="AC18">
        <v>711.3</v>
      </c>
      <c r="AD18">
        <v>735.4</v>
      </c>
      <c r="AE18">
        <v>647</v>
      </c>
      <c r="AF18">
        <v>769.4</v>
      </c>
    </row>
    <row r="19" spans="1:32" x14ac:dyDescent="0.3">
      <c r="A19" t="s">
        <v>31</v>
      </c>
      <c r="B19" t="s">
        <v>331</v>
      </c>
      <c r="C19" t="s">
        <v>297</v>
      </c>
      <c r="D19" t="s">
        <v>332</v>
      </c>
      <c r="E19" t="s">
        <v>298</v>
      </c>
      <c r="U19">
        <v>227.9</v>
      </c>
      <c r="V19">
        <v>197.1</v>
      </c>
      <c r="W19">
        <v>194.5</v>
      </c>
      <c r="X19">
        <v>159.30000000000001</v>
      </c>
      <c r="Y19">
        <v>263.39999999999998</v>
      </c>
      <c r="Z19">
        <v>246.4</v>
      </c>
      <c r="AA19">
        <v>281.8</v>
      </c>
      <c r="AB19">
        <v>335.7</v>
      </c>
      <c r="AC19">
        <v>377.1</v>
      </c>
      <c r="AD19">
        <v>396.3</v>
      </c>
      <c r="AE19">
        <v>445.9</v>
      </c>
      <c r="AF19">
        <v>571.79999999999995</v>
      </c>
    </row>
    <row r="20" spans="1:32" x14ac:dyDescent="0.3">
      <c r="A20" t="s">
        <v>31</v>
      </c>
      <c r="B20" t="s">
        <v>333</v>
      </c>
      <c r="C20" t="s">
        <v>297</v>
      </c>
      <c r="D20" t="s">
        <v>334</v>
      </c>
      <c r="E20" t="s">
        <v>298</v>
      </c>
      <c r="U20">
        <v>1844.7</v>
      </c>
      <c r="V20">
        <v>1815.2</v>
      </c>
      <c r="W20">
        <v>1643.3</v>
      </c>
      <c r="X20">
        <v>1755.9</v>
      </c>
      <c r="Y20">
        <v>1455.6</v>
      </c>
      <c r="Z20">
        <v>1407.9</v>
      </c>
      <c r="AA20">
        <v>1223.7</v>
      </c>
      <c r="AB20">
        <v>1188.3</v>
      </c>
      <c r="AC20">
        <v>1230.9000000000001</v>
      </c>
      <c r="AD20">
        <v>1291.4000000000001</v>
      </c>
      <c r="AE20">
        <v>1317.6</v>
      </c>
      <c r="AF20">
        <v>1525.4</v>
      </c>
    </row>
    <row r="21" spans="1:32" x14ac:dyDescent="0.3">
      <c r="A21" t="s">
        <v>31</v>
      </c>
      <c r="B21" t="s">
        <v>335</v>
      </c>
      <c r="C21" t="s">
        <v>297</v>
      </c>
      <c r="D21" t="s">
        <v>336</v>
      </c>
      <c r="E21" t="s">
        <v>298</v>
      </c>
      <c r="U21">
        <v>3215.1</v>
      </c>
      <c r="V21">
        <v>2892.5</v>
      </c>
      <c r="W21">
        <v>2491.4</v>
      </c>
      <c r="X21">
        <v>2438</v>
      </c>
      <c r="Y21">
        <v>2164.9</v>
      </c>
      <c r="Z21">
        <v>1975.6</v>
      </c>
      <c r="AA21">
        <v>1671.2</v>
      </c>
      <c r="AB21">
        <v>1749.4</v>
      </c>
      <c r="AC21">
        <v>1809.8</v>
      </c>
      <c r="AD21">
        <v>2064.6999999999998</v>
      </c>
      <c r="AE21">
        <v>2081.5</v>
      </c>
      <c r="AF21">
        <v>2195.9</v>
      </c>
    </row>
    <row r="22" spans="1:32" x14ac:dyDescent="0.3">
      <c r="A22" t="s">
        <v>31</v>
      </c>
      <c r="B22" t="s">
        <v>337</v>
      </c>
      <c r="C22" t="s">
        <v>297</v>
      </c>
      <c r="D22" t="s">
        <v>338</v>
      </c>
      <c r="E22" t="s">
        <v>298</v>
      </c>
      <c r="U22">
        <v>1370.4</v>
      </c>
      <c r="V22">
        <v>1077.3</v>
      </c>
      <c r="W22">
        <v>848.1</v>
      </c>
      <c r="X22">
        <v>682.1</v>
      </c>
      <c r="Y22">
        <v>709.3</v>
      </c>
      <c r="Z22">
        <v>567.70000000000005</v>
      </c>
      <c r="AA22">
        <v>447.5</v>
      </c>
      <c r="AB22">
        <v>561.1</v>
      </c>
      <c r="AC22">
        <v>578.9</v>
      </c>
      <c r="AD22">
        <v>773.3</v>
      </c>
      <c r="AE22">
        <v>763.9</v>
      </c>
      <c r="AF22">
        <v>670.5</v>
      </c>
    </row>
    <row r="23" spans="1:32" x14ac:dyDescent="0.3">
      <c r="A23" t="s">
        <v>31</v>
      </c>
      <c r="B23" t="s">
        <v>339</v>
      </c>
      <c r="C23" t="s">
        <v>297</v>
      </c>
      <c r="D23" t="s">
        <v>340</v>
      </c>
      <c r="E23" t="s">
        <v>298</v>
      </c>
      <c r="U23">
        <v>1081.3</v>
      </c>
      <c r="V23">
        <v>1041.3</v>
      </c>
      <c r="W23">
        <v>720.5</v>
      </c>
      <c r="X23">
        <v>630.6</v>
      </c>
      <c r="Y23">
        <v>654.29999999999995</v>
      </c>
      <c r="Z23">
        <v>602.20000000000005</v>
      </c>
      <c r="AA23">
        <v>503</v>
      </c>
      <c r="AB23">
        <v>682.7</v>
      </c>
      <c r="AC23">
        <v>845.9</v>
      </c>
      <c r="AD23">
        <v>1016.4</v>
      </c>
      <c r="AE23">
        <v>1101</v>
      </c>
      <c r="AF23">
        <v>1029.8</v>
      </c>
    </row>
    <row r="24" spans="1:32" x14ac:dyDescent="0.3">
      <c r="A24" t="s">
        <v>31</v>
      </c>
      <c r="B24" t="s">
        <v>341</v>
      </c>
      <c r="C24" t="s">
        <v>297</v>
      </c>
      <c r="D24" t="s">
        <v>342</v>
      </c>
      <c r="E24" t="s">
        <v>298</v>
      </c>
      <c r="U24">
        <v>1887.5</v>
      </c>
      <c r="V24">
        <v>1506.8</v>
      </c>
      <c r="W24">
        <v>1283.2</v>
      </c>
      <c r="X24">
        <v>1328.2</v>
      </c>
      <c r="Y24">
        <v>1677</v>
      </c>
      <c r="Z24">
        <v>1775.8</v>
      </c>
      <c r="AA24">
        <v>2030.1</v>
      </c>
      <c r="AB24">
        <v>2134.6999999999998</v>
      </c>
      <c r="AC24">
        <v>2256.5</v>
      </c>
      <c r="AD24">
        <v>2849.2</v>
      </c>
      <c r="AE24">
        <v>2644.3</v>
      </c>
      <c r="AF24">
        <v>2671</v>
      </c>
    </row>
    <row r="25" spans="1:32" x14ac:dyDescent="0.3">
      <c r="A25" t="s">
        <v>31</v>
      </c>
      <c r="B25" t="s">
        <v>343</v>
      </c>
      <c r="C25" t="s">
        <v>297</v>
      </c>
      <c r="D25" t="s">
        <v>344</v>
      </c>
      <c r="E25" t="s">
        <v>298</v>
      </c>
      <c r="U25">
        <v>288</v>
      </c>
      <c r="V25">
        <v>220.1</v>
      </c>
      <c r="W25">
        <v>207.8</v>
      </c>
      <c r="X25">
        <v>192.1</v>
      </c>
      <c r="Y25">
        <v>231.7</v>
      </c>
      <c r="Z25">
        <v>310.7</v>
      </c>
      <c r="AA25">
        <v>402.7</v>
      </c>
      <c r="AB25">
        <v>359.5</v>
      </c>
      <c r="AC25">
        <v>412.4</v>
      </c>
      <c r="AD25">
        <v>503.7</v>
      </c>
      <c r="AE25">
        <v>413.8</v>
      </c>
      <c r="AF25">
        <v>526.9</v>
      </c>
    </row>
    <row r="26" spans="1:32" x14ac:dyDescent="0.3">
      <c r="A26" t="s">
        <v>31</v>
      </c>
      <c r="B26" t="s">
        <v>345</v>
      </c>
      <c r="C26" t="s">
        <v>297</v>
      </c>
      <c r="D26" t="s">
        <v>346</v>
      </c>
      <c r="E26" t="s">
        <v>298</v>
      </c>
      <c r="U26">
        <v>604.79999999999995</v>
      </c>
      <c r="V26">
        <v>548.5</v>
      </c>
      <c r="W26">
        <v>522</v>
      </c>
      <c r="X26">
        <v>516</v>
      </c>
      <c r="Y26">
        <v>638</v>
      </c>
      <c r="Z26">
        <v>644.6</v>
      </c>
      <c r="AA26">
        <v>725.8</v>
      </c>
      <c r="AB26">
        <v>805</v>
      </c>
      <c r="AC26">
        <v>771.3</v>
      </c>
      <c r="AD26">
        <v>902.3</v>
      </c>
      <c r="AE26">
        <v>921.2</v>
      </c>
      <c r="AF26">
        <v>820.6</v>
      </c>
    </row>
    <row r="27" spans="1:32" x14ac:dyDescent="0.3">
      <c r="A27" t="s">
        <v>31</v>
      </c>
      <c r="B27" t="s">
        <v>347</v>
      </c>
      <c r="C27" t="s">
        <v>297</v>
      </c>
      <c r="D27" t="s">
        <v>348</v>
      </c>
      <c r="E27" t="s">
        <v>298</v>
      </c>
      <c r="U27">
        <v>994.7</v>
      </c>
      <c r="V27">
        <v>738.1</v>
      </c>
      <c r="W27">
        <v>553.29999999999995</v>
      </c>
      <c r="X27">
        <v>620</v>
      </c>
      <c r="Y27">
        <v>807.3</v>
      </c>
      <c r="Z27">
        <v>820.5</v>
      </c>
      <c r="AA27">
        <v>901.5</v>
      </c>
      <c r="AB27">
        <v>970.1</v>
      </c>
      <c r="AC27">
        <v>1072.8</v>
      </c>
      <c r="AD27">
        <v>1443.2</v>
      </c>
      <c r="AE27">
        <v>1309.2</v>
      </c>
      <c r="AF27">
        <v>1323.5</v>
      </c>
    </row>
    <row r="28" spans="1:32" x14ac:dyDescent="0.3">
      <c r="A28" t="s">
        <v>31</v>
      </c>
      <c r="B28" t="s">
        <v>349</v>
      </c>
      <c r="C28" t="s">
        <v>297</v>
      </c>
      <c r="D28" t="s">
        <v>350</v>
      </c>
      <c r="E28" t="s">
        <v>298</v>
      </c>
      <c r="U28">
        <v>1269.4000000000001</v>
      </c>
      <c r="V28">
        <v>2181.6</v>
      </c>
      <c r="W28">
        <v>1384.1</v>
      </c>
      <c r="X28">
        <v>1377</v>
      </c>
      <c r="Y28">
        <v>1289</v>
      </c>
      <c r="Z28">
        <v>1813</v>
      </c>
      <c r="AA28">
        <v>1577.7</v>
      </c>
      <c r="AB28">
        <v>1924.1</v>
      </c>
      <c r="AC28">
        <v>1843.3</v>
      </c>
      <c r="AD28">
        <v>2071.6999999999998</v>
      </c>
      <c r="AE28">
        <v>2014.4</v>
      </c>
      <c r="AF28">
        <v>2326.8000000000002</v>
      </c>
    </row>
    <row r="29" spans="1:32" x14ac:dyDescent="0.3">
      <c r="A29" t="s">
        <v>31</v>
      </c>
      <c r="B29" t="s">
        <v>351</v>
      </c>
      <c r="C29" t="s">
        <v>297</v>
      </c>
      <c r="D29" t="s">
        <v>352</v>
      </c>
      <c r="E29" t="s">
        <v>298</v>
      </c>
      <c r="U29">
        <v>960</v>
      </c>
      <c r="V29">
        <v>638</v>
      </c>
      <c r="W29">
        <v>449</v>
      </c>
      <c r="X29">
        <v>527.6</v>
      </c>
      <c r="Y29">
        <v>525.9</v>
      </c>
      <c r="Z29">
        <v>687.4</v>
      </c>
      <c r="AA29">
        <v>813.1</v>
      </c>
      <c r="AB29">
        <v>932.6</v>
      </c>
      <c r="AC29">
        <v>963.7</v>
      </c>
      <c r="AD29">
        <v>951.4</v>
      </c>
      <c r="AE29">
        <v>737.8</v>
      </c>
      <c r="AF29">
        <v>916.9</v>
      </c>
    </row>
    <row r="30" spans="1:32" x14ac:dyDescent="0.3">
      <c r="A30" t="s">
        <v>31</v>
      </c>
      <c r="B30" t="s">
        <v>353</v>
      </c>
      <c r="C30" t="s">
        <v>297</v>
      </c>
      <c r="D30" t="s">
        <v>354</v>
      </c>
      <c r="E30" t="s">
        <v>298</v>
      </c>
      <c r="U30">
        <v>82.1</v>
      </c>
      <c r="V30">
        <v>60.1</v>
      </c>
      <c r="W30">
        <v>71.400000000000006</v>
      </c>
      <c r="X30">
        <v>104.3</v>
      </c>
      <c r="Y30">
        <v>23.3</v>
      </c>
      <c r="Z30">
        <v>49.7</v>
      </c>
      <c r="AA30">
        <v>84.4</v>
      </c>
      <c r="AB30">
        <v>75.5</v>
      </c>
      <c r="AC30">
        <v>99.8</v>
      </c>
      <c r="AD30">
        <v>151.5</v>
      </c>
      <c r="AE30">
        <v>158.9</v>
      </c>
      <c r="AF30">
        <v>196.1</v>
      </c>
    </row>
    <row r="31" spans="1:32" x14ac:dyDescent="0.3">
      <c r="A31" t="s">
        <v>31</v>
      </c>
      <c r="B31" t="s">
        <v>355</v>
      </c>
      <c r="C31" t="s">
        <v>297</v>
      </c>
      <c r="D31" t="s">
        <v>356</v>
      </c>
      <c r="E31" t="s">
        <v>298</v>
      </c>
      <c r="U31">
        <v>217.2</v>
      </c>
      <c r="V31">
        <v>113</v>
      </c>
      <c r="W31">
        <v>149.5</v>
      </c>
      <c r="X31">
        <v>350</v>
      </c>
      <c r="Y31">
        <v>235.7</v>
      </c>
      <c r="Z31">
        <v>217.3</v>
      </c>
      <c r="AA31">
        <v>218.2</v>
      </c>
      <c r="AB31">
        <v>253.2</v>
      </c>
      <c r="AC31">
        <v>266.60000000000002</v>
      </c>
      <c r="AD31">
        <v>311.2</v>
      </c>
      <c r="AE31">
        <v>331.2</v>
      </c>
      <c r="AF31">
        <v>270.5</v>
      </c>
    </row>
    <row r="32" spans="1:32" x14ac:dyDescent="0.3">
      <c r="A32" t="s">
        <v>31</v>
      </c>
      <c r="B32" t="s">
        <v>357</v>
      </c>
      <c r="C32" t="s">
        <v>297</v>
      </c>
      <c r="D32" t="s">
        <v>358</v>
      </c>
      <c r="E32" t="s">
        <v>298</v>
      </c>
      <c r="U32">
        <v>-10.199999999999999</v>
      </c>
      <c r="V32">
        <v>1346.9</v>
      </c>
      <c r="W32">
        <v>562.5</v>
      </c>
      <c r="X32">
        <v>385.8</v>
      </c>
      <c r="Y32">
        <v>488.9</v>
      </c>
      <c r="Z32">
        <v>842</v>
      </c>
      <c r="AA32">
        <v>440</v>
      </c>
      <c r="AB32">
        <v>641.79999999999995</v>
      </c>
      <c r="AC32">
        <v>490.5</v>
      </c>
      <c r="AD32">
        <v>628</v>
      </c>
      <c r="AE32">
        <v>754.2</v>
      </c>
      <c r="AF32">
        <v>908.6</v>
      </c>
    </row>
    <row r="33" spans="1:32" x14ac:dyDescent="0.3">
      <c r="A33" t="s">
        <v>31</v>
      </c>
      <c r="B33" t="s">
        <v>359</v>
      </c>
      <c r="C33" t="s">
        <v>297</v>
      </c>
      <c r="D33" t="s">
        <v>360</v>
      </c>
      <c r="E33" t="s">
        <v>298</v>
      </c>
      <c r="U33">
        <v>20.3</v>
      </c>
      <c r="V33">
        <v>23.4</v>
      </c>
      <c r="W33">
        <v>151.6</v>
      </c>
      <c r="X33">
        <v>9.1999999999999993</v>
      </c>
      <c r="Y33">
        <v>15.2</v>
      </c>
      <c r="Z33">
        <v>16.600000000000001</v>
      </c>
      <c r="AA33">
        <v>22.1</v>
      </c>
      <c r="AB33">
        <v>21</v>
      </c>
      <c r="AC33">
        <v>22.8</v>
      </c>
      <c r="AD33">
        <v>29.6</v>
      </c>
      <c r="AE33">
        <v>32.200000000000003</v>
      </c>
      <c r="AF33">
        <v>34.700000000000003</v>
      </c>
    </row>
    <row r="34" spans="1:32" x14ac:dyDescent="0.3">
      <c r="A34" t="s">
        <v>31</v>
      </c>
      <c r="B34" t="s">
        <v>361</v>
      </c>
      <c r="C34" t="s">
        <v>297</v>
      </c>
      <c r="D34" t="s">
        <v>362</v>
      </c>
      <c r="E34" t="s">
        <v>298</v>
      </c>
      <c r="U34">
        <v>1110.9000000000001</v>
      </c>
      <c r="V34">
        <v>883</v>
      </c>
      <c r="W34">
        <v>749.8</v>
      </c>
      <c r="X34">
        <v>599.6</v>
      </c>
      <c r="Y34">
        <v>661.2</v>
      </c>
      <c r="Z34">
        <v>877.3</v>
      </c>
      <c r="AA34">
        <v>1016.9</v>
      </c>
      <c r="AB34">
        <v>1312.2</v>
      </c>
      <c r="AC34">
        <v>1499.8</v>
      </c>
      <c r="AD34">
        <v>1794</v>
      </c>
      <c r="AE34">
        <v>1462.8</v>
      </c>
      <c r="AF34">
        <v>1360.5</v>
      </c>
    </row>
    <row r="35" spans="1:32" x14ac:dyDescent="0.3">
      <c r="A35" t="s">
        <v>31</v>
      </c>
      <c r="B35" t="s">
        <v>363</v>
      </c>
      <c r="C35" t="s">
        <v>297</v>
      </c>
      <c r="D35" t="s">
        <v>364</v>
      </c>
      <c r="E35" t="s">
        <v>298</v>
      </c>
      <c r="U35">
        <v>1647.9</v>
      </c>
      <c r="V35">
        <v>1202</v>
      </c>
      <c r="W35">
        <v>1141.9000000000001</v>
      </c>
      <c r="X35">
        <v>1147.7</v>
      </c>
      <c r="Y35">
        <v>1265.0999999999999</v>
      </c>
      <c r="Z35">
        <v>1358.3</v>
      </c>
      <c r="AA35">
        <v>1116.0999999999999</v>
      </c>
      <c r="AB35">
        <v>1345.5</v>
      </c>
      <c r="AC35">
        <v>1287.5</v>
      </c>
      <c r="AD35">
        <v>1149.5999999999999</v>
      </c>
      <c r="AE35">
        <v>1327.6</v>
      </c>
      <c r="AF35">
        <v>1685.7</v>
      </c>
    </row>
    <row r="36" spans="1:32" x14ac:dyDescent="0.3">
      <c r="A36" t="s">
        <v>31</v>
      </c>
      <c r="B36" t="s">
        <v>365</v>
      </c>
      <c r="C36" t="s">
        <v>297</v>
      </c>
      <c r="D36" t="s">
        <v>366</v>
      </c>
      <c r="E36" t="s">
        <v>298</v>
      </c>
      <c r="U36">
        <v>162.4</v>
      </c>
      <c r="V36">
        <v>131</v>
      </c>
      <c r="W36">
        <v>98.7</v>
      </c>
      <c r="X36">
        <v>84</v>
      </c>
      <c r="Y36">
        <v>93</v>
      </c>
      <c r="Z36">
        <v>113.5</v>
      </c>
      <c r="AA36">
        <v>93.7</v>
      </c>
      <c r="AB36">
        <v>113.6</v>
      </c>
      <c r="AC36">
        <v>126.8</v>
      </c>
      <c r="AD36">
        <v>119.4</v>
      </c>
      <c r="AE36">
        <v>112.2</v>
      </c>
      <c r="AF36">
        <v>133.69999999999999</v>
      </c>
    </row>
    <row r="37" spans="1:32" x14ac:dyDescent="0.3">
      <c r="A37" t="s">
        <v>31</v>
      </c>
      <c r="B37" t="s">
        <v>367</v>
      </c>
      <c r="C37" t="s">
        <v>297</v>
      </c>
      <c r="D37" t="s">
        <v>368</v>
      </c>
      <c r="E37" t="s">
        <v>298</v>
      </c>
      <c r="U37">
        <v>1357.7</v>
      </c>
      <c r="V37">
        <v>942.4</v>
      </c>
      <c r="W37">
        <v>922.7</v>
      </c>
      <c r="X37">
        <v>938.1</v>
      </c>
      <c r="Y37">
        <v>1057.4000000000001</v>
      </c>
      <c r="Z37">
        <v>1127.5999999999999</v>
      </c>
      <c r="AA37">
        <v>879.6</v>
      </c>
      <c r="AB37">
        <v>1058.2</v>
      </c>
      <c r="AC37">
        <v>948.5</v>
      </c>
      <c r="AD37">
        <v>804.4</v>
      </c>
      <c r="AE37">
        <v>1008.2</v>
      </c>
      <c r="AF37">
        <v>1339.2</v>
      </c>
    </row>
    <row r="38" spans="1:32" x14ac:dyDescent="0.3">
      <c r="A38" t="s">
        <v>31</v>
      </c>
      <c r="B38" t="s">
        <v>369</v>
      </c>
      <c r="C38" t="s">
        <v>297</v>
      </c>
      <c r="D38" t="s">
        <v>370</v>
      </c>
      <c r="E38" t="s">
        <v>298</v>
      </c>
      <c r="U38">
        <v>127.8</v>
      </c>
      <c r="V38">
        <v>128.6</v>
      </c>
      <c r="W38">
        <v>120.6</v>
      </c>
      <c r="X38">
        <v>125.6</v>
      </c>
      <c r="Y38">
        <v>114.7</v>
      </c>
      <c r="Z38">
        <v>117.2</v>
      </c>
      <c r="AA38">
        <v>142.80000000000001</v>
      </c>
      <c r="AB38">
        <v>173.7</v>
      </c>
      <c r="AC38">
        <v>212.2</v>
      </c>
      <c r="AD38">
        <v>225.8</v>
      </c>
      <c r="AE38">
        <v>207.2</v>
      </c>
      <c r="AF38">
        <v>212.8</v>
      </c>
    </row>
    <row r="39" spans="1:32" x14ac:dyDescent="0.3">
      <c r="A39" t="s">
        <v>31</v>
      </c>
      <c r="B39" t="s">
        <v>371</v>
      </c>
      <c r="C39" t="s">
        <v>297</v>
      </c>
      <c r="D39" t="s">
        <v>372</v>
      </c>
      <c r="E39" t="s">
        <v>298</v>
      </c>
      <c r="U39">
        <v>458.9</v>
      </c>
      <c r="V39">
        <v>506.7</v>
      </c>
      <c r="W39">
        <v>236.8</v>
      </c>
      <c r="X39">
        <v>520.79999999999995</v>
      </c>
      <c r="Y39">
        <v>-192.7</v>
      </c>
      <c r="Z39">
        <v>-447.5</v>
      </c>
      <c r="AA39">
        <v>50.3</v>
      </c>
      <c r="AB39">
        <v>-80.5</v>
      </c>
      <c r="AC39">
        <v>-98.7</v>
      </c>
      <c r="AD39">
        <v>-56.6</v>
      </c>
      <c r="AE39">
        <v>362.5</v>
      </c>
      <c r="AF39">
        <v>-42</v>
      </c>
    </row>
    <row r="40" spans="1:32" x14ac:dyDescent="0.3">
      <c r="A40" t="s">
        <v>31</v>
      </c>
      <c r="B40" t="s">
        <v>373</v>
      </c>
      <c r="C40" t="s">
        <v>297</v>
      </c>
      <c r="D40" t="s">
        <v>374</v>
      </c>
      <c r="E40" t="s">
        <v>298</v>
      </c>
      <c r="U40">
        <v>7398.8</v>
      </c>
      <c r="V40">
        <v>6312.5</v>
      </c>
      <c r="W40">
        <v>5527.1</v>
      </c>
      <c r="X40">
        <v>4678.6000000000004</v>
      </c>
      <c r="Y40">
        <v>5423.1</v>
      </c>
      <c r="Z40">
        <v>5922.7</v>
      </c>
      <c r="AA40">
        <v>6390.7</v>
      </c>
      <c r="AB40">
        <v>6943</v>
      </c>
      <c r="AC40">
        <v>8263.5</v>
      </c>
      <c r="AD40">
        <v>9012.5</v>
      </c>
      <c r="AE40">
        <v>8491.7000000000007</v>
      </c>
      <c r="AF40">
        <v>10520.5</v>
      </c>
    </row>
    <row r="41" spans="1:32" x14ac:dyDescent="0.3">
      <c r="A41" t="s">
        <v>31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31</v>
      </c>
      <c r="B42" t="s">
        <v>377</v>
      </c>
      <c r="C42" t="s">
        <v>297</v>
      </c>
      <c r="D42" t="s">
        <v>378</v>
      </c>
      <c r="E42" t="s">
        <v>298</v>
      </c>
      <c r="U42">
        <v>485.2</v>
      </c>
      <c r="V42">
        <v>473.3</v>
      </c>
      <c r="W42">
        <v>326.89999999999998</v>
      </c>
      <c r="X42">
        <v>345.9</v>
      </c>
      <c r="Y42">
        <v>402.6</v>
      </c>
      <c r="Z42">
        <v>314.7</v>
      </c>
      <c r="AA42">
        <v>470.6</v>
      </c>
      <c r="AB42">
        <v>522.9</v>
      </c>
      <c r="AC42">
        <v>664.4</v>
      </c>
      <c r="AD42">
        <v>796.1</v>
      </c>
      <c r="AE42">
        <v>791.9</v>
      </c>
      <c r="AF42">
        <v>865.7</v>
      </c>
    </row>
    <row r="43" spans="1:32" x14ac:dyDescent="0.3">
      <c r="A43" t="s">
        <v>31</v>
      </c>
      <c r="B43" t="s">
        <v>379</v>
      </c>
      <c r="C43" t="s">
        <v>297</v>
      </c>
      <c r="D43" t="s">
        <v>380</v>
      </c>
      <c r="E43" t="s">
        <v>298</v>
      </c>
      <c r="U43">
        <v>1137.7</v>
      </c>
      <c r="V43">
        <v>1092.9000000000001</v>
      </c>
      <c r="W43">
        <v>738.1</v>
      </c>
      <c r="X43">
        <v>744.4</v>
      </c>
      <c r="Y43">
        <v>1033.4000000000001</v>
      </c>
      <c r="Z43">
        <v>1103.9000000000001</v>
      </c>
      <c r="AA43">
        <v>1618</v>
      </c>
      <c r="AB43">
        <v>1843</v>
      </c>
      <c r="AC43">
        <v>2073.8000000000002</v>
      </c>
      <c r="AD43">
        <v>2311.9</v>
      </c>
      <c r="AE43">
        <v>1830.9</v>
      </c>
      <c r="AF43">
        <v>2074.5</v>
      </c>
    </row>
    <row r="44" spans="1:32" x14ac:dyDescent="0.3">
      <c r="A44" t="s">
        <v>31</v>
      </c>
      <c r="B44" t="s">
        <v>381</v>
      </c>
      <c r="C44" t="s">
        <v>297</v>
      </c>
      <c r="D44" t="s">
        <v>382</v>
      </c>
      <c r="E44" t="s">
        <v>298</v>
      </c>
      <c r="U44">
        <v>17253.7</v>
      </c>
      <c r="V44">
        <v>16504</v>
      </c>
      <c r="W44">
        <v>13235.8</v>
      </c>
      <c r="X44">
        <v>13111.3</v>
      </c>
      <c r="Y44">
        <v>13636.7</v>
      </c>
      <c r="Z44">
        <v>14452.6</v>
      </c>
      <c r="AA44">
        <v>15742.6</v>
      </c>
      <c r="AB44">
        <v>18136.400000000001</v>
      </c>
      <c r="AC44">
        <v>19329</v>
      </c>
      <c r="AD44">
        <v>20878.900000000001</v>
      </c>
      <c r="AE44">
        <v>20259.5</v>
      </c>
      <c r="AF44">
        <v>22071.3</v>
      </c>
    </row>
    <row r="45" spans="1:32" x14ac:dyDescent="0.3">
      <c r="A45" t="s">
        <v>31</v>
      </c>
      <c r="B45" t="s">
        <v>383</v>
      </c>
      <c r="C45" t="s">
        <v>297</v>
      </c>
      <c r="D45" t="s">
        <v>384</v>
      </c>
      <c r="E45" t="s">
        <v>298</v>
      </c>
      <c r="U45">
        <v>16350.3</v>
      </c>
      <c r="V45">
        <v>15604.9</v>
      </c>
      <c r="W45">
        <v>12368.9</v>
      </c>
      <c r="X45">
        <v>12211.8</v>
      </c>
      <c r="Y45">
        <v>12682.5</v>
      </c>
      <c r="Z45">
        <v>13350.1</v>
      </c>
      <c r="AA45">
        <v>14706.2</v>
      </c>
      <c r="AB45">
        <v>16999.3</v>
      </c>
      <c r="AC45">
        <v>18192</v>
      </c>
      <c r="AD45">
        <v>19724.099999999999</v>
      </c>
      <c r="AE45">
        <v>19056.099999999999</v>
      </c>
      <c r="AF45">
        <v>20773.099999999999</v>
      </c>
    </row>
    <row r="46" spans="1:32" x14ac:dyDescent="0.3">
      <c r="A46" t="s">
        <v>31</v>
      </c>
      <c r="B46" t="s">
        <v>385</v>
      </c>
      <c r="C46" t="s">
        <v>297</v>
      </c>
      <c r="D46" t="s">
        <v>386</v>
      </c>
      <c r="E46" t="s">
        <v>298</v>
      </c>
      <c r="U46">
        <v>652.5</v>
      </c>
      <c r="V46">
        <v>619.6</v>
      </c>
      <c r="W46">
        <v>411.2</v>
      </c>
      <c r="X46">
        <v>398.5</v>
      </c>
      <c r="Y46">
        <v>630.79999999999995</v>
      </c>
      <c r="Z46">
        <v>789.2</v>
      </c>
      <c r="AA46">
        <v>1147.4000000000001</v>
      </c>
      <c r="AB46">
        <v>1320.1</v>
      </c>
      <c r="AC46">
        <v>1409.4</v>
      </c>
      <c r="AD46">
        <v>1515.8</v>
      </c>
      <c r="AE46">
        <v>1039</v>
      </c>
      <c r="AF46">
        <v>1208.8</v>
      </c>
    </row>
    <row r="47" spans="1:32" x14ac:dyDescent="0.3">
      <c r="A47" t="s">
        <v>31</v>
      </c>
      <c r="B47" t="s">
        <v>387</v>
      </c>
      <c r="C47" t="s">
        <v>297</v>
      </c>
      <c r="D47" t="s">
        <v>388</v>
      </c>
      <c r="E47" t="s">
        <v>298</v>
      </c>
      <c r="U47">
        <v>5970.7</v>
      </c>
      <c r="V47">
        <v>3349.4</v>
      </c>
      <c r="W47">
        <v>2063.9</v>
      </c>
      <c r="X47">
        <v>1741.1</v>
      </c>
      <c r="Y47">
        <v>1444.1</v>
      </c>
      <c r="Z47">
        <v>1796.1</v>
      </c>
      <c r="AA47">
        <v>1172.5999999999999</v>
      </c>
      <c r="AB47">
        <v>1656</v>
      </c>
      <c r="AC47">
        <v>1741.6</v>
      </c>
      <c r="AD47">
        <v>1859.8</v>
      </c>
      <c r="AE47">
        <v>2068.9</v>
      </c>
      <c r="AF47">
        <v>2620.6</v>
      </c>
    </row>
    <row r="48" spans="1:32" x14ac:dyDescent="0.3">
      <c r="A48" t="s">
        <v>31</v>
      </c>
      <c r="B48" t="s">
        <v>389</v>
      </c>
      <c r="C48" t="s">
        <v>297</v>
      </c>
      <c r="D48" t="s">
        <v>390</v>
      </c>
      <c r="E48" t="s">
        <v>298</v>
      </c>
      <c r="U48">
        <v>7736.5</v>
      </c>
      <c r="V48">
        <v>5006.2</v>
      </c>
      <c r="W48">
        <v>3447.4</v>
      </c>
      <c r="X48">
        <v>3066.1</v>
      </c>
      <c r="Y48">
        <v>2585.5</v>
      </c>
      <c r="Z48">
        <v>3156.2</v>
      </c>
      <c r="AA48">
        <v>2434.5</v>
      </c>
      <c r="AB48">
        <v>3126.6</v>
      </c>
      <c r="AC48">
        <v>3295.7</v>
      </c>
      <c r="AD48">
        <v>3490.1</v>
      </c>
      <c r="AE48">
        <v>3913.4</v>
      </c>
      <c r="AF48">
        <v>4549.8</v>
      </c>
    </row>
    <row r="49" spans="1:32" x14ac:dyDescent="0.3">
      <c r="A49" t="s">
        <v>31</v>
      </c>
      <c r="B49" t="s">
        <v>391</v>
      </c>
      <c r="C49" t="s">
        <v>297</v>
      </c>
      <c r="D49" t="s">
        <v>392</v>
      </c>
      <c r="E49" t="s">
        <v>298</v>
      </c>
      <c r="U49">
        <v>290.39999999999998</v>
      </c>
      <c r="V49">
        <v>262.2</v>
      </c>
      <c r="W49">
        <v>336.3</v>
      </c>
      <c r="X49">
        <v>240.2</v>
      </c>
      <c r="Y49">
        <v>258.89999999999998</v>
      </c>
      <c r="Z49">
        <v>301.5</v>
      </c>
      <c r="AA49">
        <v>212</v>
      </c>
      <c r="AB49">
        <v>290.60000000000002</v>
      </c>
      <c r="AC49">
        <v>263.7</v>
      </c>
      <c r="AD49">
        <v>245.9</v>
      </c>
      <c r="AE49">
        <v>289.60000000000002</v>
      </c>
      <c r="AF49">
        <v>352.8</v>
      </c>
    </row>
    <row r="50" spans="1:32" x14ac:dyDescent="0.3">
      <c r="A50" t="s">
        <v>31</v>
      </c>
      <c r="B50" t="s">
        <v>393</v>
      </c>
      <c r="C50" t="s">
        <v>297</v>
      </c>
      <c r="D50" t="s">
        <v>394</v>
      </c>
      <c r="E50" t="s">
        <v>298</v>
      </c>
      <c r="U50">
        <v>1475.6</v>
      </c>
      <c r="V50">
        <v>1394.9</v>
      </c>
      <c r="W50">
        <v>1047.2</v>
      </c>
      <c r="X50">
        <v>1084.9000000000001</v>
      </c>
      <c r="Y50">
        <v>882.3</v>
      </c>
      <c r="Z50">
        <v>1058.8</v>
      </c>
      <c r="AA50">
        <v>1049.9000000000001</v>
      </c>
      <c r="AB50">
        <v>1179.9000000000001</v>
      </c>
      <c r="AC50">
        <v>1290.7</v>
      </c>
      <c r="AD50">
        <v>1384.6</v>
      </c>
      <c r="AE50">
        <v>1555.1</v>
      </c>
      <c r="AF50">
        <v>1576.3</v>
      </c>
    </row>
    <row r="51" spans="1:32" x14ac:dyDescent="0.3">
      <c r="A51" t="s">
        <v>31</v>
      </c>
      <c r="B51" t="s">
        <v>395</v>
      </c>
      <c r="C51" t="s">
        <v>297</v>
      </c>
      <c r="D51" t="s">
        <v>396</v>
      </c>
      <c r="E51" t="s">
        <v>298</v>
      </c>
      <c r="U51">
        <v>940.2</v>
      </c>
      <c r="V51">
        <v>812.9</v>
      </c>
      <c r="W51">
        <v>703.6</v>
      </c>
      <c r="X51">
        <v>620.79999999999995</v>
      </c>
      <c r="Y51">
        <v>663.6</v>
      </c>
      <c r="Z51">
        <v>813.9</v>
      </c>
      <c r="AA51">
        <v>811.7</v>
      </c>
      <c r="AB51">
        <v>868</v>
      </c>
      <c r="AC51">
        <v>939.9</v>
      </c>
      <c r="AD51">
        <v>1029.5999999999999</v>
      </c>
      <c r="AE51">
        <v>1150.8</v>
      </c>
      <c r="AF51">
        <v>1144.8</v>
      </c>
    </row>
    <row r="52" spans="1:32" x14ac:dyDescent="0.3">
      <c r="A52" t="s">
        <v>31</v>
      </c>
      <c r="B52" t="s">
        <v>397</v>
      </c>
      <c r="C52" t="s">
        <v>297</v>
      </c>
      <c r="D52" t="s">
        <v>398</v>
      </c>
      <c r="E52" t="s">
        <v>298</v>
      </c>
      <c r="U52">
        <v>535.4</v>
      </c>
      <c r="V52">
        <v>582</v>
      </c>
      <c r="W52">
        <v>343.7</v>
      </c>
      <c r="X52">
        <v>464.1</v>
      </c>
      <c r="Y52">
        <v>218.7</v>
      </c>
      <c r="Z52">
        <v>244.8</v>
      </c>
      <c r="AA52">
        <v>238.1</v>
      </c>
      <c r="AB52">
        <v>311.89999999999998</v>
      </c>
      <c r="AC52">
        <v>350.7</v>
      </c>
      <c r="AD52">
        <v>355</v>
      </c>
      <c r="AE52">
        <v>404.4</v>
      </c>
      <c r="AF52">
        <v>431.5</v>
      </c>
    </row>
    <row r="53" spans="1:32" x14ac:dyDescent="0.3">
      <c r="A53" t="s">
        <v>31</v>
      </c>
      <c r="B53" t="s">
        <v>399</v>
      </c>
      <c r="C53" t="s">
        <v>297</v>
      </c>
      <c r="D53" t="s">
        <v>400</v>
      </c>
      <c r="E53" t="s">
        <v>298</v>
      </c>
      <c r="U53">
        <v>365.5</v>
      </c>
      <c r="V53">
        <v>309.3</v>
      </c>
      <c r="W53">
        <v>260.89999999999998</v>
      </c>
      <c r="X53">
        <v>225.7</v>
      </c>
      <c r="Y53">
        <v>275.60000000000002</v>
      </c>
      <c r="Z53">
        <v>306.60000000000002</v>
      </c>
      <c r="AA53">
        <v>377.8</v>
      </c>
      <c r="AB53">
        <v>369.3</v>
      </c>
      <c r="AC53">
        <v>487.8</v>
      </c>
      <c r="AD53">
        <v>550</v>
      </c>
      <c r="AE53">
        <v>530.29999999999995</v>
      </c>
      <c r="AF53">
        <v>488.8</v>
      </c>
    </row>
    <row r="54" spans="1:32" x14ac:dyDescent="0.3">
      <c r="A54" t="s">
        <v>31</v>
      </c>
      <c r="B54" t="s">
        <v>401</v>
      </c>
      <c r="C54" t="s">
        <v>297</v>
      </c>
      <c r="D54" t="s">
        <v>402</v>
      </c>
      <c r="E54" t="s">
        <v>298</v>
      </c>
      <c r="U54">
        <v>467.8</v>
      </c>
      <c r="V54">
        <v>413.5</v>
      </c>
      <c r="W54">
        <v>394.9</v>
      </c>
      <c r="X54">
        <v>308.2</v>
      </c>
      <c r="Y54">
        <v>469.5</v>
      </c>
      <c r="Z54">
        <v>508.8</v>
      </c>
      <c r="AA54">
        <v>568.29999999999995</v>
      </c>
      <c r="AB54">
        <v>542.6</v>
      </c>
      <c r="AC54">
        <v>693</v>
      </c>
      <c r="AD54">
        <v>718.3</v>
      </c>
      <c r="AE54">
        <v>697</v>
      </c>
      <c r="AF54">
        <v>720.2</v>
      </c>
    </row>
    <row r="55" spans="1:32" x14ac:dyDescent="0.3">
      <c r="A55" t="s">
        <v>31</v>
      </c>
      <c r="B55" t="s">
        <v>403</v>
      </c>
      <c r="C55" t="s">
        <v>297</v>
      </c>
      <c r="D55" t="s">
        <v>404</v>
      </c>
      <c r="E55" t="s">
        <v>298</v>
      </c>
      <c r="U55">
        <v>102.3</v>
      </c>
      <c r="V55">
        <v>104.2</v>
      </c>
      <c r="W55">
        <v>134</v>
      </c>
      <c r="X55">
        <v>82.5</v>
      </c>
      <c r="Y55">
        <v>193.9</v>
      </c>
      <c r="Z55">
        <v>202.2</v>
      </c>
      <c r="AA55">
        <v>190.5</v>
      </c>
      <c r="AB55">
        <v>173.3</v>
      </c>
      <c r="AC55">
        <v>205.2</v>
      </c>
      <c r="AD55">
        <v>168.3</v>
      </c>
      <c r="AE55">
        <v>166.7</v>
      </c>
      <c r="AF55">
        <v>231.4</v>
      </c>
    </row>
    <row r="56" spans="1:32" x14ac:dyDescent="0.3">
      <c r="A56" t="s">
        <v>31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31</v>
      </c>
      <c r="B57" t="s">
        <v>407</v>
      </c>
      <c r="C57" t="s">
        <v>297</v>
      </c>
      <c r="D57" t="s">
        <v>408</v>
      </c>
      <c r="E57" t="s">
        <v>298</v>
      </c>
      <c r="F57">
        <v>19711.900000000001</v>
      </c>
      <c r="G57">
        <v>21343.5</v>
      </c>
      <c r="H57">
        <v>25323.5</v>
      </c>
      <c r="I57">
        <v>28887.599999999999</v>
      </c>
      <c r="J57">
        <v>31170.1</v>
      </c>
      <c r="K57">
        <v>33863.1</v>
      </c>
      <c r="L57">
        <v>34907.699999999997</v>
      </c>
      <c r="M57">
        <v>34371.5</v>
      </c>
      <c r="N57">
        <v>32179</v>
      </c>
      <c r="O57">
        <v>33016.400000000001</v>
      </c>
      <c r="P57">
        <v>33857.5</v>
      </c>
      <c r="Q57">
        <v>34162.300000000003</v>
      </c>
      <c r="R57">
        <v>35669.800000000003</v>
      </c>
      <c r="S57">
        <v>36305.4</v>
      </c>
      <c r="T57">
        <v>32491.200000000001</v>
      </c>
      <c r="U57">
        <v>32389.200000000001</v>
      </c>
      <c r="V57">
        <v>27822.9</v>
      </c>
      <c r="W57">
        <v>22210.400000000001</v>
      </c>
      <c r="X57">
        <v>20856.099999999999</v>
      </c>
      <c r="Y57">
        <v>21645.1</v>
      </c>
      <c r="Z57">
        <v>23531.7</v>
      </c>
      <c r="AA57">
        <v>24567.8</v>
      </c>
      <c r="AB57">
        <v>28205.9</v>
      </c>
      <c r="AC57">
        <v>30888.5</v>
      </c>
      <c r="AD57">
        <v>33381.699999999997</v>
      </c>
      <c r="AE57">
        <v>32664.7</v>
      </c>
      <c r="AF57">
        <v>37141.699999999997</v>
      </c>
    </row>
    <row r="58" spans="1:32" x14ac:dyDescent="0.3">
      <c r="A58" t="s">
        <v>31</v>
      </c>
      <c r="B58" t="s">
        <v>409</v>
      </c>
      <c r="C58" t="s">
        <v>297</v>
      </c>
      <c r="D58" t="s">
        <v>410</v>
      </c>
      <c r="E58" t="s">
        <v>298</v>
      </c>
      <c r="U58">
        <v>32389.200000000001</v>
      </c>
      <c r="V58">
        <v>27822.9</v>
      </c>
      <c r="W58">
        <v>22210.400000000001</v>
      </c>
      <c r="X58">
        <v>20856.099999999999</v>
      </c>
      <c r="Y58">
        <v>21645.1</v>
      </c>
      <c r="Z58">
        <v>23531.7</v>
      </c>
      <c r="AA58">
        <v>24567.8</v>
      </c>
      <c r="AB58">
        <v>28205.9</v>
      </c>
      <c r="AC58">
        <v>30888.5</v>
      </c>
      <c r="AD58">
        <v>33381.699999999997</v>
      </c>
      <c r="AE58">
        <v>32664.7</v>
      </c>
      <c r="AF58">
        <v>37141.699999999997</v>
      </c>
    </row>
    <row r="59" spans="1:32" x14ac:dyDescent="0.3">
      <c r="A59" t="s">
        <v>31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33</v>
      </c>
      <c r="B2" t="s">
        <v>295</v>
      </c>
      <c r="C2" t="s">
        <v>297</v>
      </c>
      <c r="D2" t="s">
        <v>296</v>
      </c>
      <c r="E2" t="s">
        <v>298</v>
      </c>
      <c r="F2">
        <v>4308.9789248602201</v>
      </c>
      <c r="G2">
        <v>4370.1674729404103</v>
      </c>
      <c r="H2">
        <v>3960.1667992655698</v>
      </c>
      <c r="I2">
        <v>3985.1207020295001</v>
      </c>
      <c r="J2">
        <v>3978.9534999632601</v>
      </c>
      <c r="K2">
        <v>4039.4390217724099</v>
      </c>
      <c r="L2">
        <v>4065.8013172691999</v>
      </c>
      <c r="M2">
        <v>3927.0104417357602</v>
      </c>
      <c r="N2">
        <v>3920.1953433732601</v>
      </c>
      <c r="O2">
        <v>4010.4663827160298</v>
      </c>
      <c r="P2">
        <v>3702.9776594044502</v>
      </c>
      <c r="Q2">
        <v>3796.1237523272398</v>
      </c>
      <c r="R2">
        <v>3566.9073631155902</v>
      </c>
      <c r="S2">
        <v>3580.60477809842</v>
      </c>
      <c r="T2">
        <v>3481.44303122679</v>
      </c>
      <c r="U2">
        <v>3551.52120233301</v>
      </c>
      <c r="V2">
        <v>3307.9014182502201</v>
      </c>
      <c r="W2">
        <v>3302.95415836748</v>
      </c>
      <c r="X2">
        <v>3546.1194515504899</v>
      </c>
      <c r="Y2">
        <v>3492.72985406525</v>
      </c>
      <c r="Z2">
        <v>3619.7962328710601</v>
      </c>
      <c r="AA2">
        <v>3663.12789674749</v>
      </c>
      <c r="AB2">
        <v>3920.7046551281401</v>
      </c>
      <c r="AC2">
        <v>4015.63753170266</v>
      </c>
      <c r="AD2">
        <v>4383.31640187828</v>
      </c>
      <c r="AE2">
        <v>4388.11426082665</v>
      </c>
      <c r="AF2">
        <v>4766.9955295114296</v>
      </c>
    </row>
    <row r="3" spans="1:32" x14ac:dyDescent="0.3">
      <c r="A3" t="s">
        <v>33</v>
      </c>
      <c r="B3" t="s">
        <v>299</v>
      </c>
      <c r="C3" t="s">
        <v>297</v>
      </c>
      <c r="D3" t="s">
        <v>300</v>
      </c>
      <c r="E3" t="s">
        <v>298</v>
      </c>
      <c r="F3">
        <v>567.17883850728697</v>
      </c>
      <c r="G3">
        <v>503.46568851285298</v>
      </c>
      <c r="H3">
        <v>590.96609850935397</v>
      </c>
      <c r="I3">
        <v>614.11995044634295</v>
      </c>
      <c r="J3">
        <v>621.17375701805997</v>
      </c>
      <c r="K3">
        <v>651.49819501813704</v>
      </c>
      <c r="L3">
        <v>674.49257176646802</v>
      </c>
      <c r="M3">
        <v>605.01875385953599</v>
      </c>
      <c r="N3">
        <v>560.80313816682099</v>
      </c>
      <c r="O3">
        <v>633.85355068222702</v>
      </c>
      <c r="P3">
        <v>684.59634722978001</v>
      </c>
      <c r="Q3">
        <v>830.52134108841301</v>
      </c>
      <c r="R3">
        <v>833.49809246423899</v>
      </c>
      <c r="S3">
        <v>638.78903866230496</v>
      </c>
      <c r="T3">
        <v>673.51770924774496</v>
      </c>
      <c r="U3">
        <v>742.43701300287398</v>
      </c>
      <c r="V3">
        <v>678.20950525759201</v>
      </c>
      <c r="W3">
        <v>661.27397839653497</v>
      </c>
      <c r="X3">
        <v>592.841940596668</v>
      </c>
      <c r="Y3">
        <v>551.86962465346301</v>
      </c>
      <c r="Z3">
        <v>524.60497267020298</v>
      </c>
      <c r="AA3">
        <v>558.39182813686705</v>
      </c>
      <c r="AB3">
        <v>632.36606798637501</v>
      </c>
      <c r="AC3">
        <v>628.968170225618</v>
      </c>
      <c r="AD3">
        <v>599.72507094929404</v>
      </c>
      <c r="AE3">
        <v>565.67386375268097</v>
      </c>
      <c r="AF3">
        <v>794.84748013675801</v>
      </c>
    </row>
    <row r="4" spans="1:32" x14ac:dyDescent="0.3">
      <c r="A4" t="s">
        <v>33</v>
      </c>
      <c r="B4" t="s">
        <v>301</v>
      </c>
      <c r="C4" t="s">
        <v>297</v>
      </c>
      <c r="D4" t="s">
        <v>302</v>
      </c>
      <c r="E4" t="s">
        <v>298</v>
      </c>
      <c r="F4">
        <v>15281.442835350799</v>
      </c>
      <c r="G4">
        <v>16801.879350849798</v>
      </c>
      <c r="H4">
        <v>18157.2510239656</v>
      </c>
      <c r="I4">
        <v>19112.559993860901</v>
      </c>
      <c r="J4">
        <v>20040.913341484498</v>
      </c>
      <c r="K4">
        <v>20752.718935966201</v>
      </c>
      <c r="L4">
        <v>21430.179641350402</v>
      </c>
      <c r="M4">
        <v>21751.7600144426</v>
      </c>
      <c r="N4">
        <v>21222.660360317201</v>
      </c>
      <c r="O4">
        <v>21404.383602928501</v>
      </c>
      <c r="P4">
        <v>21442.168937225699</v>
      </c>
      <c r="Q4">
        <v>22103.9384623306</v>
      </c>
      <c r="R4">
        <v>23193.847201066801</v>
      </c>
      <c r="S4">
        <v>23072.414470787098</v>
      </c>
      <c r="T4">
        <v>21092.2157678738</v>
      </c>
      <c r="U4">
        <v>22474.296105863301</v>
      </c>
      <c r="V4">
        <v>21586.350139800099</v>
      </c>
      <c r="W4">
        <v>20708.236051084201</v>
      </c>
      <c r="X4">
        <v>21260.860246426098</v>
      </c>
      <c r="Y4">
        <v>22068.2524997365</v>
      </c>
      <c r="Z4">
        <v>23574.9124662752</v>
      </c>
      <c r="AA4">
        <v>24464.076544593801</v>
      </c>
      <c r="AB4">
        <v>25992.516463392101</v>
      </c>
      <c r="AC4">
        <v>27057.760492355199</v>
      </c>
      <c r="AD4">
        <v>27498.188504464699</v>
      </c>
      <c r="AE4">
        <v>26273.9088960072</v>
      </c>
      <c r="AF4">
        <v>29128.224167866501</v>
      </c>
    </row>
    <row r="5" spans="1:32" x14ac:dyDescent="0.3">
      <c r="A5" t="s">
        <v>33</v>
      </c>
      <c r="B5" t="s">
        <v>303</v>
      </c>
      <c r="C5" t="s">
        <v>297</v>
      </c>
      <c r="D5" t="s">
        <v>304</v>
      </c>
      <c r="E5" t="s">
        <v>298</v>
      </c>
      <c r="F5">
        <v>1879.2020989831799</v>
      </c>
      <c r="G5">
        <v>2141.1444085235898</v>
      </c>
      <c r="H5">
        <v>2220.47189151576</v>
      </c>
      <c r="I5">
        <v>2485.8221580731802</v>
      </c>
      <c r="J5">
        <v>2817.0940375494501</v>
      </c>
      <c r="K5">
        <v>2770.4873488298099</v>
      </c>
      <c r="L5">
        <v>3044.5319988147698</v>
      </c>
      <c r="M5">
        <v>3260.4130118319099</v>
      </c>
      <c r="N5">
        <v>3372.0005635676498</v>
      </c>
      <c r="O5">
        <v>3453.6727047190702</v>
      </c>
      <c r="P5">
        <v>3530.2643758160598</v>
      </c>
      <c r="Q5">
        <v>3601.09954758911</v>
      </c>
      <c r="R5">
        <v>3635.4357546431302</v>
      </c>
      <c r="S5">
        <v>3797.8727176309499</v>
      </c>
      <c r="T5">
        <v>3933.1940923360298</v>
      </c>
      <c r="U5">
        <v>3965.45395962354</v>
      </c>
      <c r="V5">
        <v>3797.5709408132502</v>
      </c>
      <c r="W5">
        <v>3725.7469446893901</v>
      </c>
      <c r="X5">
        <v>3886.2666103506799</v>
      </c>
      <c r="Y5">
        <v>4142.9388868890501</v>
      </c>
      <c r="Z5">
        <v>4269.26439258968</v>
      </c>
      <c r="AA5">
        <v>4540.6699045163696</v>
      </c>
      <c r="AB5">
        <v>4558.6537026330598</v>
      </c>
      <c r="AC5">
        <v>4719.1107720012697</v>
      </c>
      <c r="AD5">
        <v>4798.4662526217298</v>
      </c>
      <c r="AE5">
        <v>4663.0844779455801</v>
      </c>
      <c r="AF5">
        <v>4847.6997607903404</v>
      </c>
    </row>
    <row r="6" spans="1:32" x14ac:dyDescent="0.3">
      <c r="A6" t="s">
        <v>33</v>
      </c>
      <c r="B6" t="s">
        <v>305</v>
      </c>
      <c r="C6" t="s">
        <v>297</v>
      </c>
      <c r="D6" t="s">
        <v>306</v>
      </c>
      <c r="E6" t="s">
        <v>298</v>
      </c>
      <c r="F6">
        <v>3713.3913425768101</v>
      </c>
      <c r="G6">
        <v>3937.41315290285</v>
      </c>
      <c r="H6">
        <v>4035.9870828735902</v>
      </c>
      <c r="I6">
        <v>4033.35247537845</v>
      </c>
      <c r="J6">
        <v>4151.8518080207105</v>
      </c>
      <c r="K6">
        <v>4054.2950326732098</v>
      </c>
      <c r="L6">
        <v>4122.8142279479098</v>
      </c>
      <c r="M6">
        <v>4235.98317018138</v>
      </c>
      <c r="N6">
        <v>4100.5967202354796</v>
      </c>
      <c r="O6">
        <v>3914.5016205059901</v>
      </c>
      <c r="P6">
        <v>3627.2154915321998</v>
      </c>
      <c r="Q6">
        <v>3655.49488317534</v>
      </c>
      <c r="R6">
        <v>3798.6414829375299</v>
      </c>
      <c r="S6">
        <v>3692.94898120876</v>
      </c>
      <c r="T6">
        <v>3500.7367165474702</v>
      </c>
      <c r="U6">
        <v>3548.9262724250898</v>
      </c>
      <c r="V6">
        <v>3567.3045777872999</v>
      </c>
      <c r="W6">
        <v>3557.2913749194699</v>
      </c>
      <c r="X6">
        <v>3749.0658376185002</v>
      </c>
      <c r="Y6">
        <v>3961.5479802349801</v>
      </c>
      <c r="Z6">
        <v>4143.4282567015998</v>
      </c>
      <c r="AA6">
        <v>4320.2993518377998</v>
      </c>
      <c r="AB6">
        <v>4375.3089699150096</v>
      </c>
      <c r="AC6">
        <v>4420.8457600230904</v>
      </c>
      <c r="AD6">
        <v>4279.6677105461204</v>
      </c>
      <c r="AE6">
        <v>4066.1113317776199</v>
      </c>
      <c r="AF6">
        <v>4347.26229742531</v>
      </c>
    </row>
    <row r="7" spans="1:32" x14ac:dyDescent="0.3">
      <c r="A7" t="s">
        <v>33</v>
      </c>
      <c r="B7" t="s">
        <v>307</v>
      </c>
      <c r="C7" t="s">
        <v>297</v>
      </c>
      <c r="D7" t="s">
        <v>308</v>
      </c>
      <c r="E7" t="s">
        <v>298</v>
      </c>
      <c r="F7">
        <v>1958.48158975406</v>
      </c>
      <c r="G7">
        <v>1925.79067898929</v>
      </c>
      <c r="H7">
        <v>2127.0320783827201</v>
      </c>
      <c r="I7">
        <v>2302.24205151963</v>
      </c>
      <c r="J7">
        <v>2338.19060171714</v>
      </c>
      <c r="K7">
        <v>2683.2736355406701</v>
      </c>
      <c r="L7">
        <v>2594.3915079438402</v>
      </c>
      <c r="M7">
        <v>2547.5406220986602</v>
      </c>
      <c r="N7">
        <v>2438.4730738338499</v>
      </c>
      <c r="O7">
        <v>2366.1538374915499</v>
      </c>
      <c r="P7">
        <v>2490.1455026756098</v>
      </c>
      <c r="Q7">
        <v>2683.9655721618801</v>
      </c>
      <c r="R7">
        <v>2797.6424155596501</v>
      </c>
      <c r="S7">
        <v>2538.08961057637</v>
      </c>
      <c r="T7">
        <v>2230.8223728316798</v>
      </c>
      <c r="U7">
        <v>2598.1878083667698</v>
      </c>
      <c r="V7">
        <v>2408.1802237208399</v>
      </c>
      <c r="W7">
        <v>2228.1157543087702</v>
      </c>
      <c r="X7">
        <v>2278.0613479334702</v>
      </c>
      <c r="Y7">
        <v>2301.0550637951901</v>
      </c>
      <c r="Z7">
        <v>2566.6943695078498</v>
      </c>
      <c r="AA7">
        <v>2552.1492287129199</v>
      </c>
      <c r="AB7">
        <v>2578.1738616189</v>
      </c>
      <c r="AC7">
        <v>2854.1833785437998</v>
      </c>
      <c r="AD7">
        <v>2840.1420149021401</v>
      </c>
      <c r="AE7">
        <v>2628.99268013952</v>
      </c>
      <c r="AF7">
        <v>2843.4470775828299</v>
      </c>
    </row>
    <row r="8" spans="1:32" x14ac:dyDescent="0.3">
      <c r="A8" t="s">
        <v>33</v>
      </c>
      <c r="B8" t="s">
        <v>309</v>
      </c>
      <c r="C8" t="s">
        <v>297</v>
      </c>
      <c r="D8" t="s">
        <v>310</v>
      </c>
      <c r="E8" t="s">
        <v>298</v>
      </c>
      <c r="F8">
        <v>98.749514127812503</v>
      </c>
      <c r="G8">
        <v>137.77701783709</v>
      </c>
      <c r="H8">
        <v>179.90656308471799</v>
      </c>
      <c r="I8">
        <v>241.96350955841501</v>
      </c>
      <c r="J8">
        <v>170.227188388135</v>
      </c>
      <c r="K8">
        <v>227.74704091459299</v>
      </c>
      <c r="L8">
        <v>223.60242646422799</v>
      </c>
      <c r="M8">
        <v>178.74761538790699</v>
      </c>
      <c r="N8">
        <v>206.391926080004</v>
      </c>
      <c r="O8">
        <v>342.77683442791698</v>
      </c>
      <c r="P8">
        <v>584.58989758912298</v>
      </c>
      <c r="Q8">
        <v>671.42849541845897</v>
      </c>
      <c r="R8">
        <v>591.63938724678496</v>
      </c>
      <c r="S8">
        <v>710.41216436415505</v>
      </c>
      <c r="T8">
        <v>193.97072600415399</v>
      </c>
      <c r="U8">
        <v>479.523315250579</v>
      </c>
      <c r="V8">
        <v>372.35707843979998</v>
      </c>
      <c r="W8">
        <v>301.77061247014001</v>
      </c>
      <c r="X8">
        <v>250.80529146415299</v>
      </c>
      <c r="Y8">
        <v>238.474819287158</v>
      </c>
      <c r="Z8">
        <v>629.49225585578904</v>
      </c>
      <c r="AA8">
        <v>452.79089327647802</v>
      </c>
      <c r="AB8">
        <v>852.81997754795202</v>
      </c>
      <c r="AC8">
        <v>582.97222546345199</v>
      </c>
      <c r="AD8">
        <v>447.92974178902898</v>
      </c>
      <c r="AE8">
        <v>-39.578054891731</v>
      </c>
      <c r="AF8">
        <v>189.18627382062701</v>
      </c>
    </row>
    <row r="9" spans="1:32" x14ac:dyDescent="0.3">
      <c r="A9" t="s">
        <v>33</v>
      </c>
      <c r="B9" t="s">
        <v>311</v>
      </c>
      <c r="C9" t="s">
        <v>297</v>
      </c>
      <c r="D9" t="s">
        <v>312</v>
      </c>
      <c r="E9" t="s">
        <v>298</v>
      </c>
      <c r="F9">
        <v>766.506321956227</v>
      </c>
      <c r="G9">
        <v>775.83565412594601</v>
      </c>
      <c r="H9">
        <v>836.37565105222995</v>
      </c>
      <c r="I9">
        <v>743.72411670186204</v>
      </c>
      <c r="J9">
        <v>718.96413493948103</v>
      </c>
      <c r="K9">
        <v>748.58372882950005</v>
      </c>
      <c r="L9">
        <v>754.48455363937296</v>
      </c>
      <c r="M9">
        <v>768.44601522631103</v>
      </c>
      <c r="N9">
        <v>782.33518103453196</v>
      </c>
      <c r="O9">
        <v>836.36048273611402</v>
      </c>
      <c r="P9">
        <v>835.95595576277594</v>
      </c>
      <c r="Q9">
        <v>827.48176294576194</v>
      </c>
      <c r="R9">
        <v>926.45750304744297</v>
      </c>
      <c r="S9">
        <v>813.19333694127704</v>
      </c>
      <c r="T9">
        <v>742.73687139368496</v>
      </c>
      <c r="U9">
        <v>878.30838159807104</v>
      </c>
      <c r="V9">
        <v>882.22579146448004</v>
      </c>
      <c r="W9">
        <v>736.35843260839499</v>
      </c>
      <c r="X9">
        <v>770.08407632687795</v>
      </c>
      <c r="Y9">
        <v>763.75019636605896</v>
      </c>
      <c r="Z9">
        <v>939.72378905443804</v>
      </c>
      <c r="AA9">
        <v>1016.53221907384</v>
      </c>
      <c r="AB9">
        <v>1013.11230235557</v>
      </c>
      <c r="AC9">
        <v>903.80279229239397</v>
      </c>
      <c r="AD9">
        <v>956.05441677190697</v>
      </c>
      <c r="AE9">
        <v>1043.2731693911401</v>
      </c>
      <c r="AF9">
        <v>1284.6961965582</v>
      </c>
    </row>
    <row r="10" spans="1:32" x14ac:dyDescent="0.3">
      <c r="A10" t="s">
        <v>33</v>
      </c>
      <c r="B10" t="s">
        <v>313</v>
      </c>
      <c r="C10" t="s">
        <v>297</v>
      </c>
      <c r="D10" t="s">
        <v>314</v>
      </c>
      <c r="E10" t="s">
        <v>298</v>
      </c>
      <c r="F10">
        <v>1139.4787750215501</v>
      </c>
      <c r="G10">
        <v>1152.8398649881501</v>
      </c>
      <c r="H10">
        <v>1245.0731922349</v>
      </c>
      <c r="I10">
        <v>1119.7465938181899</v>
      </c>
      <c r="J10">
        <v>1084.5362590792099</v>
      </c>
      <c r="K10">
        <v>1141.7885605430099</v>
      </c>
      <c r="L10">
        <v>1165.35698403026</v>
      </c>
      <c r="M10">
        <v>1210.9219070658</v>
      </c>
      <c r="N10">
        <v>1199.8165552719699</v>
      </c>
      <c r="O10">
        <v>1261.82625664944</v>
      </c>
      <c r="P10">
        <v>1276.3359956628401</v>
      </c>
      <c r="Q10">
        <v>1250.68839376754</v>
      </c>
      <c r="R10">
        <v>1428.8229805491001</v>
      </c>
      <c r="S10">
        <v>1315.23328243332</v>
      </c>
      <c r="T10">
        <v>1272.2218708339201</v>
      </c>
      <c r="U10">
        <v>1370.47171682009</v>
      </c>
      <c r="V10">
        <v>1374.0397934861101</v>
      </c>
      <c r="W10">
        <v>1231.97041721456</v>
      </c>
      <c r="X10">
        <v>1300.3218220624101</v>
      </c>
      <c r="Y10">
        <v>1255.24493591076</v>
      </c>
      <c r="Z10">
        <v>1486.2942849967301</v>
      </c>
      <c r="AA10">
        <v>1570.8051838456799</v>
      </c>
      <c r="AB10">
        <v>1639.7660094760699</v>
      </c>
      <c r="AC10">
        <v>1545.38949681287</v>
      </c>
      <c r="AD10">
        <v>1618.1725499874301</v>
      </c>
      <c r="AE10">
        <v>1833.46403408984</v>
      </c>
      <c r="AF10">
        <v>2116.5375013191001</v>
      </c>
    </row>
    <row r="11" spans="1:32" x14ac:dyDescent="0.3">
      <c r="A11" t="s">
        <v>33</v>
      </c>
      <c r="B11" t="s">
        <v>315</v>
      </c>
      <c r="C11" t="s">
        <v>297</v>
      </c>
      <c r="D11" t="s">
        <v>316</v>
      </c>
      <c r="E11" t="s">
        <v>298</v>
      </c>
      <c r="F11">
        <v>372.97245306532699</v>
      </c>
      <c r="G11">
        <v>377.00421086220001</v>
      </c>
      <c r="H11">
        <v>408.69754118266502</v>
      </c>
      <c r="I11">
        <v>376.022477116326</v>
      </c>
      <c r="J11">
        <v>365.57212413972599</v>
      </c>
      <c r="K11">
        <v>393.20483171351202</v>
      </c>
      <c r="L11">
        <v>410.87243039088497</v>
      </c>
      <c r="M11">
        <v>442.47589183949299</v>
      </c>
      <c r="N11">
        <v>417.48137423744203</v>
      </c>
      <c r="O11">
        <v>425.46577391332198</v>
      </c>
      <c r="P11">
        <v>440.38003990006598</v>
      </c>
      <c r="Q11">
        <v>423.20663082177703</v>
      </c>
      <c r="R11">
        <v>502.36547750165801</v>
      </c>
      <c r="S11">
        <v>502.03994549203901</v>
      </c>
      <c r="T11">
        <v>529.48499944023399</v>
      </c>
      <c r="U11">
        <v>492.16333522201802</v>
      </c>
      <c r="V11">
        <v>491.81400202163002</v>
      </c>
      <c r="W11">
        <v>495.61198460616203</v>
      </c>
      <c r="X11">
        <v>530.23774573553203</v>
      </c>
      <c r="Y11">
        <v>491.49473954469897</v>
      </c>
      <c r="Z11">
        <v>546.57049594229102</v>
      </c>
      <c r="AA11">
        <v>554.27296477183597</v>
      </c>
      <c r="AB11">
        <v>626.65370712049003</v>
      </c>
      <c r="AC11">
        <v>641.58670452047704</v>
      </c>
      <c r="AD11">
        <v>662.11813321551995</v>
      </c>
      <c r="AE11">
        <v>790.19086469869899</v>
      </c>
      <c r="AF11">
        <v>831.84130476090002</v>
      </c>
    </row>
    <row r="12" spans="1:32" x14ac:dyDescent="0.3">
      <c r="A12" t="s">
        <v>33</v>
      </c>
      <c r="B12" t="s">
        <v>317</v>
      </c>
      <c r="C12" t="s">
        <v>297</v>
      </c>
      <c r="D12" t="s">
        <v>318</v>
      </c>
      <c r="E12" t="s">
        <v>298</v>
      </c>
      <c r="F12">
        <v>1937.6242110652499</v>
      </c>
      <c r="G12">
        <v>2079.4194613444502</v>
      </c>
      <c r="H12">
        <v>2306.0725923843602</v>
      </c>
      <c r="I12">
        <v>2517.5400847333399</v>
      </c>
      <c r="J12">
        <v>2659.6514042491799</v>
      </c>
      <c r="K12">
        <v>2658.8963227710701</v>
      </c>
      <c r="L12">
        <v>2722.4684255940101</v>
      </c>
      <c r="M12">
        <v>2764.8274535198598</v>
      </c>
      <c r="N12">
        <v>2632.12445960697</v>
      </c>
      <c r="O12">
        <v>2660.9745609215902</v>
      </c>
      <c r="P12">
        <v>2628.16334063569</v>
      </c>
      <c r="Q12">
        <v>2654.3403320808102</v>
      </c>
      <c r="R12">
        <v>2808.9046061530798</v>
      </c>
      <c r="S12">
        <v>2754.66428129621</v>
      </c>
      <c r="T12">
        <v>2643.6781889158001</v>
      </c>
      <c r="U12">
        <v>2652.2707784280301</v>
      </c>
      <c r="V12">
        <v>2546.0773675124201</v>
      </c>
      <c r="W12">
        <v>2412.2462209315499</v>
      </c>
      <c r="X12">
        <v>2403.18608247164</v>
      </c>
      <c r="Y12">
        <v>2440.6436819790301</v>
      </c>
      <c r="Z12">
        <v>2604.2672555699201</v>
      </c>
      <c r="AA12">
        <v>2687.6186976930499</v>
      </c>
      <c r="AB12">
        <v>2870.92533792214</v>
      </c>
      <c r="AC12">
        <v>3026.2345548322201</v>
      </c>
      <c r="AD12">
        <v>3239.5094580431701</v>
      </c>
      <c r="AE12">
        <v>3343.5378658196</v>
      </c>
      <c r="AF12">
        <v>3608.4619129365301</v>
      </c>
    </row>
    <row r="13" spans="1:32" x14ac:dyDescent="0.3">
      <c r="A13" t="s">
        <v>33</v>
      </c>
      <c r="B13" t="s">
        <v>319</v>
      </c>
      <c r="C13" t="s">
        <v>297</v>
      </c>
      <c r="D13" t="s">
        <v>320</v>
      </c>
      <c r="E13" t="s">
        <v>298</v>
      </c>
      <c r="F13">
        <v>1449.0638041529801</v>
      </c>
      <c r="G13">
        <v>1470.0494130791401</v>
      </c>
      <c r="H13">
        <v>1624.4378556347001</v>
      </c>
      <c r="I13">
        <v>1750.6241257664501</v>
      </c>
      <c r="J13">
        <v>1870.42089020974</v>
      </c>
      <c r="K13">
        <v>1996.72742843676</v>
      </c>
      <c r="L13">
        <v>2035.1142926575501</v>
      </c>
      <c r="M13">
        <v>2103.4959907442299</v>
      </c>
      <c r="N13">
        <v>2048.7574358839802</v>
      </c>
      <c r="O13">
        <v>2206.4390851326898</v>
      </c>
      <c r="P13">
        <v>2215.2925801218598</v>
      </c>
      <c r="Q13">
        <v>2415.9584925401</v>
      </c>
      <c r="R13">
        <v>2611.8172589924702</v>
      </c>
      <c r="S13">
        <v>2782.1521726041901</v>
      </c>
      <c r="T13">
        <v>2357.39645790542</v>
      </c>
      <c r="U13">
        <v>2495.4789583599099</v>
      </c>
      <c r="V13">
        <v>2403.0949126839</v>
      </c>
      <c r="W13">
        <v>2326.7654881993299</v>
      </c>
      <c r="X13">
        <v>2362.8179780924902</v>
      </c>
      <c r="Y13">
        <v>2504.7472030854401</v>
      </c>
      <c r="Z13">
        <v>2453.3930192836501</v>
      </c>
      <c r="AA13">
        <v>2705.6953303314699</v>
      </c>
      <c r="AB13">
        <v>2998.5746583528598</v>
      </c>
      <c r="AC13">
        <v>3190.6076604965501</v>
      </c>
      <c r="AD13">
        <v>3267.7987741818401</v>
      </c>
      <c r="AE13">
        <v>3184.1336351364298</v>
      </c>
      <c r="AF13">
        <v>3801.74481502859</v>
      </c>
    </row>
    <row r="14" spans="1:32" x14ac:dyDescent="0.3">
      <c r="A14" t="s">
        <v>33</v>
      </c>
      <c r="B14" t="s">
        <v>321</v>
      </c>
      <c r="C14" t="s">
        <v>297</v>
      </c>
      <c r="D14" t="s">
        <v>322</v>
      </c>
      <c r="E14" t="s">
        <v>298</v>
      </c>
      <c r="F14">
        <v>502.24330368327003</v>
      </c>
      <c r="G14">
        <v>572.67554073774897</v>
      </c>
      <c r="H14">
        <v>643.99302368261704</v>
      </c>
      <c r="I14">
        <v>682.48848819628301</v>
      </c>
      <c r="J14">
        <v>710.25756236930204</v>
      </c>
      <c r="K14">
        <v>741.53201313869602</v>
      </c>
      <c r="L14">
        <v>776.37567748576305</v>
      </c>
      <c r="M14">
        <v>669.63675234218397</v>
      </c>
      <c r="N14">
        <v>670.93612820956798</v>
      </c>
      <c r="O14">
        <v>699.05243410662194</v>
      </c>
      <c r="P14">
        <v>741.529494915437</v>
      </c>
      <c r="Q14">
        <v>756.67034555577698</v>
      </c>
      <c r="R14">
        <v>825.65598052828898</v>
      </c>
      <c r="S14">
        <v>732.19621114699203</v>
      </c>
      <c r="T14">
        <v>476.11809313621501</v>
      </c>
      <c r="U14">
        <v>602.51460655883398</v>
      </c>
      <c r="V14">
        <v>481.27900658634201</v>
      </c>
      <c r="W14">
        <v>427.48098781682398</v>
      </c>
      <c r="X14">
        <v>452.78161146878</v>
      </c>
      <c r="Y14">
        <v>434.042602342355</v>
      </c>
      <c r="Z14">
        <v>446.78284464758099</v>
      </c>
      <c r="AA14">
        <v>526.49014585417603</v>
      </c>
      <c r="AB14">
        <v>552.06628888959006</v>
      </c>
      <c r="AC14">
        <v>604.51112603707395</v>
      </c>
      <c r="AD14">
        <v>559.474858431656</v>
      </c>
      <c r="AE14">
        <v>495.21304888031801</v>
      </c>
      <c r="AF14">
        <v>537.43265720893896</v>
      </c>
    </row>
    <row r="15" spans="1:32" x14ac:dyDescent="0.3">
      <c r="A15" t="s">
        <v>33</v>
      </c>
      <c r="B15" t="s">
        <v>323</v>
      </c>
      <c r="C15" t="s">
        <v>297</v>
      </c>
      <c r="D15" t="s">
        <v>324</v>
      </c>
      <c r="E15" t="s">
        <v>298</v>
      </c>
      <c r="F15">
        <v>1007.3006973175</v>
      </c>
      <c r="G15">
        <v>1132.6938406014001</v>
      </c>
      <c r="H15">
        <v>1267.5544848050899</v>
      </c>
      <c r="I15">
        <v>1338.9948692221401</v>
      </c>
      <c r="J15">
        <v>1417.80100852445</v>
      </c>
      <c r="K15">
        <v>1481.4592734704099</v>
      </c>
      <c r="L15">
        <v>1539.6841898972</v>
      </c>
      <c r="M15">
        <v>1404.6765204446201</v>
      </c>
      <c r="N15">
        <v>1347.4309416685101</v>
      </c>
      <c r="O15">
        <v>1351.94229541044</v>
      </c>
      <c r="P15">
        <v>1390.72108783408</v>
      </c>
      <c r="Q15">
        <v>1409.7532909231099</v>
      </c>
      <c r="R15">
        <v>1505.73737368158</v>
      </c>
      <c r="S15">
        <v>1445.3805930931701</v>
      </c>
      <c r="T15">
        <v>1157.5873772673999</v>
      </c>
      <c r="U15">
        <v>1326.1833469917799</v>
      </c>
      <c r="V15">
        <v>1139.2688382916001</v>
      </c>
      <c r="W15">
        <v>1036.73718012672</v>
      </c>
      <c r="X15">
        <v>1086.9842456182901</v>
      </c>
      <c r="Y15">
        <v>1070.66791176743</v>
      </c>
      <c r="Z15">
        <v>1093.71043404241</v>
      </c>
      <c r="AA15">
        <v>1181.1993410243799</v>
      </c>
      <c r="AB15">
        <v>1256.4697336863401</v>
      </c>
      <c r="AC15">
        <v>1310.9569779707399</v>
      </c>
      <c r="AD15">
        <v>1309.42918086999</v>
      </c>
      <c r="AE15">
        <v>1212.37112189748</v>
      </c>
      <c r="AF15">
        <v>1348.1561078060699</v>
      </c>
    </row>
    <row r="16" spans="1:32" x14ac:dyDescent="0.3">
      <c r="A16" t="s">
        <v>33</v>
      </c>
      <c r="B16" t="s">
        <v>325</v>
      </c>
      <c r="C16" t="s">
        <v>297</v>
      </c>
      <c r="D16" t="s">
        <v>326</v>
      </c>
      <c r="E16" t="s">
        <v>298</v>
      </c>
      <c r="F16">
        <v>505.057393634231</v>
      </c>
      <c r="G16">
        <v>560.01829986364896</v>
      </c>
      <c r="H16">
        <v>623.56146112247495</v>
      </c>
      <c r="I16">
        <v>656.50638102585503</v>
      </c>
      <c r="J16">
        <v>707.54344615514697</v>
      </c>
      <c r="K16">
        <v>739.927260331713</v>
      </c>
      <c r="L16">
        <v>763.30851241143796</v>
      </c>
      <c r="M16">
        <v>735.03976810243898</v>
      </c>
      <c r="N16">
        <v>676.49481345893798</v>
      </c>
      <c r="O16">
        <v>652.88986130381602</v>
      </c>
      <c r="P16">
        <v>649.19159291864003</v>
      </c>
      <c r="Q16">
        <v>653.08294536733797</v>
      </c>
      <c r="R16">
        <v>680.08139315328799</v>
      </c>
      <c r="S16">
        <v>713.18438194617602</v>
      </c>
      <c r="T16">
        <v>681.46928413118803</v>
      </c>
      <c r="U16">
        <v>723.66874043294604</v>
      </c>
      <c r="V16">
        <v>657.98983170526299</v>
      </c>
      <c r="W16">
        <v>609.25619230989696</v>
      </c>
      <c r="X16">
        <v>634.20263414951103</v>
      </c>
      <c r="Y16">
        <v>636.62530942507101</v>
      </c>
      <c r="Z16">
        <v>646.92758939483394</v>
      </c>
      <c r="AA16">
        <v>654.70919517020695</v>
      </c>
      <c r="AB16">
        <v>704.40344479674798</v>
      </c>
      <c r="AC16">
        <v>706.44585193367095</v>
      </c>
      <c r="AD16">
        <v>749.95432243833397</v>
      </c>
      <c r="AE16">
        <v>717.158073017167</v>
      </c>
      <c r="AF16">
        <v>810.723450597132</v>
      </c>
    </row>
    <row r="17" spans="1:32" x14ac:dyDescent="0.3">
      <c r="A17" t="s">
        <v>33</v>
      </c>
      <c r="B17" t="s">
        <v>327</v>
      </c>
      <c r="C17" t="s">
        <v>297</v>
      </c>
      <c r="D17" t="s">
        <v>328</v>
      </c>
      <c r="E17" t="s">
        <v>298</v>
      </c>
      <c r="F17">
        <v>403.96540051073902</v>
      </c>
      <c r="G17">
        <v>446.92032417881597</v>
      </c>
      <c r="H17">
        <v>499.72915667125102</v>
      </c>
      <c r="I17">
        <v>520.82593432344595</v>
      </c>
      <c r="J17">
        <v>611.03385984848296</v>
      </c>
      <c r="K17">
        <v>655.43750572824297</v>
      </c>
      <c r="L17">
        <v>657.32677843119495</v>
      </c>
      <c r="M17">
        <v>702.56119625179997</v>
      </c>
      <c r="N17">
        <v>687.69636158650496</v>
      </c>
      <c r="O17">
        <v>675.33637669546295</v>
      </c>
      <c r="P17">
        <v>672.27966116688106</v>
      </c>
      <c r="Q17">
        <v>718.54456670759203</v>
      </c>
      <c r="R17">
        <v>807.57733973149595</v>
      </c>
      <c r="S17">
        <v>841.59570887143695</v>
      </c>
      <c r="T17">
        <v>771.77340404566496</v>
      </c>
      <c r="U17">
        <v>755.97641471772897</v>
      </c>
      <c r="V17">
        <v>696.55284828199103</v>
      </c>
      <c r="W17">
        <v>740.99979883586002</v>
      </c>
      <c r="X17">
        <v>778.407927182354</v>
      </c>
      <c r="Y17">
        <v>869.597236995922</v>
      </c>
      <c r="Z17">
        <v>876.366870843789</v>
      </c>
      <c r="AA17">
        <v>902.42675279520495</v>
      </c>
      <c r="AB17">
        <v>940.18588545720399</v>
      </c>
      <c r="AC17">
        <v>972.19966778702405</v>
      </c>
      <c r="AD17">
        <v>997.09958247826205</v>
      </c>
      <c r="AE17">
        <v>976.182414611284</v>
      </c>
      <c r="AF17">
        <v>1073.66866445496</v>
      </c>
    </row>
    <row r="18" spans="1:32" x14ac:dyDescent="0.3">
      <c r="A18" t="s">
        <v>33</v>
      </c>
      <c r="B18" t="s">
        <v>329</v>
      </c>
      <c r="C18" t="s">
        <v>297</v>
      </c>
      <c r="D18" t="s">
        <v>330</v>
      </c>
      <c r="E18" t="s">
        <v>298</v>
      </c>
      <c r="F18">
        <v>690.85695514169504</v>
      </c>
      <c r="G18">
        <v>1276.0737990565401</v>
      </c>
      <c r="H18">
        <v>1436.3213644391001</v>
      </c>
      <c r="I18">
        <v>1511.3159675859199</v>
      </c>
      <c r="J18">
        <v>1525.2077325733501</v>
      </c>
      <c r="K18">
        <v>1617.6924748758499</v>
      </c>
      <c r="L18">
        <v>1725.9159746876701</v>
      </c>
      <c r="M18">
        <v>1685.4004491052999</v>
      </c>
      <c r="N18">
        <v>1546.88068424158</v>
      </c>
      <c r="O18">
        <v>1525.1570324393399</v>
      </c>
      <c r="P18">
        <v>1462.08041984538</v>
      </c>
      <c r="Q18">
        <v>1482.20132765776</v>
      </c>
      <c r="R18">
        <v>1547.7665529907799</v>
      </c>
      <c r="S18">
        <v>1425.35555361466</v>
      </c>
      <c r="T18">
        <v>1206.68776623093</v>
      </c>
      <c r="U18">
        <v>1443.4437163802299</v>
      </c>
      <c r="V18">
        <v>1478.0449346601299</v>
      </c>
      <c r="W18">
        <v>1411.68272945128</v>
      </c>
      <c r="X18">
        <v>1443.66536793513</v>
      </c>
      <c r="Y18">
        <v>1495.06542491306</v>
      </c>
      <c r="Z18">
        <v>1573.8685050966701</v>
      </c>
      <c r="AA18">
        <v>1637.52291635541</v>
      </c>
      <c r="AB18">
        <v>1813.97751706997</v>
      </c>
      <c r="AC18">
        <v>2128.51134065527</v>
      </c>
      <c r="AD18">
        <v>2228.9308065159198</v>
      </c>
      <c r="AE18">
        <v>2021.1855718197901</v>
      </c>
      <c r="AF18">
        <v>2282.9227930164302</v>
      </c>
    </row>
    <row r="19" spans="1:32" x14ac:dyDescent="0.3">
      <c r="A19" t="s">
        <v>33</v>
      </c>
      <c r="B19" t="s">
        <v>331</v>
      </c>
      <c r="C19" t="s">
        <v>297</v>
      </c>
      <c r="D19" t="s">
        <v>332</v>
      </c>
      <c r="E19" t="s">
        <v>298</v>
      </c>
      <c r="F19">
        <v>1003.32844669921</v>
      </c>
      <c r="G19">
        <v>1101.7573893485001</v>
      </c>
      <c r="H19">
        <v>1214.66476193939</v>
      </c>
      <c r="I19">
        <v>1290.1322238816899</v>
      </c>
      <c r="J19">
        <v>1394.89855132464</v>
      </c>
      <c r="K19">
        <v>1464.91431218257</v>
      </c>
      <c r="L19">
        <v>1598.97283488178</v>
      </c>
      <c r="M19">
        <v>1657.19207781108</v>
      </c>
      <c r="N19">
        <v>1642.4916383406901</v>
      </c>
      <c r="O19">
        <v>1645.6029985350001</v>
      </c>
      <c r="P19">
        <v>1565.08058434597</v>
      </c>
      <c r="Q19">
        <v>1560.4635603089</v>
      </c>
      <c r="R19">
        <v>1659.86204858121</v>
      </c>
      <c r="S19">
        <v>1768.7094050938599</v>
      </c>
      <c r="T19">
        <v>1824.1467949553601</v>
      </c>
      <c r="U19">
        <v>1838.3798184995501</v>
      </c>
      <c r="V19">
        <v>1803.8586241227799</v>
      </c>
      <c r="W19">
        <v>1734.90952993715</v>
      </c>
      <c r="X19">
        <v>1721.27773569694</v>
      </c>
      <c r="Y19">
        <v>1788.2693548785001</v>
      </c>
      <c r="Z19">
        <v>1878.1328217871601</v>
      </c>
      <c r="AA19">
        <v>1912.8989442050799</v>
      </c>
      <c r="AB19">
        <v>2107.66080971259</v>
      </c>
      <c r="AC19">
        <v>2306.7486577688801</v>
      </c>
      <c r="AD19">
        <v>2471.0424325290801</v>
      </c>
      <c r="AE19">
        <v>2384.4238176618301</v>
      </c>
      <c r="AF19">
        <v>2669.1369636857198</v>
      </c>
    </row>
    <row r="20" spans="1:32" x14ac:dyDescent="0.3">
      <c r="A20" t="s">
        <v>33</v>
      </c>
      <c r="B20" t="s">
        <v>333</v>
      </c>
      <c r="C20" t="s">
        <v>297</v>
      </c>
      <c r="D20" t="s">
        <v>334</v>
      </c>
      <c r="E20" t="s">
        <v>298</v>
      </c>
      <c r="F20">
        <v>1831.76186993389</v>
      </c>
      <c r="G20">
        <v>1961.7474505586699</v>
      </c>
      <c r="H20">
        <v>1978.67918708352</v>
      </c>
      <c r="I20">
        <v>2203.3032750701</v>
      </c>
      <c r="J20">
        <v>2231.6259894079999</v>
      </c>
      <c r="K20">
        <v>2204.6191793718199</v>
      </c>
      <c r="L20">
        <v>2315.72337691856</v>
      </c>
      <c r="M20">
        <v>2471.52188152597</v>
      </c>
      <c r="N20">
        <v>2781.1945694022202</v>
      </c>
      <c r="O20">
        <v>2916.0885673021899</v>
      </c>
      <c r="P20">
        <v>2730.58489888434</v>
      </c>
      <c r="Q20">
        <v>2959.7679544437101</v>
      </c>
      <c r="R20">
        <v>3314.2551625136398</v>
      </c>
      <c r="S20">
        <v>2842.5398249725899</v>
      </c>
      <c r="T20">
        <v>3562.3217272800898</v>
      </c>
      <c r="U20">
        <v>3512.9936904687602</v>
      </c>
      <c r="V20">
        <v>3368.59051901573</v>
      </c>
      <c r="W20">
        <v>3537.7324327964802</v>
      </c>
      <c r="X20">
        <v>3568.24601742098</v>
      </c>
      <c r="Y20">
        <v>3967.01885823373</v>
      </c>
      <c r="Z20">
        <v>4690.3179306846796</v>
      </c>
      <c r="AA20">
        <v>4788.2417809387898</v>
      </c>
      <c r="AB20">
        <v>4264.3800192397402</v>
      </c>
      <c r="AC20">
        <v>4773.2365840440198</v>
      </c>
      <c r="AD20">
        <v>4540.6025230703499</v>
      </c>
      <c r="AE20">
        <v>4093.84537535141</v>
      </c>
      <c r="AF20">
        <v>3586.6857663503101</v>
      </c>
    </row>
    <row r="21" spans="1:32" x14ac:dyDescent="0.3">
      <c r="A21" t="s">
        <v>33</v>
      </c>
      <c r="B21" t="s">
        <v>335</v>
      </c>
      <c r="C21" t="s">
        <v>297</v>
      </c>
      <c r="D21" t="s">
        <v>336</v>
      </c>
      <c r="E21" t="s">
        <v>298</v>
      </c>
      <c r="F21">
        <v>2341.1188908290401</v>
      </c>
      <c r="G21">
        <v>2517.46910242688</v>
      </c>
      <c r="H21">
        <v>2578.5551617862502</v>
      </c>
      <c r="I21">
        <v>2855.8151022790398</v>
      </c>
      <c r="J21">
        <v>2960.0725679761199</v>
      </c>
      <c r="K21">
        <v>3001.3788602673098</v>
      </c>
      <c r="L21">
        <v>3138.4969382158502</v>
      </c>
      <c r="M21">
        <v>3371.7815004138301</v>
      </c>
      <c r="N21">
        <v>3860.0859231466002</v>
      </c>
      <c r="O21">
        <v>4104.16417420177</v>
      </c>
      <c r="P21">
        <v>4009.4244560402299</v>
      </c>
      <c r="Q21">
        <v>4389.5223978549102</v>
      </c>
      <c r="R21">
        <v>4810.5319229112201</v>
      </c>
      <c r="S21">
        <v>4379.3258799494297</v>
      </c>
      <c r="T21">
        <v>5180.48190911657</v>
      </c>
      <c r="U21">
        <v>5351.8924896717899</v>
      </c>
      <c r="V21">
        <v>5272.5157080726003</v>
      </c>
      <c r="W21">
        <v>5440.48118128648</v>
      </c>
      <c r="X21">
        <v>5436.69551112928</v>
      </c>
      <c r="Y21">
        <v>5811.4130557415801</v>
      </c>
      <c r="Z21">
        <v>6506.1395506169501</v>
      </c>
      <c r="AA21">
        <v>6606.4384841506399</v>
      </c>
      <c r="AB21">
        <v>6049.4970687898704</v>
      </c>
      <c r="AC21">
        <v>6549.4276502688999</v>
      </c>
      <c r="AD21">
        <v>6400.4965576969798</v>
      </c>
      <c r="AE21">
        <v>6053.9468239034004</v>
      </c>
      <c r="AF21">
        <v>5681.5896141411004</v>
      </c>
    </row>
    <row r="22" spans="1:32" x14ac:dyDescent="0.3">
      <c r="A22" t="s">
        <v>33</v>
      </c>
      <c r="B22" t="s">
        <v>337</v>
      </c>
      <c r="C22" t="s">
        <v>297</v>
      </c>
      <c r="D22" t="s">
        <v>338</v>
      </c>
      <c r="E22" t="s">
        <v>298</v>
      </c>
      <c r="F22">
        <v>509.35702089515001</v>
      </c>
      <c r="G22">
        <v>555.72165186820996</v>
      </c>
      <c r="H22">
        <v>599.87597470272897</v>
      </c>
      <c r="I22">
        <v>652.51182720893496</v>
      </c>
      <c r="J22">
        <v>728.44657856812898</v>
      </c>
      <c r="K22">
        <v>796.75968089549201</v>
      </c>
      <c r="L22">
        <v>822.77356129729401</v>
      </c>
      <c r="M22">
        <v>900.25961888785798</v>
      </c>
      <c r="N22">
        <v>1078.89135374438</v>
      </c>
      <c r="O22">
        <v>1188.07560689959</v>
      </c>
      <c r="P22">
        <v>1278.8395571558899</v>
      </c>
      <c r="Q22">
        <v>1429.7544434112001</v>
      </c>
      <c r="R22">
        <v>1496.2767603975799</v>
      </c>
      <c r="S22">
        <v>1536.78605497684</v>
      </c>
      <c r="T22">
        <v>1618.16018183648</v>
      </c>
      <c r="U22">
        <v>1838.89879920303</v>
      </c>
      <c r="V22">
        <v>1903.9251890568701</v>
      </c>
      <c r="W22">
        <v>1902.74874849001</v>
      </c>
      <c r="X22">
        <v>1868.4494937083</v>
      </c>
      <c r="Y22">
        <v>1844.3941975078601</v>
      </c>
      <c r="Z22">
        <v>1815.8216199322701</v>
      </c>
      <c r="AA22">
        <v>1818.19670321185</v>
      </c>
      <c r="AB22">
        <v>1785.1170495501201</v>
      </c>
      <c r="AC22">
        <v>1776.1910662248799</v>
      </c>
      <c r="AD22">
        <v>1859.89403462664</v>
      </c>
      <c r="AE22">
        <v>1960.10144855199</v>
      </c>
      <c r="AF22">
        <v>2094.9038477907902</v>
      </c>
    </row>
    <row r="23" spans="1:32" x14ac:dyDescent="0.3">
      <c r="A23" t="s">
        <v>33</v>
      </c>
      <c r="B23" t="s">
        <v>339</v>
      </c>
      <c r="C23" t="s">
        <v>297</v>
      </c>
      <c r="D23" t="s">
        <v>340</v>
      </c>
      <c r="E23" t="s">
        <v>298</v>
      </c>
      <c r="F23">
        <v>5467.8902110935096</v>
      </c>
      <c r="G23">
        <v>5850.0100424420698</v>
      </c>
      <c r="H23">
        <v>6815.6459435457</v>
      </c>
      <c r="I23">
        <v>7591.3282941235102</v>
      </c>
      <c r="J23">
        <v>8191.8144938348296</v>
      </c>
      <c r="K23">
        <v>9258.4439595294498</v>
      </c>
      <c r="L23">
        <v>9907.3079488494004</v>
      </c>
      <c r="M23">
        <v>10202.5543900552</v>
      </c>
      <c r="N23">
        <v>9870.24999232767</v>
      </c>
      <c r="O23">
        <v>10201.7519254989</v>
      </c>
      <c r="P23">
        <v>10305.048668899501</v>
      </c>
      <c r="Q23">
        <v>10467.069183678899</v>
      </c>
      <c r="R23">
        <v>11143.5127418716</v>
      </c>
      <c r="S23">
        <v>11401.498703764</v>
      </c>
      <c r="T23">
        <v>10597.4895096988</v>
      </c>
      <c r="U23">
        <v>10067.4153411795</v>
      </c>
      <c r="V23">
        <v>9242.8060603457197</v>
      </c>
      <c r="W23">
        <v>7766.6891524043403</v>
      </c>
      <c r="X23">
        <v>7291.9139903048399</v>
      </c>
      <c r="Y23">
        <v>6796.5444420489403</v>
      </c>
      <c r="Z23">
        <v>6880.6442492067399</v>
      </c>
      <c r="AA23">
        <v>6969.9688531929996</v>
      </c>
      <c r="AB23">
        <v>7381.0070586225602</v>
      </c>
      <c r="AC23">
        <v>8025.6244964798898</v>
      </c>
      <c r="AD23">
        <v>8713.7968400776608</v>
      </c>
      <c r="AE23">
        <v>8884.0038346939291</v>
      </c>
      <c r="AF23">
        <v>9347.08106911295</v>
      </c>
    </row>
    <row r="24" spans="1:32" x14ac:dyDescent="0.3">
      <c r="A24" t="s">
        <v>33</v>
      </c>
      <c r="B24" t="s">
        <v>341</v>
      </c>
      <c r="C24" t="s">
        <v>297</v>
      </c>
      <c r="D24" t="s">
        <v>342</v>
      </c>
      <c r="E24" t="s">
        <v>298</v>
      </c>
      <c r="F24">
        <v>12988.263789114601</v>
      </c>
      <c r="G24">
        <v>13493.277895933399</v>
      </c>
      <c r="H24">
        <v>14824.468575532501</v>
      </c>
      <c r="I24">
        <v>15836.784000863099</v>
      </c>
      <c r="J24">
        <v>16393.114750103199</v>
      </c>
      <c r="K24">
        <v>17674.872878669201</v>
      </c>
      <c r="L24">
        <v>18769.6595096659</v>
      </c>
      <c r="M24">
        <v>19504.594541128401</v>
      </c>
      <c r="N24">
        <v>19621.810724115701</v>
      </c>
      <c r="O24">
        <v>20331.773465849401</v>
      </c>
      <c r="P24">
        <v>20600.2029742839</v>
      </c>
      <c r="Q24">
        <v>21234.009660637101</v>
      </c>
      <c r="R24">
        <v>22376.8708250858</v>
      </c>
      <c r="S24">
        <v>22955.737425565301</v>
      </c>
      <c r="T24">
        <v>23170.057649327799</v>
      </c>
      <c r="U24">
        <v>23272.896465793201</v>
      </c>
      <c r="V24">
        <v>23722.6490375412</v>
      </c>
      <c r="W24">
        <v>23499.126709731201</v>
      </c>
      <c r="X24">
        <v>24089.2366726853</v>
      </c>
      <c r="Y24">
        <v>24414.856796575299</v>
      </c>
      <c r="Z24">
        <v>25125.201916118102</v>
      </c>
      <c r="AA24">
        <v>25754.7101512519</v>
      </c>
      <c r="AB24">
        <v>25871.777693007502</v>
      </c>
      <c r="AC24">
        <v>26348.626049270701</v>
      </c>
      <c r="AD24">
        <v>27179.945866282502</v>
      </c>
      <c r="AE24">
        <v>25584.1752194658</v>
      </c>
      <c r="AF24">
        <v>26635.5350685995</v>
      </c>
    </row>
    <row r="25" spans="1:32" x14ac:dyDescent="0.3">
      <c r="A25" t="s">
        <v>33</v>
      </c>
      <c r="B25" t="s">
        <v>343</v>
      </c>
      <c r="C25" t="s">
        <v>297</v>
      </c>
      <c r="D25" t="s">
        <v>344</v>
      </c>
      <c r="E25" t="s">
        <v>298</v>
      </c>
      <c r="F25">
        <v>1385.94711009811</v>
      </c>
      <c r="G25">
        <v>1414.43611469494</v>
      </c>
      <c r="H25">
        <v>1576.6955304215301</v>
      </c>
      <c r="I25">
        <v>1668.3460418987299</v>
      </c>
      <c r="J25">
        <v>1720.9023953143501</v>
      </c>
      <c r="K25">
        <v>1865.95278930938</v>
      </c>
      <c r="L25">
        <v>1991.21845602136</v>
      </c>
      <c r="M25">
        <v>2091.0823352740999</v>
      </c>
      <c r="N25">
        <v>2109.0122851136698</v>
      </c>
      <c r="O25">
        <v>2167.9831833857702</v>
      </c>
      <c r="P25">
        <v>2201.52266130627</v>
      </c>
      <c r="Q25">
        <v>2282.0132453949</v>
      </c>
      <c r="R25">
        <v>2408.9311895532401</v>
      </c>
      <c r="S25">
        <v>2468.8758020815299</v>
      </c>
      <c r="T25">
        <v>2549.5407998851201</v>
      </c>
      <c r="U25">
        <v>2555.51988610634</v>
      </c>
      <c r="V25">
        <v>2242.8492237723999</v>
      </c>
      <c r="W25">
        <v>2198.9655912314902</v>
      </c>
      <c r="X25">
        <v>2187.6302552923999</v>
      </c>
      <c r="Y25">
        <v>2244.6034271322301</v>
      </c>
      <c r="Z25">
        <v>2460.7617512554998</v>
      </c>
      <c r="AA25">
        <v>2559.7372616847802</v>
      </c>
      <c r="AB25">
        <v>2641.2106719615099</v>
      </c>
      <c r="AC25">
        <v>2836.82425464885</v>
      </c>
      <c r="AD25">
        <v>2912.0228731149</v>
      </c>
      <c r="AE25">
        <v>2618.0081306185998</v>
      </c>
      <c r="AF25">
        <v>2800.86397709825</v>
      </c>
    </row>
    <row r="26" spans="1:32" x14ac:dyDescent="0.3">
      <c r="A26" t="s">
        <v>33</v>
      </c>
      <c r="B26" t="s">
        <v>345</v>
      </c>
      <c r="C26" t="s">
        <v>297</v>
      </c>
      <c r="D26" t="s">
        <v>346</v>
      </c>
      <c r="E26" t="s">
        <v>298</v>
      </c>
      <c r="F26">
        <v>6567.7726298867201</v>
      </c>
      <c r="G26">
        <v>6832.27610362413</v>
      </c>
      <c r="H26">
        <v>7499.0457103786202</v>
      </c>
      <c r="I26">
        <v>8015.3902607437003</v>
      </c>
      <c r="J26">
        <v>8296.9952226728601</v>
      </c>
      <c r="K26">
        <v>8940.2597869386991</v>
      </c>
      <c r="L26">
        <v>9490.5343246896791</v>
      </c>
      <c r="M26">
        <v>9856.5627588077095</v>
      </c>
      <c r="N26">
        <v>9918.2935316332296</v>
      </c>
      <c r="O26">
        <v>10284.6281510636</v>
      </c>
      <c r="P26">
        <v>10419.147172466601</v>
      </c>
      <c r="Q26">
        <v>10732.921114584</v>
      </c>
      <c r="R26">
        <v>11306.8983743273</v>
      </c>
      <c r="S26">
        <v>11598.978250132601</v>
      </c>
      <c r="T26">
        <v>11690.5324122362</v>
      </c>
      <c r="U26">
        <v>11732.4887580838</v>
      </c>
      <c r="V26">
        <v>12209.542712562699</v>
      </c>
      <c r="W26">
        <v>12130.8601066883</v>
      </c>
      <c r="X26">
        <v>12561.2444562986</v>
      </c>
      <c r="Y26">
        <v>12657.1083802913</v>
      </c>
      <c r="Z26">
        <v>12643.048246542499</v>
      </c>
      <c r="AA26">
        <v>13309.654976937099</v>
      </c>
      <c r="AB26">
        <v>13231.1728075679</v>
      </c>
      <c r="AC26">
        <v>13274.2778789603</v>
      </c>
      <c r="AD26">
        <v>13159.621404882801</v>
      </c>
      <c r="AE26">
        <v>12802.70864554</v>
      </c>
      <c r="AF26">
        <v>12959.163733867401</v>
      </c>
    </row>
    <row r="27" spans="1:32" x14ac:dyDescent="0.3">
      <c r="A27" t="s">
        <v>33</v>
      </c>
      <c r="B27" t="s">
        <v>347</v>
      </c>
      <c r="C27" t="s">
        <v>297</v>
      </c>
      <c r="D27" t="s">
        <v>348</v>
      </c>
      <c r="E27" t="s">
        <v>298</v>
      </c>
      <c r="F27">
        <v>5034.5440491297204</v>
      </c>
      <c r="G27">
        <v>5246.5656776142996</v>
      </c>
      <c r="H27">
        <v>5748.7273347323398</v>
      </c>
      <c r="I27">
        <v>6153.0476982206301</v>
      </c>
      <c r="J27">
        <v>6375.2171321160104</v>
      </c>
      <c r="K27">
        <v>6868.6603024210999</v>
      </c>
      <c r="L27">
        <v>7287.9067289548202</v>
      </c>
      <c r="M27">
        <v>7556.9494470465597</v>
      </c>
      <c r="N27">
        <v>7594.5049073687796</v>
      </c>
      <c r="O27">
        <v>7879.1621314000804</v>
      </c>
      <c r="P27">
        <v>7979.5331405109901</v>
      </c>
      <c r="Q27">
        <v>8219.0753006582509</v>
      </c>
      <c r="R27">
        <v>8661.0412612052805</v>
      </c>
      <c r="S27">
        <v>8887.8833733511801</v>
      </c>
      <c r="T27">
        <v>8929.9844372064999</v>
      </c>
      <c r="U27">
        <v>8984.8878216031408</v>
      </c>
      <c r="V27">
        <v>9270.2571012060707</v>
      </c>
      <c r="W27">
        <v>9169.3010118114307</v>
      </c>
      <c r="X27">
        <v>9340.3619610943406</v>
      </c>
      <c r="Y27">
        <v>9513.1449891517805</v>
      </c>
      <c r="Z27">
        <v>10021.3919183201</v>
      </c>
      <c r="AA27">
        <v>9885.3179126300001</v>
      </c>
      <c r="AB27">
        <v>9999.39421347803</v>
      </c>
      <c r="AC27">
        <v>10237.523915661601</v>
      </c>
      <c r="AD27">
        <v>11108.301588284699</v>
      </c>
      <c r="AE27">
        <v>10163.4584433072</v>
      </c>
      <c r="AF27">
        <v>10875.5073576339</v>
      </c>
    </row>
    <row r="28" spans="1:32" x14ac:dyDescent="0.3">
      <c r="A28" t="s">
        <v>33</v>
      </c>
      <c r="B28" t="s">
        <v>349</v>
      </c>
      <c r="C28" t="s">
        <v>297</v>
      </c>
      <c r="D28" t="s">
        <v>350</v>
      </c>
      <c r="E28" t="s">
        <v>298</v>
      </c>
      <c r="F28">
        <v>3211.7944351285</v>
      </c>
      <c r="G28">
        <v>3451.38433826656</v>
      </c>
      <c r="H28">
        <v>3799.7652417745498</v>
      </c>
      <c r="I28">
        <v>4171.5597895804603</v>
      </c>
      <c r="J28">
        <v>4576.1618638504497</v>
      </c>
      <c r="K28">
        <v>4963.0767551239796</v>
      </c>
      <c r="L28">
        <v>5221.6393412892903</v>
      </c>
      <c r="M28">
        <v>5418.6129795590596</v>
      </c>
      <c r="N28">
        <v>5612.09572010792</v>
      </c>
      <c r="O28">
        <v>5839.52889792736</v>
      </c>
      <c r="P28">
        <v>6011.62796117574</v>
      </c>
      <c r="Q28">
        <v>6490.8099847328904</v>
      </c>
      <c r="R28">
        <v>7338.6097993865596</v>
      </c>
      <c r="S28">
        <v>7382.8441164670803</v>
      </c>
      <c r="T28">
        <v>7559.8891585465499</v>
      </c>
      <c r="U28">
        <v>8054.3074375415299</v>
      </c>
      <c r="V28">
        <v>7733.8886395314603</v>
      </c>
      <c r="W28">
        <v>7444.9969569301002</v>
      </c>
      <c r="X28">
        <v>7703.1040979578001</v>
      </c>
      <c r="Y28">
        <v>7632.6620457007803</v>
      </c>
      <c r="Z28">
        <v>8164.9027335700803</v>
      </c>
      <c r="AA28">
        <v>8288.4199203558692</v>
      </c>
      <c r="AB28">
        <v>9015.0403298224901</v>
      </c>
      <c r="AC28">
        <v>9414.7718842610702</v>
      </c>
      <c r="AD28">
        <v>10069.058089062</v>
      </c>
      <c r="AE28">
        <v>7567.6446949983902</v>
      </c>
      <c r="AF28">
        <v>8358.7845682825591</v>
      </c>
    </row>
    <row r="29" spans="1:32" x14ac:dyDescent="0.3">
      <c r="A29" t="s">
        <v>33</v>
      </c>
      <c r="B29" t="s">
        <v>351</v>
      </c>
      <c r="C29" t="s">
        <v>297</v>
      </c>
      <c r="D29" t="s">
        <v>352</v>
      </c>
      <c r="E29" t="s">
        <v>298</v>
      </c>
      <c r="F29">
        <v>1331.20964309032</v>
      </c>
      <c r="G29">
        <v>1431.23523311387</v>
      </c>
      <c r="H29">
        <v>1576.34698835979</v>
      </c>
      <c r="I29">
        <v>1731.6086366663999</v>
      </c>
      <c r="J29">
        <v>1898.47724023616</v>
      </c>
      <c r="K29">
        <v>2060.1818424058702</v>
      </c>
      <c r="L29">
        <v>2168.3636101726802</v>
      </c>
      <c r="M29">
        <v>2250.4810655077099</v>
      </c>
      <c r="N29">
        <v>2330.0423315986</v>
      </c>
      <c r="O29">
        <v>2428.4561218605099</v>
      </c>
      <c r="P29">
        <v>2501.7495744736202</v>
      </c>
      <c r="Q29">
        <v>2702.0582846695402</v>
      </c>
      <c r="R29">
        <v>3051.6789674597599</v>
      </c>
      <c r="S29">
        <v>3069.6576871069701</v>
      </c>
      <c r="T29">
        <v>3133.5888302532599</v>
      </c>
      <c r="U29">
        <v>3344.9927112159298</v>
      </c>
      <c r="V29">
        <v>3209.8218909882999</v>
      </c>
      <c r="W29">
        <v>2885.6522219841499</v>
      </c>
      <c r="X29">
        <v>3007.6334346009098</v>
      </c>
      <c r="Y29">
        <v>3013.478340655</v>
      </c>
      <c r="Z29">
        <v>3277.30839520463</v>
      </c>
      <c r="AA29">
        <v>3328.6984199906401</v>
      </c>
      <c r="AB29">
        <v>3592.2667479020001</v>
      </c>
      <c r="AC29">
        <v>3782.66241555326</v>
      </c>
      <c r="AD29">
        <v>4051.29632667741</v>
      </c>
      <c r="AE29">
        <v>3856.7369726000202</v>
      </c>
      <c r="AF29">
        <v>3914.3964052240299</v>
      </c>
    </row>
    <row r="30" spans="1:32" x14ac:dyDescent="0.3">
      <c r="A30" t="s">
        <v>33</v>
      </c>
      <c r="B30" t="s">
        <v>353</v>
      </c>
      <c r="C30" t="s">
        <v>297</v>
      </c>
      <c r="D30" t="s">
        <v>354</v>
      </c>
      <c r="E30" t="s">
        <v>298</v>
      </c>
      <c r="F30">
        <v>54.8705186586173</v>
      </c>
      <c r="G30">
        <v>57.285214725148798</v>
      </c>
      <c r="H30">
        <v>62.6956981998567</v>
      </c>
      <c r="I30">
        <v>68.040370165108001</v>
      </c>
      <c r="J30">
        <v>76.408899302678293</v>
      </c>
      <c r="K30">
        <v>80.008128228171003</v>
      </c>
      <c r="L30">
        <v>83.407781491089096</v>
      </c>
      <c r="M30">
        <v>86.294424919454102</v>
      </c>
      <c r="N30">
        <v>88.060363612671907</v>
      </c>
      <c r="O30">
        <v>88.278170244861798</v>
      </c>
      <c r="P30">
        <v>85.8864048136615</v>
      </c>
      <c r="Q30">
        <v>92.590072879139399</v>
      </c>
      <c r="R30">
        <v>106.024419504355</v>
      </c>
      <c r="S30">
        <v>100.26756747213901</v>
      </c>
      <c r="T30">
        <v>113.300011427596</v>
      </c>
      <c r="U30">
        <v>118.08604355208401</v>
      </c>
      <c r="V30">
        <v>120.84570667629499</v>
      </c>
      <c r="W30">
        <v>110.17931672492099</v>
      </c>
      <c r="X30">
        <v>125.14699981389199</v>
      </c>
      <c r="Y30">
        <v>146.31631030168001</v>
      </c>
      <c r="Z30">
        <v>145.846634018065</v>
      </c>
      <c r="AA30">
        <v>141.73310991039901</v>
      </c>
      <c r="AB30">
        <v>144.33778771310401</v>
      </c>
      <c r="AC30">
        <v>136.66250862064899</v>
      </c>
      <c r="AD30">
        <v>178.28558272226601</v>
      </c>
      <c r="AE30">
        <v>148.14194795854499</v>
      </c>
      <c r="AF30">
        <v>198.06584582404199</v>
      </c>
    </row>
    <row r="31" spans="1:32" x14ac:dyDescent="0.3">
      <c r="A31" t="s">
        <v>33</v>
      </c>
      <c r="B31" t="s">
        <v>355</v>
      </c>
      <c r="C31" t="s">
        <v>297</v>
      </c>
      <c r="D31" t="s">
        <v>356</v>
      </c>
      <c r="E31" t="s">
        <v>298</v>
      </c>
      <c r="F31">
        <v>453.123550678237</v>
      </c>
      <c r="G31">
        <v>476.454968747794</v>
      </c>
      <c r="H31">
        <v>522.58191256345503</v>
      </c>
      <c r="I31">
        <v>568.39750942698004</v>
      </c>
      <c r="J31">
        <v>634.63247741466898</v>
      </c>
      <c r="K31">
        <v>670.13812546379097</v>
      </c>
      <c r="L31">
        <v>700.10774424807403</v>
      </c>
      <c r="M31">
        <v>725.22362917865905</v>
      </c>
      <c r="N31">
        <v>742.22093056968902</v>
      </c>
      <c r="O31">
        <v>752.15005397752202</v>
      </c>
      <c r="P31">
        <v>743.83043719025102</v>
      </c>
      <c r="Q31">
        <v>803.08146945718102</v>
      </c>
      <c r="R31">
        <v>914.814576558814</v>
      </c>
      <c r="S31">
        <v>880.12422965125302</v>
      </c>
      <c r="T31">
        <v>967.65347818774205</v>
      </c>
      <c r="U31">
        <v>1014.04214800306</v>
      </c>
      <c r="V31">
        <v>874.76805253796897</v>
      </c>
      <c r="W31">
        <v>890.99347577341803</v>
      </c>
      <c r="X31">
        <v>1062.1371364462</v>
      </c>
      <c r="Y31">
        <v>929.95620375298301</v>
      </c>
      <c r="Z31">
        <v>958.54887432503006</v>
      </c>
      <c r="AA31">
        <v>892.82505394904001</v>
      </c>
      <c r="AB31">
        <v>1047.5524383729301</v>
      </c>
      <c r="AC31">
        <v>1096.16277172885</v>
      </c>
      <c r="AD31">
        <v>1175.38765655831</v>
      </c>
      <c r="AE31">
        <v>-66.107748553750596</v>
      </c>
      <c r="AF31">
        <v>241.03936750518201</v>
      </c>
    </row>
    <row r="32" spans="1:32" x14ac:dyDescent="0.3">
      <c r="A32" t="s">
        <v>33</v>
      </c>
      <c r="B32" t="s">
        <v>357</v>
      </c>
      <c r="C32" t="s">
        <v>297</v>
      </c>
      <c r="D32" t="s">
        <v>358</v>
      </c>
      <c r="E32" t="s">
        <v>298</v>
      </c>
      <c r="F32">
        <v>1156.08456956239</v>
      </c>
      <c r="G32">
        <v>1250.8443906984</v>
      </c>
      <c r="H32">
        <v>1378.3216349940701</v>
      </c>
      <c r="I32">
        <v>1516.77858338018</v>
      </c>
      <c r="J32">
        <v>1655.2602542382201</v>
      </c>
      <c r="K32">
        <v>1809.89106065735</v>
      </c>
      <c r="L32">
        <v>1906.99806965892</v>
      </c>
      <c r="M32">
        <v>1979.3362006673101</v>
      </c>
      <c r="N32">
        <v>2057.8796442185999</v>
      </c>
      <c r="O32">
        <v>2154.48441095114</v>
      </c>
      <c r="P32">
        <v>2242.2062733103498</v>
      </c>
      <c r="Q32">
        <v>2417.4987141819702</v>
      </c>
      <c r="R32">
        <v>2727.90157226051</v>
      </c>
      <c r="S32">
        <v>2773.9445708426802</v>
      </c>
      <c r="T32">
        <v>2790.12863647104</v>
      </c>
      <c r="U32">
        <v>2981.8510737202801</v>
      </c>
      <c r="V32">
        <v>2962.1691741855002</v>
      </c>
      <c r="W32">
        <v>3030.7662212700802</v>
      </c>
      <c r="X32">
        <v>2984.8297955257499</v>
      </c>
      <c r="Y32">
        <v>2989.2375511415198</v>
      </c>
      <c r="Z32">
        <v>3195.6536303051198</v>
      </c>
      <c r="AA32">
        <v>3355.19175346681</v>
      </c>
      <c r="AB32">
        <v>3678.9928368035899</v>
      </c>
      <c r="AC32">
        <v>3824.9537678575498</v>
      </c>
      <c r="AD32">
        <v>4083.10890073579</v>
      </c>
      <c r="AE32">
        <v>3078.7907486863401</v>
      </c>
      <c r="AF32">
        <v>3436.5668002129601</v>
      </c>
    </row>
    <row r="33" spans="1:32" x14ac:dyDescent="0.3">
      <c r="A33" t="s">
        <v>33</v>
      </c>
      <c r="B33" t="s">
        <v>359</v>
      </c>
      <c r="C33" t="s">
        <v>297</v>
      </c>
      <c r="D33" t="s">
        <v>360</v>
      </c>
      <c r="E33" t="s">
        <v>298</v>
      </c>
      <c r="F33">
        <v>216.50615313894099</v>
      </c>
      <c r="G33">
        <v>235.56453098134401</v>
      </c>
      <c r="H33">
        <v>259.81900765737498</v>
      </c>
      <c r="I33">
        <v>286.73468994179899</v>
      </c>
      <c r="J33">
        <v>311.38299265872399</v>
      </c>
      <c r="K33">
        <v>342.857598368796</v>
      </c>
      <c r="L33">
        <v>362.76213571852901</v>
      </c>
      <c r="M33">
        <v>377.27765928592999</v>
      </c>
      <c r="N33">
        <v>393.89245010835998</v>
      </c>
      <c r="O33">
        <v>416.16014089332799</v>
      </c>
      <c r="P33">
        <v>437.95527138785502</v>
      </c>
      <c r="Q33">
        <v>475.58144354505799</v>
      </c>
      <c r="R33">
        <v>538.19026360311898</v>
      </c>
      <c r="S33">
        <v>558.85006139403697</v>
      </c>
      <c r="T33">
        <v>555.21820220690802</v>
      </c>
      <c r="U33">
        <v>595.33546105017194</v>
      </c>
      <c r="V33">
        <v>566.28381514338798</v>
      </c>
      <c r="W33">
        <v>527.405721177538</v>
      </c>
      <c r="X33">
        <v>523.35673157104497</v>
      </c>
      <c r="Y33">
        <v>553.673639849599</v>
      </c>
      <c r="Z33">
        <v>587.54519971724096</v>
      </c>
      <c r="AA33">
        <v>569.97158303896902</v>
      </c>
      <c r="AB33">
        <v>551.89051903087204</v>
      </c>
      <c r="AC33">
        <v>574.33042050075903</v>
      </c>
      <c r="AD33">
        <v>580.97962236819399</v>
      </c>
      <c r="AE33">
        <v>550.08277430723297</v>
      </c>
      <c r="AF33">
        <v>568.71614951633705</v>
      </c>
    </row>
    <row r="34" spans="1:32" x14ac:dyDescent="0.3">
      <c r="A34" t="s">
        <v>33</v>
      </c>
      <c r="B34" t="s">
        <v>361</v>
      </c>
      <c r="C34" t="s">
        <v>297</v>
      </c>
      <c r="D34" t="s">
        <v>362</v>
      </c>
      <c r="E34" t="s">
        <v>298</v>
      </c>
      <c r="F34">
        <v>3205.30461011322</v>
      </c>
      <c r="G34">
        <v>3316.2864095448499</v>
      </c>
      <c r="H34">
        <v>3772.4989325459601</v>
      </c>
      <c r="I34">
        <v>4339.0477956962104</v>
      </c>
      <c r="J34">
        <v>4716.1183803163003</v>
      </c>
      <c r="K34">
        <v>5204.1872425198299</v>
      </c>
      <c r="L34">
        <v>5469.5776533223798</v>
      </c>
      <c r="M34">
        <v>5934.0229615593198</v>
      </c>
      <c r="N34">
        <v>6115.6158823249898</v>
      </c>
      <c r="O34">
        <v>6548.2799375852901</v>
      </c>
      <c r="P34">
        <v>6867.5629694086001</v>
      </c>
      <c r="Q34">
        <v>7270.0933238226298</v>
      </c>
      <c r="R34">
        <v>7622.6509553134201</v>
      </c>
      <c r="S34">
        <v>7648.7591609030997</v>
      </c>
      <c r="T34">
        <v>7850.5223270873103</v>
      </c>
      <c r="U34">
        <v>8020.7385879637304</v>
      </c>
      <c r="V34">
        <v>7912.4315938989303</v>
      </c>
      <c r="W34">
        <v>7808.3001208698097</v>
      </c>
      <c r="X34">
        <v>7727.1958402991104</v>
      </c>
      <c r="Y34">
        <v>7988.8754927379996</v>
      </c>
      <c r="Z34">
        <v>8392.1477168565107</v>
      </c>
      <c r="AA34">
        <v>9058.5908442178406</v>
      </c>
      <c r="AB34">
        <v>10354.4823659746</v>
      </c>
      <c r="AC34">
        <v>11120.249740012399</v>
      </c>
      <c r="AD34">
        <v>11746.8373423372</v>
      </c>
      <c r="AE34">
        <v>6705.1268940595301</v>
      </c>
      <c r="AF34">
        <v>8265.1780930167297</v>
      </c>
    </row>
    <row r="35" spans="1:32" x14ac:dyDescent="0.3">
      <c r="A35" t="s">
        <v>33</v>
      </c>
      <c r="B35" t="s">
        <v>363</v>
      </c>
      <c r="C35" t="s">
        <v>297</v>
      </c>
      <c r="D35" t="s">
        <v>364</v>
      </c>
      <c r="E35" t="s">
        <v>298</v>
      </c>
      <c r="F35">
        <v>3095.52666848938</v>
      </c>
      <c r="G35">
        <v>3305.68357848198</v>
      </c>
      <c r="H35">
        <v>3632.5572045038002</v>
      </c>
      <c r="I35">
        <v>3895.84407827932</v>
      </c>
      <c r="J35">
        <v>4299.7060879670998</v>
      </c>
      <c r="K35">
        <v>4717.4925983371804</v>
      </c>
      <c r="L35">
        <v>5165.2949639445296</v>
      </c>
      <c r="M35">
        <v>5533.70373486058</v>
      </c>
      <c r="N35">
        <v>5694.3491947816901</v>
      </c>
      <c r="O35">
        <v>5993.1790375889695</v>
      </c>
      <c r="P35">
        <v>6185.5684666775796</v>
      </c>
      <c r="Q35">
        <v>6436.1751095276504</v>
      </c>
      <c r="R35">
        <v>6696.1708427647</v>
      </c>
      <c r="S35">
        <v>6930.1537914984301</v>
      </c>
      <c r="T35">
        <v>6940.2723572015202</v>
      </c>
      <c r="U35">
        <v>6614.9846133563797</v>
      </c>
      <c r="V35">
        <v>6566.7637098575697</v>
      </c>
      <c r="W35">
        <v>6284.7924860471503</v>
      </c>
      <c r="X35">
        <v>6099.4131356135804</v>
      </c>
      <c r="Y35">
        <v>6028.2186189085396</v>
      </c>
      <c r="Z35">
        <v>6199.1292276252998</v>
      </c>
      <c r="AA35">
        <v>6555.2199159613101</v>
      </c>
      <c r="AB35">
        <v>6907.2038248643203</v>
      </c>
      <c r="AC35">
        <v>7417.0734097258901</v>
      </c>
      <c r="AD35">
        <v>8297.8115101659496</v>
      </c>
      <c r="AE35">
        <v>8957.9658306600104</v>
      </c>
      <c r="AF35">
        <v>9857.9920286937795</v>
      </c>
    </row>
    <row r="36" spans="1:32" x14ac:dyDescent="0.3">
      <c r="A36" t="s">
        <v>33</v>
      </c>
      <c r="B36" t="s">
        <v>365</v>
      </c>
      <c r="C36" t="s">
        <v>297</v>
      </c>
      <c r="D36" t="s">
        <v>366</v>
      </c>
      <c r="E36" t="s">
        <v>298</v>
      </c>
      <c r="F36">
        <v>637.481235576686</v>
      </c>
      <c r="G36">
        <v>660.51169050268697</v>
      </c>
      <c r="H36">
        <v>736.44519478636096</v>
      </c>
      <c r="I36">
        <v>775.76641338862703</v>
      </c>
      <c r="J36">
        <v>875.57873708929105</v>
      </c>
      <c r="K36">
        <v>1021.98732002692</v>
      </c>
      <c r="L36">
        <v>1026.53645233615</v>
      </c>
      <c r="M36">
        <v>1046.4755687259899</v>
      </c>
      <c r="N36">
        <v>1082.49188849954</v>
      </c>
      <c r="O36">
        <v>1169.3897977317899</v>
      </c>
      <c r="P36">
        <v>1195.3829088453001</v>
      </c>
      <c r="Q36">
        <v>1292.52047024577</v>
      </c>
      <c r="R36">
        <v>1337.03870185559</v>
      </c>
      <c r="S36">
        <v>1361.2854995365201</v>
      </c>
      <c r="T36">
        <v>1365.47619846422</v>
      </c>
      <c r="U36">
        <v>1332.1228028359501</v>
      </c>
      <c r="V36">
        <v>1237.1959637868099</v>
      </c>
      <c r="W36">
        <v>1067.82499334299</v>
      </c>
      <c r="X36">
        <v>1053.2455327868199</v>
      </c>
      <c r="Y36">
        <v>1059.22626790615</v>
      </c>
      <c r="Z36">
        <v>1054.4966548079899</v>
      </c>
      <c r="AA36">
        <v>1088.5344797918699</v>
      </c>
      <c r="AB36">
        <v>1168.4239171663601</v>
      </c>
      <c r="AC36">
        <v>1248.1453625233801</v>
      </c>
      <c r="AD36">
        <v>1327.29108449003</v>
      </c>
      <c r="AE36">
        <v>1309.6849824466401</v>
      </c>
      <c r="AF36">
        <v>1401.47163760955</v>
      </c>
    </row>
    <row r="37" spans="1:32" x14ac:dyDescent="0.3">
      <c r="A37" t="s">
        <v>33</v>
      </c>
      <c r="B37" t="s">
        <v>367</v>
      </c>
      <c r="C37" t="s">
        <v>297</v>
      </c>
      <c r="D37" t="s">
        <v>368</v>
      </c>
      <c r="E37" t="s">
        <v>298</v>
      </c>
      <c r="F37">
        <v>1905.4656570167299</v>
      </c>
      <c r="G37">
        <v>2059.9927392910499</v>
      </c>
      <c r="H37">
        <v>2250.4567059831202</v>
      </c>
      <c r="I37">
        <v>2397.1186916644401</v>
      </c>
      <c r="J37">
        <v>2595.5388580293802</v>
      </c>
      <c r="K37">
        <v>2799.5413997798601</v>
      </c>
      <c r="L37">
        <v>3174.2001138607402</v>
      </c>
      <c r="M37">
        <v>3381.06155196497</v>
      </c>
      <c r="N37">
        <v>3455.5634217359702</v>
      </c>
      <c r="O37">
        <v>3600.7737905177701</v>
      </c>
      <c r="P37">
        <v>3671.4756784052902</v>
      </c>
      <c r="Q37">
        <v>3686.8614028934699</v>
      </c>
      <c r="R37">
        <v>3756.4990146978698</v>
      </c>
      <c r="S37">
        <v>3810.8349100960399</v>
      </c>
      <c r="T37">
        <v>3692.6871793301998</v>
      </c>
      <c r="U37">
        <v>3325.5549465846698</v>
      </c>
      <c r="V37">
        <v>3320.3500934674798</v>
      </c>
      <c r="W37">
        <v>3199.5462323921802</v>
      </c>
      <c r="X37">
        <v>2943.2124314339198</v>
      </c>
      <c r="Y37">
        <v>2746.9319940345699</v>
      </c>
      <c r="Z37">
        <v>2843.4964502705702</v>
      </c>
      <c r="AA37">
        <v>2898.5406465219198</v>
      </c>
      <c r="AB37">
        <v>2782.88948125862</v>
      </c>
      <c r="AC37">
        <v>2681.4606387840399</v>
      </c>
      <c r="AD37">
        <v>2805.1515575112599</v>
      </c>
      <c r="AE37">
        <v>2866.01402100628</v>
      </c>
      <c r="AF37">
        <v>2926.2869801500301</v>
      </c>
    </row>
    <row r="38" spans="1:32" x14ac:dyDescent="0.3">
      <c r="A38" t="s">
        <v>33</v>
      </c>
      <c r="B38" t="s">
        <v>369</v>
      </c>
      <c r="C38" t="s">
        <v>297</v>
      </c>
      <c r="D38" t="s">
        <v>370</v>
      </c>
      <c r="E38" t="s">
        <v>298</v>
      </c>
      <c r="F38">
        <v>552.57977589596305</v>
      </c>
      <c r="G38">
        <v>585.17914868824505</v>
      </c>
      <c r="H38">
        <v>645.65530373432205</v>
      </c>
      <c r="I38">
        <v>722.95897322625399</v>
      </c>
      <c r="J38">
        <v>828.58849284842597</v>
      </c>
      <c r="K38">
        <v>895.96387853039596</v>
      </c>
      <c r="L38">
        <v>964.55839774764104</v>
      </c>
      <c r="M38">
        <v>1106.1666141696201</v>
      </c>
      <c r="N38">
        <v>1156.2938845461799</v>
      </c>
      <c r="O38">
        <v>1223.01544933942</v>
      </c>
      <c r="P38">
        <v>1318.70987942699</v>
      </c>
      <c r="Q38">
        <v>1456.7932363884099</v>
      </c>
      <c r="R38">
        <v>1602.6331262112501</v>
      </c>
      <c r="S38">
        <v>1758.0333818658601</v>
      </c>
      <c r="T38">
        <v>1882.1089794070899</v>
      </c>
      <c r="U38">
        <v>1957.30686393577</v>
      </c>
      <c r="V38">
        <v>2009.2176526032799</v>
      </c>
      <c r="W38">
        <v>2017.4212603119799</v>
      </c>
      <c r="X38">
        <v>2102.9551713928499</v>
      </c>
      <c r="Y38">
        <v>2222.0603569678201</v>
      </c>
      <c r="Z38">
        <v>2301.1361225467399</v>
      </c>
      <c r="AA38">
        <v>2568.1447896475202</v>
      </c>
      <c r="AB38">
        <v>2955.89042643933</v>
      </c>
      <c r="AC38">
        <v>3487.4674084184699</v>
      </c>
      <c r="AD38">
        <v>4165.3688681646599</v>
      </c>
      <c r="AE38">
        <v>4782.2668272070996</v>
      </c>
      <c r="AF38">
        <v>5530.2334109342</v>
      </c>
    </row>
    <row r="39" spans="1:32" x14ac:dyDescent="0.3">
      <c r="A39" t="s">
        <v>33</v>
      </c>
      <c r="B39" t="s">
        <v>371</v>
      </c>
      <c r="C39" t="s">
        <v>297</v>
      </c>
      <c r="D39" t="s">
        <v>372</v>
      </c>
      <c r="E39" t="s">
        <v>298</v>
      </c>
      <c r="F39">
        <v>5365.1661866347404</v>
      </c>
      <c r="G39">
        <v>5305.8073974353701</v>
      </c>
      <c r="H39">
        <v>6073.8620348357699</v>
      </c>
      <c r="I39">
        <v>6575.4529915311996</v>
      </c>
      <c r="J39">
        <v>7078.1616231360704</v>
      </c>
      <c r="K39">
        <v>7359.7038577006597</v>
      </c>
      <c r="L39">
        <v>8465.2258121986106</v>
      </c>
      <c r="M39">
        <v>8651.7977808462092</v>
      </c>
      <c r="N39">
        <v>9140.9527141150502</v>
      </c>
      <c r="O39">
        <v>9741.0089923428404</v>
      </c>
      <c r="P39">
        <v>10038.6261734281</v>
      </c>
      <c r="Q39">
        <v>11764.646301300299</v>
      </c>
      <c r="R39">
        <v>12867.300238416999</v>
      </c>
      <c r="S39">
        <v>13828.5719468362</v>
      </c>
      <c r="T39">
        <v>12187.0982880557</v>
      </c>
      <c r="U39">
        <v>11621.9261325116</v>
      </c>
      <c r="V39">
        <v>11941.5886516176</v>
      </c>
      <c r="W39">
        <v>10464.2681836888</v>
      </c>
      <c r="X39">
        <v>9436.3644859605301</v>
      </c>
      <c r="Y39">
        <v>9086.7574559148306</v>
      </c>
      <c r="Z39">
        <v>8994.3686037371299</v>
      </c>
      <c r="AA39">
        <v>9192.2390042820407</v>
      </c>
      <c r="AB39">
        <v>9099.5670247235903</v>
      </c>
      <c r="AC39">
        <v>9489.6356547680807</v>
      </c>
      <c r="AD39">
        <v>10100.2606030391</v>
      </c>
      <c r="AE39">
        <v>10356.288170797199</v>
      </c>
      <c r="AF39">
        <v>10830.1447935858</v>
      </c>
    </row>
    <row r="40" spans="1:32" x14ac:dyDescent="0.3">
      <c r="A40" t="s">
        <v>33</v>
      </c>
      <c r="B40" t="s">
        <v>373</v>
      </c>
      <c r="C40" t="s">
        <v>297</v>
      </c>
      <c r="D40" t="s">
        <v>374</v>
      </c>
      <c r="E40" t="s">
        <v>298</v>
      </c>
      <c r="F40">
        <v>6134.0963142458504</v>
      </c>
      <c r="G40">
        <v>6376.6700257376497</v>
      </c>
      <c r="H40">
        <v>6754.8715076727403</v>
      </c>
      <c r="I40">
        <v>7393.6299768172903</v>
      </c>
      <c r="J40">
        <v>8147.5658530151704</v>
      </c>
      <c r="K40">
        <v>8751.7248153395594</v>
      </c>
      <c r="L40">
        <v>8974.9481845568607</v>
      </c>
      <c r="M40">
        <v>9860.4468218290895</v>
      </c>
      <c r="N40">
        <v>10642.7882170708</v>
      </c>
      <c r="O40">
        <v>11126.7746539038</v>
      </c>
      <c r="P40">
        <v>12111.713487029299</v>
      </c>
      <c r="Q40">
        <v>12673.9411852952</v>
      </c>
      <c r="R40">
        <v>14145.499679147801</v>
      </c>
      <c r="S40">
        <v>14863.101173139999</v>
      </c>
      <c r="T40">
        <v>15427.928711378099</v>
      </c>
      <c r="U40">
        <v>16881.267675832401</v>
      </c>
      <c r="V40">
        <v>16684.981912158</v>
      </c>
      <c r="W40">
        <v>17496.270024650501</v>
      </c>
      <c r="X40">
        <v>18707.5091935239</v>
      </c>
      <c r="Y40">
        <v>18997.355127635899</v>
      </c>
      <c r="Z40">
        <v>19252.775899312601</v>
      </c>
      <c r="AA40">
        <v>20357.827577977801</v>
      </c>
      <c r="AB40">
        <v>21443.143514580999</v>
      </c>
      <c r="AC40">
        <v>22419.1909917302</v>
      </c>
      <c r="AD40">
        <v>23529.406783491198</v>
      </c>
      <c r="AE40">
        <v>23849.743149364</v>
      </c>
      <c r="AF40">
        <v>24729.0455598677</v>
      </c>
    </row>
    <row r="41" spans="1:32" x14ac:dyDescent="0.3">
      <c r="A41" t="s">
        <v>33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33</v>
      </c>
      <c r="B42" t="s">
        <v>377</v>
      </c>
      <c r="C42" t="s">
        <v>297</v>
      </c>
      <c r="D42" t="s">
        <v>378</v>
      </c>
      <c r="E42" t="s">
        <v>298</v>
      </c>
      <c r="F42">
        <v>2961.3972594381698</v>
      </c>
      <c r="G42">
        <v>3162.0392727316998</v>
      </c>
      <c r="H42">
        <v>3432.3756393971898</v>
      </c>
      <c r="I42">
        <v>3863.30295231223</v>
      </c>
      <c r="J42">
        <v>4408.0431577315303</v>
      </c>
      <c r="K42">
        <v>4779.5832628074404</v>
      </c>
      <c r="L42">
        <v>4960.45059891857</v>
      </c>
      <c r="M42">
        <v>5002.0088278315197</v>
      </c>
      <c r="N42">
        <v>5249.7629063638196</v>
      </c>
      <c r="O42">
        <v>5486.4308843565004</v>
      </c>
      <c r="P42">
        <v>5861.1572711532299</v>
      </c>
      <c r="Q42">
        <v>5861.0078428542502</v>
      </c>
      <c r="R42">
        <v>6601.5602413736096</v>
      </c>
      <c r="S42">
        <v>7160.1794708796997</v>
      </c>
      <c r="T42">
        <v>7109.0775401221699</v>
      </c>
      <c r="U42">
        <v>7144.4062292696599</v>
      </c>
      <c r="V42">
        <v>6895.6697922910598</v>
      </c>
      <c r="W42">
        <v>6384.1806577862098</v>
      </c>
      <c r="X42">
        <v>6508.0179646906199</v>
      </c>
      <c r="Y42">
        <v>7040.7266346931201</v>
      </c>
      <c r="Z42">
        <v>6984.4708981678104</v>
      </c>
      <c r="AA42">
        <v>7274.6812289134996</v>
      </c>
      <c r="AB42">
        <v>7836.0416036729503</v>
      </c>
      <c r="AC42">
        <v>8768.0481745971902</v>
      </c>
      <c r="AD42">
        <v>9616.3677442318694</v>
      </c>
      <c r="AE42">
        <v>9709.0951215511905</v>
      </c>
      <c r="AF42">
        <v>10516.5673074444</v>
      </c>
    </row>
    <row r="43" spans="1:32" x14ac:dyDescent="0.3">
      <c r="A43" t="s">
        <v>33</v>
      </c>
      <c r="B43" t="s">
        <v>379</v>
      </c>
      <c r="C43" t="s">
        <v>297</v>
      </c>
      <c r="D43" t="s">
        <v>380</v>
      </c>
      <c r="E43" t="s">
        <v>298</v>
      </c>
      <c r="F43">
        <v>5171.9916688350504</v>
      </c>
      <c r="G43">
        <v>5518.93241942243</v>
      </c>
      <c r="H43">
        <v>6009.6749952702703</v>
      </c>
      <c r="I43">
        <v>6719.14461332271</v>
      </c>
      <c r="J43">
        <v>7567.6940778182698</v>
      </c>
      <c r="K43">
        <v>8204.9041398215304</v>
      </c>
      <c r="L43">
        <v>8467.6149517617705</v>
      </c>
      <c r="M43">
        <v>8743.9924777466895</v>
      </c>
      <c r="N43">
        <v>9128.4757940853106</v>
      </c>
      <c r="O43">
        <v>9580.8462640074395</v>
      </c>
      <c r="P43">
        <v>10169.603165639999</v>
      </c>
      <c r="Q43">
        <v>10493.8719034897</v>
      </c>
      <c r="R43">
        <v>11764.6307766266</v>
      </c>
      <c r="S43">
        <v>12637.320330365301</v>
      </c>
      <c r="T43">
        <v>12625.3683041124</v>
      </c>
      <c r="U43">
        <v>12890.498774120601</v>
      </c>
      <c r="V43">
        <v>12420.749086190601</v>
      </c>
      <c r="W43">
        <v>11561.999303924</v>
      </c>
      <c r="X43">
        <v>11681.331519764</v>
      </c>
      <c r="Y43">
        <v>12518.197088876401</v>
      </c>
      <c r="Z43">
        <v>12713.421622948799</v>
      </c>
      <c r="AA43">
        <v>13517.056138321201</v>
      </c>
      <c r="AB43">
        <v>14818.7134792672</v>
      </c>
      <c r="AC43">
        <v>16348.142619304301</v>
      </c>
      <c r="AD43">
        <v>17520.131124109601</v>
      </c>
      <c r="AE43">
        <v>16743.9036997406</v>
      </c>
      <c r="AF43">
        <v>18586.032738837301</v>
      </c>
    </row>
    <row r="44" spans="1:32" x14ac:dyDescent="0.3">
      <c r="A44" t="s">
        <v>33</v>
      </c>
      <c r="B44" t="s">
        <v>381</v>
      </c>
      <c r="C44" t="s">
        <v>297</v>
      </c>
      <c r="D44" t="s">
        <v>382</v>
      </c>
      <c r="E44" t="s">
        <v>298</v>
      </c>
      <c r="F44">
        <v>62265.157650203997</v>
      </c>
      <c r="G44">
        <v>65860.307743670201</v>
      </c>
      <c r="H44">
        <v>71741.817932773105</v>
      </c>
      <c r="I44">
        <v>77278.867989703402</v>
      </c>
      <c r="J44">
        <v>82195.561872984006</v>
      </c>
      <c r="K44">
        <v>87962.255019647302</v>
      </c>
      <c r="L44">
        <v>92949.710974838701</v>
      </c>
      <c r="M44">
        <v>96034.571215601405</v>
      </c>
      <c r="N44">
        <v>97269.614657452694</v>
      </c>
      <c r="O44">
        <v>101071.945194313</v>
      </c>
      <c r="P44">
        <v>102777.923980126</v>
      </c>
      <c r="Q44">
        <v>108170.21348483</v>
      </c>
      <c r="R44">
        <v>115316.31381502299</v>
      </c>
      <c r="S44">
        <v>117860.19503806</v>
      </c>
      <c r="T44">
        <v>114823.942206169</v>
      </c>
      <c r="U44">
        <v>116258.78565967199</v>
      </c>
      <c r="V44">
        <v>113959.160039428</v>
      </c>
      <c r="W44">
        <v>108432.678348392</v>
      </c>
      <c r="X44">
        <v>108305.535755561</v>
      </c>
      <c r="Y44">
        <v>109961.62310857201</v>
      </c>
      <c r="Z44">
        <v>114456.607438754</v>
      </c>
      <c r="AA44">
        <v>118474.406561564</v>
      </c>
      <c r="AB44">
        <v>124200.633974946</v>
      </c>
      <c r="AC44">
        <v>130737.627913996</v>
      </c>
      <c r="AD44">
        <v>137083.764232416</v>
      </c>
      <c r="AE44">
        <v>125854.86558405599</v>
      </c>
      <c r="AF44">
        <v>136291.25283692501</v>
      </c>
    </row>
    <row r="45" spans="1:32" x14ac:dyDescent="0.3">
      <c r="A45" t="s">
        <v>33</v>
      </c>
      <c r="B45" t="s">
        <v>383</v>
      </c>
      <c r="C45" t="s">
        <v>297</v>
      </c>
      <c r="D45" t="s">
        <v>384</v>
      </c>
      <c r="E45" t="s">
        <v>298</v>
      </c>
      <c r="F45">
        <v>57956.178725343801</v>
      </c>
      <c r="G45">
        <v>61490.140270729797</v>
      </c>
      <c r="H45">
        <v>67781.651133507505</v>
      </c>
      <c r="I45">
        <v>73293.747287673905</v>
      </c>
      <c r="J45">
        <v>78216.608373020805</v>
      </c>
      <c r="K45">
        <v>83922.815997874903</v>
      </c>
      <c r="L45">
        <v>88883.9096575695</v>
      </c>
      <c r="M45">
        <v>92107.560773865596</v>
      </c>
      <c r="N45">
        <v>93349.419314079496</v>
      </c>
      <c r="O45">
        <v>97061.478811596797</v>
      </c>
      <c r="P45">
        <v>99074.946320721196</v>
      </c>
      <c r="Q45">
        <v>104374.08973250299</v>
      </c>
      <c r="R45">
        <v>111749.406451908</v>
      </c>
      <c r="S45">
        <v>114279.590259962</v>
      </c>
      <c r="T45">
        <v>111342.499174942</v>
      </c>
      <c r="U45">
        <v>112707.264457339</v>
      </c>
      <c r="V45">
        <v>110651.258621178</v>
      </c>
      <c r="W45">
        <v>105129.72419002499</v>
      </c>
      <c r="X45">
        <v>104759.416304011</v>
      </c>
      <c r="Y45">
        <v>106468.893254507</v>
      </c>
      <c r="Z45">
        <v>110836.811205882</v>
      </c>
      <c r="AA45">
        <v>114811.278664817</v>
      </c>
      <c r="AB45">
        <v>120279.92931981799</v>
      </c>
      <c r="AC45">
        <v>126721.99038229301</v>
      </c>
      <c r="AD45">
        <v>132700.447830538</v>
      </c>
      <c r="AE45">
        <v>121466.75132322899</v>
      </c>
      <c r="AF45">
        <v>131524.25730741301</v>
      </c>
    </row>
    <row r="46" spans="1:32" x14ac:dyDescent="0.3">
      <c r="A46" t="s">
        <v>33</v>
      </c>
      <c r="B46" t="s">
        <v>385</v>
      </c>
      <c r="C46" t="s">
        <v>297</v>
      </c>
      <c r="D46" t="s">
        <v>386</v>
      </c>
      <c r="E46" t="s">
        <v>298</v>
      </c>
      <c r="F46">
        <v>2210.5944093968801</v>
      </c>
      <c r="G46">
        <v>2356.8931466907302</v>
      </c>
      <c r="H46">
        <v>2577.29935587309</v>
      </c>
      <c r="I46">
        <v>2855.84166101048</v>
      </c>
      <c r="J46">
        <v>3159.6509200867399</v>
      </c>
      <c r="K46">
        <v>3425.32087701409</v>
      </c>
      <c r="L46">
        <v>3507.1643528432</v>
      </c>
      <c r="M46">
        <v>3741.9836499151702</v>
      </c>
      <c r="N46">
        <v>3878.7128877215</v>
      </c>
      <c r="O46">
        <v>4094.4153796509399</v>
      </c>
      <c r="P46">
        <v>4308.4458944867802</v>
      </c>
      <c r="Q46">
        <v>4632.8640606355002</v>
      </c>
      <c r="R46">
        <v>5163.0705352529803</v>
      </c>
      <c r="S46">
        <v>5477.1408594856402</v>
      </c>
      <c r="T46">
        <v>5516.2907639902096</v>
      </c>
      <c r="U46">
        <v>5746.0925448509497</v>
      </c>
      <c r="V46">
        <v>5525.0792938995601</v>
      </c>
      <c r="W46">
        <v>5177.81864613782</v>
      </c>
      <c r="X46">
        <v>5173.3135550733896</v>
      </c>
      <c r="Y46">
        <v>5477.4704541832698</v>
      </c>
      <c r="Z46">
        <v>5728.9507247810297</v>
      </c>
      <c r="AA46">
        <v>6242.3749094076802</v>
      </c>
      <c r="AB46">
        <v>6982.6718755942602</v>
      </c>
      <c r="AC46">
        <v>7580.0944447070797</v>
      </c>
      <c r="AD46">
        <v>7903.7633798777797</v>
      </c>
      <c r="AE46">
        <v>7034.8085781894097</v>
      </c>
      <c r="AF46">
        <v>8069.4654313928904</v>
      </c>
    </row>
    <row r="47" spans="1:32" x14ac:dyDescent="0.3">
      <c r="A47" t="s">
        <v>33</v>
      </c>
      <c r="B47" t="s">
        <v>387</v>
      </c>
      <c r="C47" t="s">
        <v>297</v>
      </c>
      <c r="D47" t="s">
        <v>388</v>
      </c>
      <c r="E47" t="s">
        <v>298</v>
      </c>
      <c r="F47">
        <v>6283.8440402113602</v>
      </c>
      <c r="G47">
        <v>6685.4542066620497</v>
      </c>
      <c r="H47">
        <v>7240.6616378685303</v>
      </c>
      <c r="I47">
        <v>8063.4975410896895</v>
      </c>
      <c r="J47">
        <v>8606.6742679542695</v>
      </c>
      <c r="K47">
        <v>9729.2935346581708</v>
      </c>
      <c r="L47">
        <v>10134.715956026401</v>
      </c>
      <c r="M47">
        <v>10670.750135153899</v>
      </c>
      <c r="N47">
        <v>11273.3585760593</v>
      </c>
      <c r="O47">
        <v>11620.6370121613</v>
      </c>
      <c r="P47">
        <v>12363.850220620499</v>
      </c>
      <c r="Q47">
        <v>12581.975787764201</v>
      </c>
      <c r="R47">
        <v>12842.1534970461</v>
      </c>
      <c r="S47">
        <v>13243.042941658099</v>
      </c>
      <c r="T47">
        <v>13904.279898369899</v>
      </c>
      <c r="U47">
        <v>13325.628862993501</v>
      </c>
      <c r="V47">
        <v>12646.782166025199</v>
      </c>
      <c r="W47">
        <v>11324.100759855801</v>
      </c>
      <c r="X47">
        <v>12178.421648953599</v>
      </c>
      <c r="Y47">
        <v>11564.9009285758</v>
      </c>
      <c r="Z47">
        <v>11773.1292661228</v>
      </c>
      <c r="AA47">
        <v>11910.695503814901</v>
      </c>
      <c r="AB47">
        <v>12147.8723520985</v>
      </c>
      <c r="AC47">
        <v>12446.2656495022</v>
      </c>
      <c r="AD47">
        <v>12931.4174594534</v>
      </c>
      <c r="AE47">
        <v>13067.9440556299</v>
      </c>
      <c r="AF47">
        <v>13628.650959061</v>
      </c>
    </row>
    <row r="48" spans="1:32" x14ac:dyDescent="0.3">
      <c r="A48" t="s">
        <v>33</v>
      </c>
      <c r="B48" t="s">
        <v>389</v>
      </c>
      <c r="C48" t="s">
        <v>297</v>
      </c>
      <c r="D48" t="s">
        <v>390</v>
      </c>
      <c r="E48" t="s">
        <v>298</v>
      </c>
      <c r="F48">
        <v>15147.9729597757</v>
      </c>
      <c r="G48">
        <v>16133.354264774</v>
      </c>
      <c r="H48">
        <v>17448.569353443301</v>
      </c>
      <c r="I48">
        <v>19116.823841535901</v>
      </c>
      <c r="J48">
        <v>20728.085761157301</v>
      </c>
      <c r="K48">
        <v>23184.496665817602</v>
      </c>
      <c r="L48">
        <v>25052.7726396297</v>
      </c>
      <c r="M48">
        <v>26817.159762502299</v>
      </c>
      <c r="N48">
        <v>28080.957770601199</v>
      </c>
      <c r="O48">
        <v>29476.909663053801</v>
      </c>
      <c r="P48">
        <v>31322.119484128401</v>
      </c>
      <c r="Q48">
        <v>31656.509738564098</v>
      </c>
      <c r="R48">
        <v>32396.561602383401</v>
      </c>
      <c r="S48">
        <v>33532.282796428997</v>
      </c>
      <c r="T48">
        <v>34919.869195602201</v>
      </c>
      <c r="U48">
        <v>34769.892299116298</v>
      </c>
      <c r="V48">
        <v>32920.6120691572</v>
      </c>
      <c r="W48">
        <v>30045.309069766401</v>
      </c>
      <c r="X48">
        <v>31397.050554762998</v>
      </c>
      <c r="Y48">
        <v>30903.702030533801</v>
      </c>
      <c r="Z48">
        <v>31392.389982025401</v>
      </c>
      <c r="AA48">
        <v>32165.276653279801</v>
      </c>
      <c r="AB48">
        <v>33315.141146924798</v>
      </c>
      <c r="AC48">
        <v>34605.615112638297</v>
      </c>
      <c r="AD48">
        <v>36093.542787849699</v>
      </c>
      <c r="AE48">
        <v>36247.941043405197</v>
      </c>
      <c r="AF48">
        <v>38421.066304317799</v>
      </c>
    </row>
    <row r="49" spans="1:32" x14ac:dyDescent="0.3">
      <c r="A49" t="s">
        <v>33</v>
      </c>
      <c r="B49" t="s">
        <v>391</v>
      </c>
      <c r="C49" t="s">
        <v>297</v>
      </c>
      <c r="D49" t="s">
        <v>392</v>
      </c>
      <c r="E49" t="s">
        <v>298</v>
      </c>
      <c r="F49">
        <v>5099.6337656770502</v>
      </c>
      <c r="G49">
        <v>5384.3207791847099</v>
      </c>
      <c r="H49">
        <v>5897.8517002241597</v>
      </c>
      <c r="I49">
        <v>6362.0639329417099</v>
      </c>
      <c r="J49">
        <v>6891.0420119916198</v>
      </c>
      <c r="K49">
        <v>7642.36324034675</v>
      </c>
      <c r="L49">
        <v>8214.7198228187499</v>
      </c>
      <c r="M49">
        <v>8931.4627765856294</v>
      </c>
      <c r="N49">
        <v>9219.2514151656906</v>
      </c>
      <c r="O49">
        <v>9634.5085200369795</v>
      </c>
      <c r="P49">
        <v>10179.8464749414</v>
      </c>
      <c r="Q49">
        <v>10269.067820419999</v>
      </c>
      <c r="R49">
        <v>10147.920159075</v>
      </c>
      <c r="S49">
        <v>10682.8288932452</v>
      </c>
      <c r="T49">
        <v>11065.449482120999</v>
      </c>
      <c r="U49">
        <v>11268.199389743801</v>
      </c>
      <c r="V49">
        <v>10363.0884044329</v>
      </c>
      <c r="W49">
        <v>9165.98862502265</v>
      </c>
      <c r="X49">
        <v>9568.2432955322001</v>
      </c>
      <c r="Y49">
        <v>9557.2636797968007</v>
      </c>
      <c r="Z49">
        <v>9510.5086079048306</v>
      </c>
      <c r="AA49">
        <v>9576.2123421342094</v>
      </c>
      <c r="AB49">
        <v>9863.8603512559603</v>
      </c>
      <c r="AC49">
        <v>10126.0066379318</v>
      </c>
      <c r="AD49">
        <v>10393.163789287701</v>
      </c>
      <c r="AE49">
        <v>10489.0587307919</v>
      </c>
      <c r="AF49">
        <v>10748.230196858</v>
      </c>
    </row>
    <row r="50" spans="1:32" x14ac:dyDescent="0.3">
      <c r="A50" t="s">
        <v>33</v>
      </c>
      <c r="B50" t="s">
        <v>393</v>
      </c>
      <c r="C50" t="s">
        <v>297</v>
      </c>
      <c r="D50" t="s">
        <v>394</v>
      </c>
      <c r="E50" t="s">
        <v>298</v>
      </c>
      <c r="F50">
        <v>3764.5951538872901</v>
      </c>
      <c r="G50">
        <v>4063.4792789272001</v>
      </c>
      <c r="H50">
        <v>4310.0560153506203</v>
      </c>
      <c r="I50">
        <v>4691.3623675045001</v>
      </c>
      <c r="J50">
        <v>5230.36948121145</v>
      </c>
      <c r="K50">
        <v>5812.8398908126501</v>
      </c>
      <c r="L50">
        <v>6703.4368607845699</v>
      </c>
      <c r="M50">
        <v>7214.9468507627498</v>
      </c>
      <c r="N50">
        <v>7588.3477793762204</v>
      </c>
      <c r="O50">
        <v>8221.7641308555994</v>
      </c>
      <c r="P50">
        <v>8778.4227885665096</v>
      </c>
      <c r="Q50">
        <v>8805.4661303799294</v>
      </c>
      <c r="R50">
        <v>9406.3879462623099</v>
      </c>
      <c r="S50">
        <v>9606.4109615256293</v>
      </c>
      <c r="T50">
        <v>9950.2398151113393</v>
      </c>
      <c r="U50">
        <v>10176.164046379001</v>
      </c>
      <c r="V50">
        <v>9910.7414986990407</v>
      </c>
      <c r="W50">
        <v>9555.2196848879994</v>
      </c>
      <c r="X50">
        <v>9650.3856102772697</v>
      </c>
      <c r="Y50">
        <v>9781.53742216112</v>
      </c>
      <c r="Z50">
        <v>10108.7521079977</v>
      </c>
      <c r="AA50">
        <v>10678.3688073306</v>
      </c>
      <c r="AB50">
        <v>11303.508443570299</v>
      </c>
      <c r="AC50">
        <v>12033.4428252043</v>
      </c>
      <c r="AD50">
        <v>12769.061539108599</v>
      </c>
      <c r="AE50">
        <v>12691.0382569834</v>
      </c>
      <c r="AF50">
        <v>14044.2851483987</v>
      </c>
    </row>
    <row r="51" spans="1:32" x14ac:dyDescent="0.3">
      <c r="A51" t="s">
        <v>33</v>
      </c>
      <c r="B51" t="s">
        <v>395</v>
      </c>
      <c r="C51" t="s">
        <v>297</v>
      </c>
      <c r="D51" t="s">
        <v>396</v>
      </c>
      <c r="E51" t="s">
        <v>298</v>
      </c>
      <c r="F51">
        <v>2807.1282891861401</v>
      </c>
      <c r="G51">
        <v>3093.2081833818002</v>
      </c>
      <c r="H51">
        <v>3289.90060568231</v>
      </c>
      <c r="I51">
        <v>3619.66705918667</v>
      </c>
      <c r="J51">
        <v>4126.9790822309396</v>
      </c>
      <c r="K51">
        <v>4568.0918086213696</v>
      </c>
      <c r="L51">
        <v>5220.5082325407602</v>
      </c>
      <c r="M51">
        <v>5652.0696164057099</v>
      </c>
      <c r="N51">
        <v>6050.9799098040003</v>
      </c>
      <c r="O51">
        <v>6561.9565959597703</v>
      </c>
      <c r="P51">
        <v>7094.4755996183603</v>
      </c>
      <c r="Q51">
        <v>7061.7433938502199</v>
      </c>
      <c r="R51">
        <v>7505.2692945046201</v>
      </c>
      <c r="S51">
        <v>7557.3661851705701</v>
      </c>
      <c r="T51">
        <v>7866.0808473633497</v>
      </c>
      <c r="U51">
        <v>8003.7318851159598</v>
      </c>
      <c r="V51">
        <v>7589.4403857174102</v>
      </c>
      <c r="W51">
        <v>7164.6888177826204</v>
      </c>
      <c r="X51">
        <v>7216.7219222260801</v>
      </c>
      <c r="Y51">
        <v>7327.6237552070897</v>
      </c>
      <c r="Z51">
        <v>7494.29077012369</v>
      </c>
      <c r="AA51">
        <v>7931.41815989722</v>
      </c>
      <c r="AB51">
        <v>8388.2475615413205</v>
      </c>
      <c r="AC51">
        <v>8937.52935109592</v>
      </c>
      <c r="AD51">
        <v>9581.0445398471602</v>
      </c>
      <c r="AE51">
        <v>9499.1887659932399</v>
      </c>
      <c r="AF51">
        <v>10806.402065615701</v>
      </c>
    </row>
    <row r="52" spans="1:32" x14ac:dyDescent="0.3">
      <c r="A52" t="s">
        <v>33</v>
      </c>
      <c r="B52" t="s">
        <v>397</v>
      </c>
      <c r="C52" t="s">
        <v>297</v>
      </c>
      <c r="D52" t="s">
        <v>398</v>
      </c>
      <c r="E52" t="s">
        <v>298</v>
      </c>
      <c r="F52">
        <v>957.46686470114696</v>
      </c>
      <c r="G52">
        <v>970.27109554539697</v>
      </c>
      <c r="H52">
        <v>1020.15540966831</v>
      </c>
      <c r="I52">
        <v>1071.69530831783</v>
      </c>
      <c r="J52">
        <v>1103.3903989805101</v>
      </c>
      <c r="K52">
        <v>1244.74808219128</v>
      </c>
      <c r="L52">
        <v>1482.92862824382</v>
      </c>
      <c r="M52">
        <v>1562.8772343570399</v>
      </c>
      <c r="N52">
        <v>1537.3678695722299</v>
      </c>
      <c r="O52">
        <v>1659.80753489583</v>
      </c>
      <c r="P52">
        <v>1683.9471889481499</v>
      </c>
      <c r="Q52">
        <v>1743.7227365297199</v>
      </c>
      <c r="R52">
        <v>1901.11865175769</v>
      </c>
      <c r="S52">
        <v>2049.0447763550601</v>
      </c>
      <c r="T52">
        <v>2084.1589677479901</v>
      </c>
      <c r="U52">
        <v>2172.4321612630802</v>
      </c>
      <c r="V52">
        <v>2321.30111298163</v>
      </c>
      <c r="W52">
        <v>2390.5308671053799</v>
      </c>
      <c r="X52">
        <v>2433.6636880511801</v>
      </c>
      <c r="Y52">
        <v>2453.9136669540298</v>
      </c>
      <c r="Z52">
        <v>2614.4613378740601</v>
      </c>
      <c r="AA52">
        <v>2746.9506474334198</v>
      </c>
      <c r="AB52">
        <v>2915.2608820290202</v>
      </c>
      <c r="AC52">
        <v>3095.9134741083699</v>
      </c>
      <c r="AD52">
        <v>3188.0169992614701</v>
      </c>
      <c r="AE52">
        <v>3191.8494909901501</v>
      </c>
      <c r="AF52">
        <v>3237.8830827830402</v>
      </c>
    </row>
    <row r="53" spans="1:32" x14ac:dyDescent="0.3">
      <c r="A53" t="s">
        <v>33</v>
      </c>
      <c r="B53" t="s">
        <v>399</v>
      </c>
      <c r="C53" t="s">
        <v>297</v>
      </c>
      <c r="D53" t="s">
        <v>400</v>
      </c>
      <c r="E53" t="s">
        <v>298</v>
      </c>
      <c r="F53">
        <v>544.32475348860396</v>
      </c>
      <c r="G53">
        <v>614.16157986597204</v>
      </c>
      <c r="H53">
        <v>679.31293010408399</v>
      </c>
      <c r="I53">
        <v>708.23943525762695</v>
      </c>
      <c r="J53">
        <v>803.90911621654698</v>
      </c>
      <c r="K53">
        <v>953.28218429834999</v>
      </c>
      <c r="L53">
        <v>978.535535014066</v>
      </c>
      <c r="M53">
        <v>1050.3429329339001</v>
      </c>
      <c r="N53">
        <v>1094.6844339518</v>
      </c>
      <c r="O53">
        <v>1176.53298764639</v>
      </c>
      <c r="P53">
        <v>1177.05798681176</v>
      </c>
      <c r="Q53">
        <v>1211.70449702731</v>
      </c>
      <c r="R53">
        <v>1251.3577693055599</v>
      </c>
      <c r="S53">
        <v>1339.38251485553</v>
      </c>
      <c r="T53">
        <v>1368.75182855756</v>
      </c>
      <c r="U53">
        <v>1402.7631149869701</v>
      </c>
      <c r="V53">
        <v>1376.06996868486</v>
      </c>
      <c r="W53">
        <v>1213.12189758607</v>
      </c>
      <c r="X53">
        <v>1163.46762362443</v>
      </c>
      <c r="Y53">
        <v>1255.73740303621</v>
      </c>
      <c r="Z53">
        <v>1391.7966974066801</v>
      </c>
      <c r="AA53">
        <v>1466.29760606073</v>
      </c>
      <c r="AB53">
        <v>1681.6948755963101</v>
      </c>
      <c r="AC53">
        <v>1764.6508430107101</v>
      </c>
      <c r="AD53">
        <v>1915.08861588164</v>
      </c>
      <c r="AE53">
        <v>1411.8131167153099</v>
      </c>
      <c r="AF53">
        <v>1645.16836436577</v>
      </c>
    </row>
    <row r="54" spans="1:32" x14ac:dyDescent="0.3">
      <c r="A54" t="s">
        <v>33</v>
      </c>
      <c r="B54" t="s">
        <v>401</v>
      </c>
      <c r="C54" t="s">
        <v>297</v>
      </c>
      <c r="D54" t="s">
        <v>402</v>
      </c>
      <c r="E54" t="s">
        <v>298</v>
      </c>
      <c r="F54">
        <v>1260.50059124773</v>
      </c>
      <c r="G54">
        <v>1425.9440474135599</v>
      </c>
      <c r="H54">
        <v>1526.40592123785</v>
      </c>
      <c r="I54">
        <v>1582.0906776911399</v>
      </c>
      <c r="J54">
        <v>1771.67742951585</v>
      </c>
      <c r="K54">
        <v>2134.5385749214201</v>
      </c>
      <c r="L54">
        <v>2174.4203252049301</v>
      </c>
      <c r="M54">
        <v>2389.7216393942299</v>
      </c>
      <c r="N54">
        <v>2522.3198705905302</v>
      </c>
      <c r="O54">
        <v>2682.7089629841298</v>
      </c>
      <c r="P54">
        <v>2760.5162007120998</v>
      </c>
      <c r="Q54">
        <v>2893.4320640392798</v>
      </c>
      <c r="R54">
        <v>3101.7830559998802</v>
      </c>
      <c r="S54">
        <v>3404.17539516337</v>
      </c>
      <c r="T54">
        <v>3465.5861946739101</v>
      </c>
      <c r="U54">
        <v>3595.8714963346301</v>
      </c>
      <c r="V54">
        <v>3573.3064890648302</v>
      </c>
      <c r="W54">
        <v>3489.5600656619099</v>
      </c>
      <c r="X54">
        <v>3440.4588632737</v>
      </c>
      <c r="Y54">
        <v>3571.2461336126298</v>
      </c>
      <c r="Z54">
        <v>3761.3381462573702</v>
      </c>
      <c r="AA54">
        <v>3846.1669803521499</v>
      </c>
      <c r="AB54">
        <v>4157.7579433671499</v>
      </c>
      <c r="AC54">
        <v>4321.7102156210103</v>
      </c>
      <c r="AD54">
        <v>4574.1963223532202</v>
      </c>
      <c r="AE54">
        <v>3774.1133951505399</v>
      </c>
      <c r="AF54">
        <v>4038.8476851402802</v>
      </c>
    </row>
    <row r="55" spans="1:32" x14ac:dyDescent="0.3">
      <c r="A55" t="s">
        <v>33</v>
      </c>
      <c r="B55" t="s">
        <v>403</v>
      </c>
      <c r="C55" t="s">
        <v>297</v>
      </c>
      <c r="D55" t="s">
        <v>404</v>
      </c>
      <c r="E55" t="s">
        <v>298</v>
      </c>
      <c r="F55">
        <v>716.17583775912203</v>
      </c>
      <c r="G55">
        <v>811.782467547593</v>
      </c>
      <c r="H55">
        <v>847.09299113376403</v>
      </c>
      <c r="I55">
        <v>873.85124243351697</v>
      </c>
      <c r="J55">
        <v>967.76831329930599</v>
      </c>
      <c r="K55">
        <v>1181.25639062307</v>
      </c>
      <c r="L55">
        <v>1195.88479019086</v>
      </c>
      <c r="M55">
        <v>1339.37870646033</v>
      </c>
      <c r="N55">
        <v>1427.63543663873</v>
      </c>
      <c r="O55">
        <v>1506.1759753377501</v>
      </c>
      <c r="P55">
        <v>1583.4582139003401</v>
      </c>
      <c r="Q55">
        <v>1681.72756701197</v>
      </c>
      <c r="R55">
        <v>1850.42528669432</v>
      </c>
      <c r="S55">
        <v>2064.7928803078398</v>
      </c>
      <c r="T55">
        <v>2096.8343661163499</v>
      </c>
      <c r="U55">
        <v>2193.1083813476598</v>
      </c>
      <c r="V55">
        <v>2197.23652037997</v>
      </c>
      <c r="W55">
        <v>2276.4381680758402</v>
      </c>
      <c r="X55">
        <v>2276.99123964927</v>
      </c>
      <c r="Y55">
        <v>2315.50873057642</v>
      </c>
      <c r="Z55">
        <v>2369.5414488506799</v>
      </c>
      <c r="AA55">
        <v>2379.8693742914202</v>
      </c>
      <c r="AB55">
        <v>2476.06306777084</v>
      </c>
      <c r="AC55">
        <v>2557.0593726103002</v>
      </c>
      <c r="AD55">
        <v>2659.1077064715801</v>
      </c>
      <c r="AE55">
        <v>2362.3002784352302</v>
      </c>
      <c r="AF55">
        <v>2393.67932077451</v>
      </c>
    </row>
    <row r="56" spans="1:32" x14ac:dyDescent="0.3">
      <c r="A56" t="s">
        <v>33</v>
      </c>
      <c r="B56" t="s">
        <v>405</v>
      </c>
      <c r="C56" t="s">
        <v>297</v>
      </c>
      <c r="D56" t="s">
        <v>406</v>
      </c>
      <c r="E56" t="s">
        <v>298</v>
      </c>
      <c r="F56">
        <v>494.4</v>
      </c>
      <c r="G56">
        <v>568.4</v>
      </c>
      <c r="H56">
        <v>633.20000000000005</v>
      </c>
      <c r="I56">
        <v>645.70000000000005</v>
      </c>
      <c r="J56">
        <v>677.8</v>
      </c>
      <c r="K56">
        <v>726.6</v>
      </c>
      <c r="L56">
        <v>767.1</v>
      </c>
      <c r="M56">
        <v>838.2</v>
      </c>
      <c r="N56">
        <v>877.4</v>
      </c>
      <c r="O56">
        <v>883.6</v>
      </c>
      <c r="P56">
        <v>927.4</v>
      </c>
      <c r="Q56">
        <v>962.6</v>
      </c>
      <c r="R56">
        <v>1077.4000000000001</v>
      </c>
      <c r="S56">
        <v>1155.7</v>
      </c>
      <c r="T56">
        <v>1209.5999999999999</v>
      </c>
      <c r="U56">
        <v>1232</v>
      </c>
      <c r="V56">
        <v>1200.5999999999999</v>
      </c>
      <c r="W56">
        <v>1150.5999999999999</v>
      </c>
      <c r="X56">
        <v>1106</v>
      </c>
      <c r="Y56">
        <v>1112.7</v>
      </c>
      <c r="Z56">
        <v>1085.2</v>
      </c>
      <c r="AA56">
        <v>1096.4000000000001</v>
      </c>
      <c r="AB56">
        <v>1095.4000000000001</v>
      </c>
      <c r="AC56">
        <v>1120.3</v>
      </c>
      <c r="AD56">
        <v>1169.3</v>
      </c>
      <c r="AE56">
        <v>1106.3</v>
      </c>
      <c r="AF56">
        <v>1033.3</v>
      </c>
    </row>
    <row r="57" spans="1:32" x14ac:dyDescent="0.3">
      <c r="A57" t="s">
        <v>33</v>
      </c>
      <c r="B57" t="s">
        <v>407</v>
      </c>
      <c r="C57" t="s">
        <v>297</v>
      </c>
      <c r="D57" t="s">
        <v>408</v>
      </c>
      <c r="E57" t="s">
        <v>298</v>
      </c>
      <c r="F57">
        <v>84041.726924225499</v>
      </c>
      <c r="G57">
        <v>88938.632034181806</v>
      </c>
      <c r="H57">
        <v>96578.458793889105</v>
      </c>
      <c r="I57">
        <v>104435.121808057</v>
      </c>
      <c r="J57">
        <v>111749.013487157</v>
      </c>
      <c r="K57">
        <v>120625.076500804</v>
      </c>
      <c r="L57">
        <v>127744.631799025</v>
      </c>
      <c r="M57">
        <v>133550.37779993299</v>
      </c>
      <c r="N57">
        <v>136870.760645125</v>
      </c>
      <c r="O57">
        <v>142559.22951127001</v>
      </c>
      <c r="P57">
        <v>147139.15695128299</v>
      </c>
      <c r="Q57">
        <v>153463.26440868899</v>
      </c>
      <c r="R57">
        <v>162935.67509655401</v>
      </c>
      <c r="S57">
        <v>167411.279007629</v>
      </c>
      <c r="T57">
        <v>166381.440113149</v>
      </c>
      <c r="U57">
        <v>169142.045634621</v>
      </c>
      <c r="V57">
        <v>164765.35402074401</v>
      </c>
      <c r="W57">
        <v>157124.85744280901</v>
      </c>
      <c r="X57">
        <v>159516.09550384799</v>
      </c>
      <c r="Y57">
        <v>160975.380266742</v>
      </c>
      <c r="Z57">
        <v>166186.973320091</v>
      </c>
      <c r="AA57">
        <v>172093.91079282199</v>
      </c>
      <c r="AB57">
        <v>180054.418636452</v>
      </c>
      <c r="AC57">
        <v>188882.834018364</v>
      </c>
      <c r="AD57">
        <v>197876.11380375701</v>
      </c>
      <c r="AE57">
        <v>187058.949776825</v>
      </c>
      <c r="AF57">
        <v>200474.76470110999</v>
      </c>
    </row>
    <row r="58" spans="1:32" x14ac:dyDescent="0.3">
      <c r="A58" t="s">
        <v>33</v>
      </c>
      <c r="B58" t="s">
        <v>409</v>
      </c>
      <c r="C58" t="s">
        <v>297</v>
      </c>
      <c r="D58" t="s">
        <v>410</v>
      </c>
      <c r="E58" t="s">
        <v>298</v>
      </c>
      <c r="F58">
        <v>83547.326924225505</v>
      </c>
      <c r="G58">
        <v>88370.232034181798</v>
      </c>
      <c r="H58">
        <v>95945.258793889094</v>
      </c>
      <c r="I58">
        <v>103789.421808057</v>
      </c>
      <c r="J58">
        <v>111071.213487157</v>
      </c>
      <c r="K58">
        <v>119898.476500804</v>
      </c>
      <c r="L58">
        <v>126977.531799025</v>
      </c>
      <c r="M58">
        <v>132712.17779993301</v>
      </c>
      <c r="N58">
        <v>135993.36064512501</v>
      </c>
      <c r="O58">
        <v>141675.62951127</v>
      </c>
      <c r="P58">
        <v>146211.75695128299</v>
      </c>
      <c r="Q58">
        <v>152500.66440868899</v>
      </c>
      <c r="R58">
        <v>161858.27509655399</v>
      </c>
      <c r="S58">
        <v>166255.57900762901</v>
      </c>
      <c r="T58">
        <v>165171.840113149</v>
      </c>
      <c r="U58">
        <v>167910.045634621</v>
      </c>
      <c r="V58">
        <v>163564.754020744</v>
      </c>
      <c r="W58">
        <v>155974.257442809</v>
      </c>
      <c r="X58">
        <v>158410.09550384799</v>
      </c>
      <c r="Y58">
        <v>159862.68026674201</v>
      </c>
      <c r="Z58">
        <v>165101.77332009099</v>
      </c>
      <c r="AA58">
        <v>170997.51079282199</v>
      </c>
      <c r="AB58">
        <v>178959.01863645201</v>
      </c>
      <c r="AC58">
        <v>187762.53401836401</v>
      </c>
      <c r="AD58">
        <v>196706.81380375699</v>
      </c>
      <c r="AE58">
        <v>185952.64977682501</v>
      </c>
      <c r="AF58">
        <v>199441.46470111</v>
      </c>
    </row>
    <row r="59" spans="1:32" x14ac:dyDescent="0.3">
      <c r="A59" t="s">
        <v>33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35</v>
      </c>
      <c r="B2" t="s">
        <v>295</v>
      </c>
      <c r="C2" t="s">
        <v>297</v>
      </c>
      <c r="D2" t="s">
        <v>296</v>
      </c>
      <c r="E2" t="s">
        <v>298</v>
      </c>
      <c r="F2">
        <v>4273.8</v>
      </c>
      <c r="G2">
        <v>4331.3999999999996</v>
      </c>
      <c r="H2">
        <v>3920.4</v>
      </c>
      <c r="I2">
        <v>3943.8</v>
      </c>
      <c r="J2">
        <v>3934</v>
      </c>
      <c r="K2">
        <v>3993.4</v>
      </c>
      <c r="L2">
        <v>4020</v>
      </c>
      <c r="M2">
        <v>3881.6</v>
      </c>
      <c r="N2">
        <v>3872.5</v>
      </c>
      <c r="O2">
        <v>3961.7</v>
      </c>
      <c r="P2">
        <v>3652.3</v>
      </c>
      <c r="Q2">
        <v>3746.1</v>
      </c>
      <c r="R2">
        <v>3506.4</v>
      </c>
      <c r="S2">
        <v>3517.2</v>
      </c>
      <c r="T2">
        <v>3421.7</v>
      </c>
      <c r="U2">
        <v>3489.9</v>
      </c>
      <c r="V2">
        <v>3241.5</v>
      </c>
      <c r="W2">
        <v>3236</v>
      </c>
      <c r="X2">
        <v>3485</v>
      </c>
      <c r="Y2">
        <v>3423.2</v>
      </c>
      <c r="Z2">
        <v>3543.7</v>
      </c>
      <c r="AA2">
        <v>3582.9</v>
      </c>
      <c r="AB2">
        <v>3839.2</v>
      </c>
      <c r="AC2">
        <v>3932.2</v>
      </c>
      <c r="AD2">
        <v>4289.6000000000004</v>
      </c>
      <c r="AE2">
        <v>4303.8999999999996</v>
      </c>
      <c r="AF2">
        <v>4680.7</v>
      </c>
    </row>
    <row r="3" spans="1:32" x14ac:dyDescent="0.3">
      <c r="A3" t="s">
        <v>35</v>
      </c>
      <c r="B3" t="s">
        <v>299</v>
      </c>
      <c r="C3" t="s">
        <v>297</v>
      </c>
      <c r="D3" t="s">
        <v>300</v>
      </c>
      <c r="E3" t="s">
        <v>298</v>
      </c>
      <c r="F3">
        <v>551.20000000000005</v>
      </c>
      <c r="G3">
        <v>486.8</v>
      </c>
      <c r="H3">
        <v>571.70000000000005</v>
      </c>
      <c r="I3">
        <v>594.20000000000005</v>
      </c>
      <c r="J3">
        <v>600.20000000000005</v>
      </c>
      <c r="K3">
        <v>628.79999999999995</v>
      </c>
      <c r="L3">
        <v>649.70000000000005</v>
      </c>
      <c r="M3">
        <v>579.5</v>
      </c>
      <c r="N3">
        <v>535.9</v>
      </c>
      <c r="O3">
        <v>608.79999999999995</v>
      </c>
      <c r="P3">
        <v>658</v>
      </c>
      <c r="Q3">
        <v>803.2</v>
      </c>
      <c r="R3">
        <v>804.1</v>
      </c>
      <c r="S3">
        <v>608</v>
      </c>
      <c r="T3">
        <v>646.1</v>
      </c>
      <c r="U3">
        <v>714</v>
      </c>
      <c r="V3">
        <v>650.1</v>
      </c>
      <c r="W3">
        <v>635.70000000000005</v>
      </c>
      <c r="X3">
        <v>569.9</v>
      </c>
      <c r="Y3">
        <v>529.70000000000005</v>
      </c>
      <c r="Z3">
        <v>500.5</v>
      </c>
      <c r="AA3">
        <v>533.4</v>
      </c>
      <c r="AB3">
        <v>603.9</v>
      </c>
      <c r="AC3">
        <v>593.1</v>
      </c>
      <c r="AD3">
        <v>561.6</v>
      </c>
      <c r="AE3">
        <v>524.79999999999995</v>
      </c>
      <c r="AF3">
        <v>752.7</v>
      </c>
    </row>
    <row r="4" spans="1:32" x14ac:dyDescent="0.3">
      <c r="A4" t="s">
        <v>35</v>
      </c>
      <c r="B4" t="s">
        <v>301</v>
      </c>
      <c r="C4" t="s">
        <v>297</v>
      </c>
      <c r="D4" t="s">
        <v>302</v>
      </c>
      <c r="E4" t="s">
        <v>298</v>
      </c>
      <c r="F4">
        <v>14189.7</v>
      </c>
      <c r="G4">
        <v>15639.6</v>
      </c>
      <c r="H4">
        <v>16914.2</v>
      </c>
      <c r="I4">
        <v>17814.5</v>
      </c>
      <c r="J4">
        <v>18694</v>
      </c>
      <c r="K4">
        <v>19325.5</v>
      </c>
      <c r="L4">
        <v>19928.900000000001</v>
      </c>
      <c r="M4">
        <v>20235.099999999999</v>
      </c>
      <c r="N4">
        <v>19684.5</v>
      </c>
      <c r="O4">
        <v>19872.599999999999</v>
      </c>
      <c r="P4">
        <v>19925</v>
      </c>
      <c r="Q4">
        <v>20521.8</v>
      </c>
      <c r="R4">
        <v>21485.4</v>
      </c>
      <c r="S4">
        <v>21316</v>
      </c>
      <c r="T4">
        <v>19529.3</v>
      </c>
      <c r="U4">
        <v>20837.099999999999</v>
      </c>
      <c r="V4">
        <v>19974.8</v>
      </c>
      <c r="W4">
        <v>19171.7</v>
      </c>
      <c r="X4">
        <v>19738.900000000001</v>
      </c>
      <c r="Y4">
        <v>20507.900000000001</v>
      </c>
      <c r="Z4">
        <v>21978</v>
      </c>
      <c r="AA4">
        <v>22819.5</v>
      </c>
      <c r="AB4">
        <v>24303.7</v>
      </c>
      <c r="AC4">
        <v>25260</v>
      </c>
      <c r="AD4">
        <v>25605.200000000001</v>
      </c>
      <c r="AE4">
        <v>24305</v>
      </c>
      <c r="AF4">
        <v>26938.2</v>
      </c>
    </row>
    <row r="5" spans="1:32" x14ac:dyDescent="0.3">
      <c r="A5" t="s">
        <v>35</v>
      </c>
      <c r="B5" t="s">
        <v>303</v>
      </c>
      <c r="C5" t="s">
        <v>297</v>
      </c>
      <c r="D5" t="s">
        <v>304</v>
      </c>
      <c r="E5" t="s">
        <v>298</v>
      </c>
      <c r="F5">
        <v>1629.6</v>
      </c>
      <c r="G5">
        <v>1877</v>
      </c>
      <c r="H5">
        <v>1949.1</v>
      </c>
      <c r="I5">
        <v>2205</v>
      </c>
      <c r="J5">
        <v>2527.8000000000002</v>
      </c>
      <c r="K5">
        <v>2466.4</v>
      </c>
      <c r="L5">
        <v>2708.9</v>
      </c>
      <c r="M5">
        <v>2916</v>
      </c>
      <c r="N5">
        <v>3010.4</v>
      </c>
      <c r="O5">
        <v>3093.4</v>
      </c>
      <c r="P5">
        <v>3182.4</v>
      </c>
      <c r="Q5">
        <v>3239.1</v>
      </c>
      <c r="R5">
        <v>3221.4</v>
      </c>
      <c r="S5">
        <v>3358.9</v>
      </c>
      <c r="T5">
        <v>3543.3</v>
      </c>
      <c r="U5">
        <v>3567.8</v>
      </c>
      <c r="V5">
        <v>3418.1</v>
      </c>
      <c r="W5">
        <v>3354.5</v>
      </c>
      <c r="X5">
        <v>3508.5</v>
      </c>
      <c r="Y5">
        <v>3743.7</v>
      </c>
      <c r="Z5">
        <v>3854.2</v>
      </c>
      <c r="AA5">
        <v>4082.9</v>
      </c>
      <c r="AB5">
        <v>4095.9</v>
      </c>
      <c r="AC5">
        <v>4235</v>
      </c>
      <c r="AD5">
        <v>4283.5</v>
      </c>
      <c r="AE5">
        <v>4163.8999999999996</v>
      </c>
      <c r="AF5">
        <v>4320.2</v>
      </c>
    </row>
    <row r="6" spans="1:32" x14ac:dyDescent="0.3">
      <c r="A6" t="s">
        <v>35</v>
      </c>
      <c r="B6" t="s">
        <v>305</v>
      </c>
      <c r="C6" t="s">
        <v>297</v>
      </c>
      <c r="D6" t="s">
        <v>306</v>
      </c>
      <c r="E6" t="s">
        <v>298</v>
      </c>
      <c r="F6">
        <v>3509.7</v>
      </c>
      <c r="G6">
        <v>3723.3</v>
      </c>
      <c r="H6">
        <v>3809</v>
      </c>
      <c r="I6">
        <v>3795.8</v>
      </c>
      <c r="J6">
        <v>3913.1</v>
      </c>
      <c r="K6">
        <v>3812.2</v>
      </c>
      <c r="L6">
        <v>3873.2</v>
      </c>
      <c r="M6">
        <v>3987.2</v>
      </c>
      <c r="N6">
        <v>3863.4</v>
      </c>
      <c r="O6">
        <v>3685.1</v>
      </c>
      <c r="P6">
        <v>3414.6</v>
      </c>
      <c r="Q6">
        <v>3445</v>
      </c>
      <c r="R6">
        <v>3585.2</v>
      </c>
      <c r="S6">
        <v>3489</v>
      </c>
      <c r="T6">
        <v>3317.9</v>
      </c>
      <c r="U6">
        <v>3363.4</v>
      </c>
      <c r="V6">
        <v>3384.3</v>
      </c>
      <c r="W6">
        <v>3374.5</v>
      </c>
      <c r="X6">
        <v>3563.5</v>
      </c>
      <c r="Y6">
        <v>3765.1</v>
      </c>
      <c r="Z6">
        <v>3940</v>
      </c>
      <c r="AA6">
        <v>4110.7</v>
      </c>
      <c r="AB6">
        <v>4159.1000000000004</v>
      </c>
      <c r="AC6">
        <v>4195.8</v>
      </c>
      <c r="AD6">
        <v>4047.3</v>
      </c>
      <c r="AE6">
        <v>3819.4</v>
      </c>
      <c r="AF6">
        <v>4066.8</v>
      </c>
    </row>
    <row r="7" spans="1:32" x14ac:dyDescent="0.3">
      <c r="A7" t="s">
        <v>35</v>
      </c>
      <c r="B7" t="s">
        <v>307</v>
      </c>
      <c r="C7" t="s">
        <v>297</v>
      </c>
      <c r="D7" t="s">
        <v>308</v>
      </c>
      <c r="E7" t="s">
        <v>298</v>
      </c>
      <c r="F7">
        <v>1864.3</v>
      </c>
      <c r="G7">
        <v>1827.4</v>
      </c>
      <c r="H7">
        <v>2020.8</v>
      </c>
      <c r="I7">
        <v>2186.8000000000002</v>
      </c>
      <c r="J7">
        <v>2218.1999999999998</v>
      </c>
      <c r="K7">
        <v>2554.3000000000002</v>
      </c>
      <c r="L7">
        <v>2462.6999999999998</v>
      </c>
      <c r="M7">
        <v>2415.9</v>
      </c>
      <c r="N7">
        <v>2303.1</v>
      </c>
      <c r="O7">
        <v>2229.6</v>
      </c>
      <c r="P7">
        <v>2353</v>
      </c>
      <c r="Q7">
        <v>2542.3000000000002</v>
      </c>
      <c r="R7">
        <v>2649.2</v>
      </c>
      <c r="S7">
        <v>2390.5</v>
      </c>
      <c r="T7">
        <v>2097.1999999999998</v>
      </c>
      <c r="U7">
        <v>2457.6</v>
      </c>
      <c r="V7">
        <v>2273</v>
      </c>
      <c r="W7">
        <v>2097.8000000000002</v>
      </c>
      <c r="X7">
        <v>2152.9</v>
      </c>
      <c r="Y7">
        <v>2174.8000000000002</v>
      </c>
      <c r="Z7">
        <v>2436.3000000000002</v>
      </c>
      <c r="AA7">
        <v>2423.6</v>
      </c>
      <c r="AB7">
        <v>2445.1</v>
      </c>
      <c r="AC7">
        <v>2714.6</v>
      </c>
      <c r="AD7">
        <v>2693.2</v>
      </c>
      <c r="AE7">
        <v>2470.5</v>
      </c>
      <c r="AF7">
        <v>2667.6</v>
      </c>
    </row>
    <row r="8" spans="1:32" x14ac:dyDescent="0.3">
      <c r="A8" t="s">
        <v>35</v>
      </c>
      <c r="B8" t="s">
        <v>309</v>
      </c>
      <c r="C8" t="s">
        <v>297</v>
      </c>
      <c r="D8" t="s">
        <v>310</v>
      </c>
      <c r="E8" t="s">
        <v>298</v>
      </c>
      <c r="F8">
        <v>84.2</v>
      </c>
      <c r="G8">
        <v>122.9</v>
      </c>
      <c r="H8">
        <v>164.5</v>
      </c>
      <c r="I8">
        <v>230.7</v>
      </c>
      <c r="J8">
        <v>155.9</v>
      </c>
      <c r="K8">
        <v>206.3</v>
      </c>
      <c r="L8">
        <v>202.1</v>
      </c>
      <c r="M8">
        <v>158.1</v>
      </c>
      <c r="N8">
        <v>182.8</v>
      </c>
      <c r="O8">
        <v>315</v>
      </c>
      <c r="P8">
        <v>545.9</v>
      </c>
      <c r="Q8">
        <v>624.70000000000005</v>
      </c>
      <c r="R8">
        <v>545</v>
      </c>
      <c r="S8">
        <v>652.5</v>
      </c>
      <c r="T8">
        <v>158.19999999999999</v>
      </c>
      <c r="U8">
        <v>430.8</v>
      </c>
      <c r="V8">
        <v>309.8</v>
      </c>
      <c r="W8">
        <v>255.5</v>
      </c>
      <c r="X8">
        <v>201.2</v>
      </c>
      <c r="Y8">
        <v>188</v>
      </c>
      <c r="Z8">
        <v>589.29999999999995</v>
      </c>
      <c r="AA8">
        <v>415.1</v>
      </c>
      <c r="AB8">
        <v>823.7</v>
      </c>
      <c r="AC8">
        <v>554.6</v>
      </c>
      <c r="AD8">
        <v>420.6</v>
      </c>
      <c r="AE8">
        <v>-63.1</v>
      </c>
      <c r="AF8">
        <v>162.9</v>
      </c>
    </row>
    <row r="9" spans="1:32" x14ac:dyDescent="0.3">
      <c r="A9" t="s">
        <v>35</v>
      </c>
      <c r="B9" t="s">
        <v>311</v>
      </c>
      <c r="C9" t="s">
        <v>297</v>
      </c>
      <c r="D9" t="s">
        <v>312</v>
      </c>
      <c r="E9" t="s">
        <v>298</v>
      </c>
      <c r="F9">
        <v>716.8</v>
      </c>
      <c r="G9">
        <v>725.5</v>
      </c>
      <c r="H9">
        <v>781.2</v>
      </c>
      <c r="I9">
        <v>689.7</v>
      </c>
      <c r="J9">
        <v>665.1</v>
      </c>
      <c r="K9">
        <v>691.2</v>
      </c>
      <c r="L9">
        <v>695.8</v>
      </c>
      <c r="M9">
        <v>706.9</v>
      </c>
      <c r="N9">
        <v>718.2</v>
      </c>
      <c r="O9">
        <v>771.1</v>
      </c>
      <c r="P9">
        <v>771.1</v>
      </c>
      <c r="Q9">
        <v>760</v>
      </c>
      <c r="R9">
        <v>851.6</v>
      </c>
      <c r="S9">
        <v>739.7</v>
      </c>
      <c r="T9">
        <v>681.8</v>
      </c>
      <c r="U9">
        <v>805.6</v>
      </c>
      <c r="V9">
        <v>814</v>
      </c>
      <c r="W9">
        <v>671.4</v>
      </c>
      <c r="X9">
        <v>708.7</v>
      </c>
      <c r="Y9">
        <v>704.4</v>
      </c>
      <c r="Z9">
        <v>878.7</v>
      </c>
      <c r="AA9">
        <v>955.5</v>
      </c>
      <c r="AB9">
        <v>945.8</v>
      </c>
      <c r="AC9">
        <v>833.2</v>
      </c>
      <c r="AD9">
        <v>878.4</v>
      </c>
      <c r="AE9">
        <v>965.8</v>
      </c>
      <c r="AF9">
        <v>1200.9000000000001</v>
      </c>
    </row>
    <row r="10" spans="1:32" x14ac:dyDescent="0.3">
      <c r="A10" t="s">
        <v>35</v>
      </c>
      <c r="B10" t="s">
        <v>313</v>
      </c>
      <c r="C10" t="s">
        <v>297</v>
      </c>
      <c r="D10" t="s">
        <v>314</v>
      </c>
      <c r="E10" t="s">
        <v>298</v>
      </c>
      <c r="F10">
        <v>1044.0999999999999</v>
      </c>
      <c r="G10">
        <v>1055.9000000000001</v>
      </c>
      <c r="H10">
        <v>1138.0999999999999</v>
      </c>
      <c r="I10">
        <v>1015.4</v>
      </c>
      <c r="J10">
        <v>980.6</v>
      </c>
      <c r="K10">
        <v>1030.3</v>
      </c>
      <c r="L10">
        <v>1051.9000000000001</v>
      </c>
      <c r="M10">
        <v>1093.5999999999999</v>
      </c>
      <c r="N10">
        <v>1082.4000000000001</v>
      </c>
      <c r="O10">
        <v>1143.5999999999999</v>
      </c>
      <c r="P10">
        <v>1158.9000000000001</v>
      </c>
      <c r="Q10">
        <v>1126.5999999999999</v>
      </c>
      <c r="R10">
        <v>1288.9000000000001</v>
      </c>
      <c r="S10">
        <v>1179.8</v>
      </c>
      <c r="T10">
        <v>1149.8</v>
      </c>
      <c r="U10">
        <v>1233.5</v>
      </c>
      <c r="V10">
        <v>1242.5</v>
      </c>
      <c r="W10">
        <v>1120.5</v>
      </c>
      <c r="X10">
        <v>1195.8</v>
      </c>
      <c r="Y10">
        <v>1158.5</v>
      </c>
      <c r="Z10">
        <v>1383.9</v>
      </c>
      <c r="AA10">
        <v>1471.2</v>
      </c>
      <c r="AB10">
        <v>1535.8</v>
      </c>
      <c r="AC10">
        <v>1435</v>
      </c>
      <c r="AD10">
        <v>1496.6</v>
      </c>
      <c r="AE10">
        <v>1702.8</v>
      </c>
      <c r="AF10">
        <v>1973.6</v>
      </c>
    </row>
    <row r="11" spans="1:32" x14ac:dyDescent="0.3">
      <c r="A11" t="s">
        <v>35</v>
      </c>
      <c r="B11" t="s">
        <v>315</v>
      </c>
      <c r="C11" t="s">
        <v>297</v>
      </c>
      <c r="D11" t="s">
        <v>316</v>
      </c>
      <c r="E11" t="s">
        <v>298</v>
      </c>
      <c r="F11">
        <v>327.3</v>
      </c>
      <c r="G11">
        <v>330.4</v>
      </c>
      <c r="H11">
        <v>356.9</v>
      </c>
      <c r="I11">
        <v>325.7</v>
      </c>
      <c r="J11">
        <v>315.5</v>
      </c>
      <c r="K11">
        <v>339.1</v>
      </c>
      <c r="L11">
        <v>356.1</v>
      </c>
      <c r="M11">
        <v>386.7</v>
      </c>
      <c r="N11">
        <v>364.2</v>
      </c>
      <c r="O11">
        <v>372.5</v>
      </c>
      <c r="P11">
        <v>387.8</v>
      </c>
      <c r="Q11">
        <v>366.6</v>
      </c>
      <c r="R11">
        <v>437.3</v>
      </c>
      <c r="S11">
        <v>440.1</v>
      </c>
      <c r="T11">
        <v>468</v>
      </c>
      <c r="U11">
        <v>427.9</v>
      </c>
      <c r="V11">
        <v>428.5</v>
      </c>
      <c r="W11">
        <v>449.1</v>
      </c>
      <c r="X11">
        <v>487.1</v>
      </c>
      <c r="Y11">
        <v>454.1</v>
      </c>
      <c r="Z11">
        <v>505.2</v>
      </c>
      <c r="AA11">
        <v>515.70000000000005</v>
      </c>
      <c r="AB11">
        <v>590</v>
      </c>
      <c r="AC11">
        <v>601.79999999999995</v>
      </c>
      <c r="AD11">
        <v>618.20000000000005</v>
      </c>
      <c r="AE11">
        <v>737</v>
      </c>
      <c r="AF11">
        <v>772.7</v>
      </c>
    </row>
    <row r="12" spans="1:32" x14ac:dyDescent="0.3">
      <c r="A12" t="s">
        <v>35</v>
      </c>
      <c r="B12" t="s">
        <v>317</v>
      </c>
      <c r="C12" t="s">
        <v>297</v>
      </c>
      <c r="D12" t="s">
        <v>318</v>
      </c>
      <c r="E12" t="s">
        <v>298</v>
      </c>
      <c r="F12">
        <v>1834</v>
      </c>
      <c r="G12">
        <v>1967.7</v>
      </c>
      <c r="H12">
        <v>2186.3000000000002</v>
      </c>
      <c r="I12">
        <v>2389.9</v>
      </c>
      <c r="J12">
        <v>2523.3000000000002</v>
      </c>
      <c r="K12">
        <v>2510.8000000000002</v>
      </c>
      <c r="L12">
        <v>2567.1</v>
      </c>
      <c r="M12">
        <v>2605.6</v>
      </c>
      <c r="N12">
        <v>2469.3000000000002</v>
      </c>
      <c r="O12">
        <v>2497.9</v>
      </c>
      <c r="P12">
        <v>2461</v>
      </c>
      <c r="Q12">
        <v>2482.1</v>
      </c>
      <c r="R12">
        <v>2624.1</v>
      </c>
      <c r="S12">
        <v>2566.9</v>
      </c>
      <c r="T12">
        <v>2476.8000000000002</v>
      </c>
      <c r="U12">
        <v>2481</v>
      </c>
      <c r="V12">
        <v>2378.1</v>
      </c>
      <c r="W12">
        <v>2259.6999999999998</v>
      </c>
      <c r="X12">
        <v>2257.6</v>
      </c>
      <c r="Y12">
        <v>2291.6999999999998</v>
      </c>
      <c r="Z12">
        <v>2449.4</v>
      </c>
      <c r="AA12">
        <v>2531.6</v>
      </c>
      <c r="AB12">
        <v>2706.7</v>
      </c>
      <c r="AC12">
        <v>2849.5</v>
      </c>
      <c r="AD12">
        <v>3053.5</v>
      </c>
      <c r="AE12">
        <v>3143.9</v>
      </c>
      <c r="AF12">
        <v>3381.7</v>
      </c>
    </row>
    <row r="13" spans="1:32" x14ac:dyDescent="0.3">
      <c r="A13" t="s">
        <v>35</v>
      </c>
      <c r="B13" t="s">
        <v>319</v>
      </c>
      <c r="C13" t="s">
        <v>297</v>
      </c>
      <c r="D13" t="s">
        <v>320</v>
      </c>
      <c r="E13" t="s">
        <v>298</v>
      </c>
      <c r="F13">
        <v>1368.1</v>
      </c>
      <c r="G13">
        <v>1384.6</v>
      </c>
      <c r="H13">
        <v>1529.8</v>
      </c>
      <c r="I13">
        <v>1649.4</v>
      </c>
      <c r="J13">
        <v>1763.5</v>
      </c>
      <c r="K13">
        <v>1881.7</v>
      </c>
      <c r="L13">
        <v>1914</v>
      </c>
      <c r="M13">
        <v>1981.6</v>
      </c>
      <c r="N13">
        <v>1923.2</v>
      </c>
      <c r="O13">
        <v>2075.4</v>
      </c>
      <c r="P13">
        <v>2082</v>
      </c>
      <c r="Q13">
        <v>2273.1</v>
      </c>
      <c r="R13">
        <v>2452</v>
      </c>
      <c r="S13">
        <v>2612.3000000000002</v>
      </c>
      <c r="T13">
        <v>2203.5</v>
      </c>
      <c r="U13">
        <v>2334.4</v>
      </c>
      <c r="V13">
        <v>2236.3000000000002</v>
      </c>
      <c r="W13">
        <v>2157.5</v>
      </c>
      <c r="X13">
        <v>2198.5</v>
      </c>
      <c r="Y13">
        <v>2343.8000000000002</v>
      </c>
      <c r="Z13">
        <v>2297.6999999999998</v>
      </c>
      <c r="AA13">
        <v>2552</v>
      </c>
      <c r="AB13">
        <v>2834.8</v>
      </c>
      <c r="AC13">
        <v>3016.3</v>
      </c>
      <c r="AD13">
        <v>3082</v>
      </c>
      <c r="AE13">
        <v>2980.2</v>
      </c>
      <c r="AF13">
        <v>3563.2</v>
      </c>
    </row>
    <row r="14" spans="1:32" x14ac:dyDescent="0.3">
      <c r="A14" t="s">
        <v>35</v>
      </c>
      <c r="B14" t="s">
        <v>321</v>
      </c>
      <c r="C14" t="s">
        <v>297</v>
      </c>
      <c r="D14" t="s">
        <v>322</v>
      </c>
      <c r="E14" t="s">
        <v>298</v>
      </c>
      <c r="F14">
        <v>475.7</v>
      </c>
      <c r="G14">
        <v>544.1</v>
      </c>
      <c r="H14">
        <v>612.29999999999995</v>
      </c>
      <c r="I14">
        <v>650</v>
      </c>
      <c r="J14">
        <v>674.4</v>
      </c>
      <c r="K14">
        <v>706.8</v>
      </c>
      <c r="L14">
        <v>738.6</v>
      </c>
      <c r="M14">
        <v>632.79999999999995</v>
      </c>
      <c r="N14">
        <v>633.20000000000005</v>
      </c>
      <c r="O14">
        <v>662.3</v>
      </c>
      <c r="P14">
        <v>703.3</v>
      </c>
      <c r="Q14">
        <v>716.3</v>
      </c>
      <c r="R14">
        <v>786.5</v>
      </c>
      <c r="S14">
        <v>696.3</v>
      </c>
      <c r="T14">
        <v>448.5</v>
      </c>
      <c r="U14">
        <v>575.9</v>
      </c>
      <c r="V14">
        <v>452</v>
      </c>
      <c r="W14">
        <v>399.2</v>
      </c>
      <c r="X14">
        <v>426.3</v>
      </c>
      <c r="Y14">
        <v>407</v>
      </c>
      <c r="Z14">
        <v>418.5</v>
      </c>
      <c r="AA14">
        <v>496.1</v>
      </c>
      <c r="AB14">
        <v>519.79999999999995</v>
      </c>
      <c r="AC14">
        <v>570.1</v>
      </c>
      <c r="AD14">
        <v>527.79999999999995</v>
      </c>
      <c r="AE14">
        <v>459.9</v>
      </c>
      <c r="AF14">
        <v>497.2</v>
      </c>
    </row>
    <row r="15" spans="1:32" x14ac:dyDescent="0.3">
      <c r="A15" t="s">
        <v>35</v>
      </c>
      <c r="B15" t="s">
        <v>323</v>
      </c>
      <c r="C15" t="s">
        <v>297</v>
      </c>
      <c r="D15" t="s">
        <v>324</v>
      </c>
      <c r="E15" t="s">
        <v>298</v>
      </c>
      <c r="F15">
        <v>949.8</v>
      </c>
      <c r="G15">
        <v>1071.2</v>
      </c>
      <c r="H15">
        <v>1199.4000000000001</v>
      </c>
      <c r="I15">
        <v>1269</v>
      </c>
      <c r="J15">
        <v>1340.6</v>
      </c>
      <c r="K15">
        <v>1403.1</v>
      </c>
      <c r="L15">
        <v>1456.4</v>
      </c>
      <c r="M15">
        <v>1323.9</v>
      </c>
      <c r="N15">
        <v>1267.4000000000001</v>
      </c>
      <c r="O15">
        <v>1274.3</v>
      </c>
      <c r="P15">
        <v>1311.7</v>
      </c>
      <c r="Q15">
        <v>1327.1</v>
      </c>
      <c r="R15">
        <v>1420.2</v>
      </c>
      <c r="S15">
        <v>1359.1</v>
      </c>
      <c r="T15">
        <v>1078.0999999999999</v>
      </c>
      <c r="U15">
        <v>1244.2</v>
      </c>
      <c r="V15">
        <v>1057.7</v>
      </c>
      <c r="W15">
        <v>955.7</v>
      </c>
      <c r="X15">
        <v>1005.7</v>
      </c>
      <c r="Y15">
        <v>987.8</v>
      </c>
      <c r="Z15">
        <v>1010.1</v>
      </c>
      <c r="AA15">
        <v>1096.0999999999999</v>
      </c>
      <c r="AB15">
        <v>1166.3</v>
      </c>
      <c r="AC15">
        <v>1217.9000000000001</v>
      </c>
      <c r="AD15">
        <v>1217.4000000000001</v>
      </c>
      <c r="AE15">
        <v>1116.0999999999999</v>
      </c>
      <c r="AF15">
        <v>1241.4000000000001</v>
      </c>
    </row>
    <row r="16" spans="1:32" x14ac:dyDescent="0.3">
      <c r="A16" t="s">
        <v>35</v>
      </c>
      <c r="B16" t="s">
        <v>325</v>
      </c>
      <c r="C16" t="s">
        <v>297</v>
      </c>
      <c r="D16" t="s">
        <v>326</v>
      </c>
      <c r="E16" t="s">
        <v>298</v>
      </c>
      <c r="F16">
        <v>474.1</v>
      </c>
      <c r="G16">
        <v>527.1</v>
      </c>
      <c r="H16">
        <v>587.1</v>
      </c>
      <c r="I16">
        <v>619</v>
      </c>
      <c r="J16">
        <v>666.2</v>
      </c>
      <c r="K16">
        <v>696.3</v>
      </c>
      <c r="L16">
        <v>717.8</v>
      </c>
      <c r="M16">
        <v>691.1</v>
      </c>
      <c r="N16">
        <v>634.20000000000005</v>
      </c>
      <c r="O16">
        <v>612</v>
      </c>
      <c r="P16">
        <v>608.4</v>
      </c>
      <c r="Q16">
        <v>610.79999999999995</v>
      </c>
      <c r="R16">
        <v>633.70000000000005</v>
      </c>
      <c r="S16">
        <v>662.8</v>
      </c>
      <c r="T16">
        <v>629.6</v>
      </c>
      <c r="U16">
        <v>668.3</v>
      </c>
      <c r="V16">
        <v>605.70000000000005</v>
      </c>
      <c r="W16">
        <v>556.5</v>
      </c>
      <c r="X16">
        <v>579.4</v>
      </c>
      <c r="Y16">
        <v>580.79999999999995</v>
      </c>
      <c r="Z16">
        <v>591.6</v>
      </c>
      <c r="AA16">
        <v>600</v>
      </c>
      <c r="AB16">
        <v>646.5</v>
      </c>
      <c r="AC16">
        <v>647.79999999999995</v>
      </c>
      <c r="AD16">
        <v>689.6</v>
      </c>
      <c r="AE16">
        <v>656.2</v>
      </c>
      <c r="AF16">
        <v>744.2</v>
      </c>
    </row>
    <row r="17" spans="1:32" x14ac:dyDescent="0.3">
      <c r="A17" t="s">
        <v>35</v>
      </c>
      <c r="B17" t="s">
        <v>327</v>
      </c>
      <c r="C17" t="s">
        <v>297</v>
      </c>
      <c r="D17" t="s">
        <v>328</v>
      </c>
      <c r="E17" t="s">
        <v>298</v>
      </c>
      <c r="F17">
        <v>375.4</v>
      </c>
      <c r="G17">
        <v>416.3</v>
      </c>
      <c r="H17">
        <v>465.7</v>
      </c>
      <c r="I17">
        <v>485.4</v>
      </c>
      <c r="J17">
        <v>572.1</v>
      </c>
      <c r="K17">
        <v>613.79999999999995</v>
      </c>
      <c r="L17">
        <v>614.4</v>
      </c>
      <c r="M17">
        <v>658.9</v>
      </c>
      <c r="N17">
        <v>643.4</v>
      </c>
      <c r="O17">
        <v>630.70000000000005</v>
      </c>
      <c r="P17">
        <v>628.29999999999995</v>
      </c>
      <c r="Q17">
        <v>671.6</v>
      </c>
      <c r="R17">
        <v>754.1</v>
      </c>
      <c r="S17">
        <v>786.6</v>
      </c>
      <c r="T17">
        <v>725.4</v>
      </c>
      <c r="U17">
        <v>712</v>
      </c>
      <c r="V17">
        <v>653.6</v>
      </c>
      <c r="W17">
        <v>701.1</v>
      </c>
      <c r="X17">
        <v>737.7</v>
      </c>
      <c r="Y17">
        <v>826.1</v>
      </c>
      <c r="Z17">
        <v>833.5</v>
      </c>
      <c r="AA17">
        <v>857.4</v>
      </c>
      <c r="AB17">
        <v>896.2</v>
      </c>
      <c r="AC17">
        <v>923.6</v>
      </c>
      <c r="AD17">
        <v>946.1</v>
      </c>
      <c r="AE17">
        <v>920.4</v>
      </c>
      <c r="AF17">
        <v>1008.8</v>
      </c>
    </row>
    <row r="18" spans="1:32" x14ac:dyDescent="0.3">
      <c r="A18" t="s">
        <v>35</v>
      </c>
      <c r="B18" t="s">
        <v>329</v>
      </c>
      <c r="C18" t="s">
        <v>297</v>
      </c>
      <c r="D18" t="s">
        <v>330</v>
      </c>
      <c r="E18" t="s">
        <v>298</v>
      </c>
      <c r="F18">
        <v>604.4</v>
      </c>
      <c r="G18">
        <v>1177.9000000000001</v>
      </c>
      <c r="H18">
        <v>1331.5</v>
      </c>
      <c r="I18">
        <v>1398.4</v>
      </c>
      <c r="J18">
        <v>1410.4</v>
      </c>
      <c r="K18">
        <v>1494.3</v>
      </c>
      <c r="L18">
        <v>1597.1</v>
      </c>
      <c r="M18">
        <v>1557.4</v>
      </c>
      <c r="N18">
        <v>1420.7</v>
      </c>
      <c r="O18">
        <v>1406.1</v>
      </c>
      <c r="P18">
        <v>1344.8</v>
      </c>
      <c r="Q18">
        <v>1356.5</v>
      </c>
      <c r="R18">
        <v>1425.1</v>
      </c>
      <c r="S18">
        <v>1301.9000000000001</v>
      </c>
      <c r="T18">
        <v>1101</v>
      </c>
      <c r="U18">
        <v>1324.7</v>
      </c>
      <c r="V18">
        <v>1362.1</v>
      </c>
      <c r="W18">
        <v>1299</v>
      </c>
      <c r="X18">
        <v>1334.9</v>
      </c>
      <c r="Y18">
        <v>1386.3</v>
      </c>
      <c r="Z18">
        <v>1458.7</v>
      </c>
      <c r="AA18">
        <v>1518.6</v>
      </c>
      <c r="AB18">
        <v>1691.4</v>
      </c>
      <c r="AC18">
        <v>1985.2</v>
      </c>
      <c r="AD18">
        <v>2076</v>
      </c>
      <c r="AE18">
        <v>1863.7</v>
      </c>
      <c r="AF18">
        <v>2105.5</v>
      </c>
    </row>
    <row r="19" spans="1:32" x14ac:dyDescent="0.3">
      <c r="A19" t="s">
        <v>35</v>
      </c>
      <c r="B19" t="s">
        <v>331</v>
      </c>
      <c r="C19" t="s">
        <v>297</v>
      </c>
      <c r="D19" t="s">
        <v>332</v>
      </c>
      <c r="E19" t="s">
        <v>298</v>
      </c>
      <c r="F19">
        <v>926.1</v>
      </c>
      <c r="G19">
        <v>1015.4</v>
      </c>
      <c r="H19">
        <v>1120</v>
      </c>
      <c r="I19">
        <v>1188.7</v>
      </c>
      <c r="J19">
        <v>1288.5</v>
      </c>
      <c r="K19">
        <v>1352.3</v>
      </c>
      <c r="L19">
        <v>1481.1</v>
      </c>
      <c r="M19">
        <v>1536.9</v>
      </c>
      <c r="N19">
        <v>1518.4</v>
      </c>
      <c r="O19">
        <v>1521.5</v>
      </c>
      <c r="P19">
        <v>1442.4</v>
      </c>
      <c r="Q19">
        <v>1433.7</v>
      </c>
      <c r="R19">
        <v>1520.2</v>
      </c>
      <c r="S19">
        <v>1618.5</v>
      </c>
      <c r="T19">
        <v>1678.1</v>
      </c>
      <c r="U19">
        <v>1687.7</v>
      </c>
      <c r="V19">
        <v>1659.3</v>
      </c>
      <c r="W19">
        <v>1595.9</v>
      </c>
      <c r="X19">
        <v>1582.6</v>
      </c>
      <c r="Y19">
        <v>1642.1</v>
      </c>
      <c r="Z19">
        <v>1724.9</v>
      </c>
      <c r="AA19">
        <v>1760.3</v>
      </c>
      <c r="AB19">
        <v>1948.7</v>
      </c>
      <c r="AC19">
        <v>2132.5</v>
      </c>
      <c r="AD19">
        <v>2289</v>
      </c>
      <c r="AE19">
        <v>2187.1999999999998</v>
      </c>
      <c r="AF19">
        <v>2446.5</v>
      </c>
    </row>
    <row r="20" spans="1:32" x14ac:dyDescent="0.3">
      <c r="A20" t="s">
        <v>35</v>
      </c>
      <c r="B20" t="s">
        <v>333</v>
      </c>
      <c r="C20" t="s">
        <v>297</v>
      </c>
      <c r="D20" t="s">
        <v>334</v>
      </c>
      <c r="E20" t="s">
        <v>298</v>
      </c>
      <c r="F20">
        <v>1771.8</v>
      </c>
      <c r="G20">
        <v>1903.8</v>
      </c>
      <c r="H20">
        <v>1918.6</v>
      </c>
      <c r="I20">
        <v>2142.5</v>
      </c>
      <c r="J20">
        <v>2159.9</v>
      </c>
      <c r="K20">
        <v>2119.9</v>
      </c>
      <c r="L20">
        <v>2222.6</v>
      </c>
      <c r="M20">
        <v>2375.8000000000002</v>
      </c>
      <c r="N20">
        <v>2681.2</v>
      </c>
      <c r="O20">
        <v>2810.2</v>
      </c>
      <c r="P20">
        <v>2599.1</v>
      </c>
      <c r="Q20">
        <v>2827.9</v>
      </c>
      <c r="R20">
        <v>3158.3</v>
      </c>
      <c r="S20">
        <v>2645.8</v>
      </c>
      <c r="T20">
        <v>3396.2</v>
      </c>
      <c r="U20">
        <v>3341.3</v>
      </c>
      <c r="V20">
        <v>3191.6</v>
      </c>
      <c r="W20">
        <v>3391.5</v>
      </c>
      <c r="X20">
        <v>3384</v>
      </c>
      <c r="Y20">
        <v>3790.1</v>
      </c>
      <c r="Z20">
        <v>4553.2</v>
      </c>
      <c r="AA20">
        <v>4650.7</v>
      </c>
      <c r="AB20">
        <v>4121</v>
      </c>
      <c r="AC20">
        <v>4660.1000000000004</v>
      </c>
      <c r="AD20">
        <v>4426.8</v>
      </c>
      <c r="AE20">
        <v>3959.1</v>
      </c>
      <c r="AF20">
        <v>3445.7</v>
      </c>
    </row>
    <row r="21" spans="1:32" x14ac:dyDescent="0.3">
      <c r="A21" t="s">
        <v>35</v>
      </c>
      <c r="B21" t="s">
        <v>335</v>
      </c>
      <c r="C21" t="s">
        <v>297</v>
      </c>
      <c r="D21" t="s">
        <v>336</v>
      </c>
      <c r="E21" t="s">
        <v>298</v>
      </c>
      <c r="F21">
        <v>2241</v>
      </c>
      <c r="G21">
        <v>2416.6999999999998</v>
      </c>
      <c r="H21">
        <v>2471.8000000000002</v>
      </c>
      <c r="I21">
        <v>2744.9</v>
      </c>
      <c r="J21">
        <v>2832.3</v>
      </c>
      <c r="K21">
        <v>2855.1</v>
      </c>
      <c r="L21">
        <v>2976.2</v>
      </c>
      <c r="M21">
        <v>3201.9</v>
      </c>
      <c r="N21">
        <v>3676.4</v>
      </c>
      <c r="O21">
        <v>3909.1</v>
      </c>
      <c r="P21">
        <v>3782.6</v>
      </c>
      <c r="Q21">
        <v>4153</v>
      </c>
      <c r="R21">
        <v>4539.8</v>
      </c>
      <c r="S21">
        <v>4059.3</v>
      </c>
      <c r="T21">
        <v>4889.3</v>
      </c>
      <c r="U21">
        <v>5056.5</v>
      </c>
      <c r="V21">
        <v>4976.7</v>
      </c>
      <c r="W21">
        <v>5187.1000000000004</v>
      </c>
      <c r="X21">
        <v>5147</v>
      </c>
      <c r="Y21">
        <v>5537.5</v>
      </c>
      <c r="Z21">
        <v>6273.3</v>
      </c>
      <c r="AA21">
        <v>6370.9</v>
      </c>
      <c r="AB21">
        <v>5806.5</v>
      </c>
      <c r="AC21">
        <v>6338.5</v>
      </c>
      <c r="AD21">
        <v>6190.2</v>
      </c>
      <c r="AE21">
        <v>5807.4</v>
      </c>
      <c r="AF21">
        <v>5424.6</v>
      </c>
    </row>
    <row r="22" spans="1:32" x14ac:dyDescent="0.3">
      <c r="A22" t="s">
        <v>35</v>
      </c>
      <c r="B22" t="s">
        <v>337</v>
      </c>
      <c r="C22" t="s">
        <v>297</v>
      </c>
      <c r="D22" t="s">
        <v>338</v>
      </c>
      <c r="E22" t="s">
        <v>298</v>
      </c>
      <c r="F22">
        <v>469.2</v>
      </c>
      <c r="G22">
        <v>512.9</v>
      </c>
      <c r="H22">
        <v>553.20000000000005</v>
      </c>
      <c r="I22">
        <v>602.4</v>
      </c>
      <c r="J22">
        <v>672.4</v>
      </c>
      <c r="K22">
        <v>735.2</v>
      </c>
      <c r="L22">
        <v>753.6</v>
      </c>
      <c r="M22">
        <v>826.1</v>
      </c>
      <c r="N22">
        <v>995.2</v>
      </c>
      <c r="O22">
        <v>1098.9000000000001</v>
      </c>
      <c r="P22">
        <v>1183.5</v>
      </c>
      <c r="Q22">
        <v>1325.1</v>
      </c>
      <c r="R22">
        <v>1381.5</v>
      </c>
      <c r="S22">
        <v>1413.5</v>
      </c>
      <c r="T22">
        <v>1493.1</v>
      </c>
      <c r="U22">
        <v>1715.2</v>
      </c>
      <c r="V22">
        <v>1785.1</v>
      </c>
      <c r="W22">
        <v>1795.6</v>
      </c>
      <c r="X22">
        <v>1763</v>
      </c>
      <c r="Y22">
        <v>1747.4</v>
      </c>
      <c r="Z22">
        <v>1720.1</v>
      </c>
      <c r="AA22">
        <v>1720.2</v>
      </c>
      <c r="AB22">
        <v>1685.5</v>
      </c>
      <c r="AC22">
        <v>1678.4</v>
      </c>
      <c r="AD22">
        <v>1763.4</v>
      </c>
      <c r="AE22">
        <v>1848.3</v>
      </c>
      <c r="AF22">
        <v>1978.9</v>
      </c>
    </row>
    <row r="23" spans="1:32" x14ac:dyDescent="0.3">
      <c r="A23" t="s">
        <v>35</v>
      </c>
      <c r="B23" t="s">
        <v>339</v>
      </c>
      <c r="C23" t="s">
        <v>297</v>
      </c>
      <c r="D23" t="s">
        <v>340</v>
      </c>
      <c r="E23" t="s">
        <v>298</v>
      </c>
      <c r="F23">
        <v>5109.8999999999996</v>
      </c>
      <c r="G23">
        <v>5459.2</v>
      </c>
      <c r="H23">
        <v>6357.3</v>
      </c>
      <c r="I23">
        <v>7059.6</v>
      </c>
      <c r="J23">
        <v>7616.7</v>
      </c>
      <c r="K23">
        <v>8602.7999999999993</v>
      </c>
      <c r="L23">
        <v>9226.6</v>
      </c>
      <c r="M23">
        <v>9479.4</v>
      </c>
      <c r="N23">
        <v>9157.7999999999993</v>
      </c>
      <c r="O23">
        <v>9465</v>
      </c>
      <c r="P23">
        <v>9538.2999999999993</v>
      </c>
      <c r="Q23">
        <v>9682.1</v>
      </c>
      <c r="R23">
        <v>10291.200000000001</v>
      </c>
      <c r="S23">
        <v>10528.8</v>
      </c>
      <c r="T23">
        <v>9767.9</v>
      </c>
      <c r="U23">
        <v>9244.9</v>
      </c>
      <c r="V23">
        <v>8484.2999999999993</v>
      </c>
      <c r="W23">
        <v>7173.9</v>
      </c>
      <c r="X23">
        <v>6773</v>
      </c>
      <c r="Y23">
        <v>6304.4</v>
      </c>
      <c r="Z23">
        <v>6398.1</v>
      </c>
      <c r="AA23">
        <v>6523.8</v>
      </c>
      <c r="AB23">
        <v>6920.3</v>
      </c>
      <c r="AC23">
        <v>7541.1</v>
      </c>
      <c r="AD23">
        <v>8151.7</v>
      </c>
      <c r="AE23">
        <v>8352.2000000000007</v>
      </c>
      <c r="AF23">
        <v>8695.7000000000007</v>
      </c>
    </row>
    <row r="24" spans="1:32" x14ac:dyDescent="0.3">
      <c r="A24" t="s">
        <v>35</v>
      </c>
      <c r="B24" t="s">
        <v>341</v>
      </c>
      <c r="C24" t="s">
        <v>297</v>
      </c>
      <c r="D24" t="s">
        <v>342</v>
      </c>
      <c r="E24" t="s">
        <v>298</v>
      </c>
      <c r="F24">
        <v>11691</v>
      </c>
      <c r="G24">
        <v>12094.5</v>
      </c>
      <c r="H24">
        <v>13361.2</v>
      </c>
      <c r="I24">
        <v>14217.7</v>
      </c>
      <c r="J24">
        <v>14666.8</v>
      </c>
      <c r="K24">
        <v>15850</v>
      </c>
      <c r="L24">
        <v>16805.8</v>
      </c>
      <c r="M24">
        <v>17506.2</v>
      </c>
      <c r="N24">
        <v>17547.2</v>
      </c>
      <c r="O24">
        <v>18143.3</v>
      </c>
      <c r="P24">
        <v>18442.099999999999</v>
      </c>
      <c r="Q24">
        <v>19017.900000000001</v>
      </c>
      <c r="R24">
        <v>19978.5</v>
      </c>
      <c r="S24">
        <v>20486.5</v>
      </c>
      <c r="T24">
        <v>20904.900000000001</v>
      </c>
      <c r="U24">
        <v>20985.200000000001</v>
      </c>
      <c r="V24">
        <v>21664.1</v>
      </c>
      <c r="W24">
        <v>21635.4</v>
      </c>
      <c r="X24">
        <v>22266.1</v>
      </c>
      <c r="Y24">
        <v>22431.1</v>
      </c>
      <c r="Z24">
        <v>23004.400000000001</v>
      </c>
      <c r="AA24">
        <v>23554.9</v>
      </c>
      <c r="AB24">
        <v>23541.3</v>
      </c>
      <c r="AC24">
        <v>23863.8</v>
      </c>
      <c r="AD24">
        <v>24675</v>
      </c>
      <c r="AE24">
        <v>23154.799999999999</v>
      </c>
      <c r="AF24">
        <v>23942.400000000001</v>
      </c>
    </row>
    <row r="25" spans="1:32" x14ac:dyDescent="0.3">
      <c r="A25" t="s">
        <v>35</v>
      </c>
      <c r="B25" t="s">
        <v>343</v>
      </c>
      <c r="C25" t="s">
        <v>297</v>
      </c>
      <c r="D25" t="s">
        <v>344</v>
      </c>
      <c r="E25" t="s">
        <v>298</v>
      </c>
      <c r="F25">
        <v>1232.0999999999999</v>
      </c>
      <c r="G25">
        <v>1252.8</v>
      </c>
      <c r="H25">
        <v>1407.3</v>
      </c>
      <c r="I25">
        <v>1480.6</v>
      </c>
      <c r="J25">
        <v>1519.3</v>
      </c>
      <c r="K25">
        <v>1652.2</v>
      </c>
      <c r="L25">
        <v>1756.8</v>
      </c>
      <c r="M25">
        <v>1847.4</v>
      </c>
      <c r="N25">
        <v>1847.5</v>
      </c>
      <c r="O25">
        <v>1892.5</v>
      </c>
      <c r="P25">
        <v>1931.2</v>
      </c>
      <c r="Q25">
        <v>1999.5</v>
      </c>
      <c r="R25">
        <v>2097</v>
      </c>
      <c r="S25">
        <v>2144.8000000000002</v>
      </c>
      <c r="T25">
        <v>2246.1</v>
      </c>
      <c r="U25">
        <v>2245.1</v>
      </c>
      <c r="V25">
        <v>1952.7</v>
      </c>
      <c r="W25">
        <v>1943.8</v>
      </c>
      <c r="X25">
        <v>1936.4</v>
      </c>
      <c r="Y25">
        <v>1973</v>
      </c>
      <c r="Z25">
        <v>2162.4</v>
      </c>
      <c r="AA25">
        <v>2240.5</v>
      </c>
      <c r="AB25">
        <v>2292.5</v>
      </c>
      <c r="AC25">
        <v>2467.3000000000002</v>
      </c>
      <c r="AD25">
        <v>2526.6</v>
      </c>
      <c r="AE25">
        <v>2286.1999999999998</v>
      </c>
      <c r="AF25">
        <v>2432.9</v>
      </c>
    </row>
    <row r="26" spans="1:32" x14ac:dyDescent="0.3">
      <c r="A26" t="s">
        <v>35</v>
      </c>
      <c r="B26" t="s">
        <v>345</v>
      </c>
      <c r="C26" t="s">
        <v>297</v>
      </c>
      <c r="D26" t="s">
        <v>346</v>
      </c>
      <c r="E26" t="s">
        <v>298</v>
      </c>
      <c r="F26">
        <v>5894.6</v>
      </c>
      <c r="G26">
        <v>6101.8</v>
      </c>
      <c r="H26">
        <v>6736.9</v>
      </c>
      <c r="I26">
        <v>7171.6</v>
      </c>
      <c r="J26">
        <v>7399.5</v>
      </c>
      <c r="K26">
        <v>7994.7</v>
      </c>
      <c r="L26">
        <v>8475.9</v>
      </c>
      <c r="M26">
        <v>8826.2000000000007</v>
      </c>
      <c r="N26">
        <v>8847.6</v>
      </c>
      <c r="O26">
        <v>9151.2000000000007</v>
      </c>
      <c r="P26">
        <v>9300.6</v>
      </c>
      <c r="Q26">
        <v>9589.6</v>
      </c>
      <c r="R26">
        <v>10074.6</v>
      </c>
      <c r="S26">
        <v>10331.700000000001</v>
      </c>
      <c r="T26">
        <v>10532.9</v>
      </c>
      <c r="U26">
        <v>10563.2</v>
      </c>
      <c r="V26">
        <v>11150.5</v>
      </c>
      <c r="W26">
        <v>11193.3</v>
      </c>
      <c r="X26">
        <v>11647.4</v>
      </c>
      <c r="Y26">
        <v>11654.4</v>
      </c>
      <c r="Z26">
        <v>11587</v>
      </c>
      <c r="AA26">
        <v>12213.5</v>
      </c>
      <c r="AB26">
        <v>12091.5</v>
      </c>
      <c r="AC26">
        <v>12105.1</v>
      </c>
      <c r="AD26">
        <v>11989.6</v>
      </c>
      <c r="AE26">
        <v>11633.6</v>
      </c>
      <c r="AF26">
        <v>11675.4</v>
      </c>
    </row>
    <row r="27" spans="1:32" x14ac:dyDescent="0.3">
      <c r="A27" t="s">
        <v>35</v>
      </c>
      <c r="B27" t="s">
        <v>347</v>
      </c>
      <c r="C27" t="s">
        <v>297</v>
      </c>
      <c r="D27" t="s">
        <v>348</v>
      </c>
      <c r="E27" t="s">
        <v>298</v>
      </c>
      <c r="F27">
        <v>4564.3</v>
      </c>
      <c r="G27">
        <v>4739.8999999999996</v>
      </c>
      <c r="H27">
        <v>5217</v>
      </c>
      <c r="I27">
        <v>5565.5</v>
      </c>
      <c r="J27">
        <v>5748</v>
      </c>
      <c r="K27">
        <v>6203.1</v>
      </c>
      <c r="L27">
        <v>6573.1</v>
      </c>
      <c r="M27">
        <v>6832.6</v>
      </c>
      <c r="N27">
        <v>6852.1</v>
      </c>
      <c r="O27">
        <v>7099.6</v>
      </c>
      <c r="P27">
        <v>7210.3</v>
      </c>
      <c r="Q27">
        <v>7428.8</v>
      </c>
      <c r="R27">
        <v>7806.9</v>
      </c>
      <c r="S27">
        <v>8010</v>
      </c>
      <c r="T27">
        <v>8125.9</v>
      </c>
      <c r="U27">
        <v>8176.9</v>
      </c>
      <c r="V27">
        <v>8560.9</v>
      </c>
      <c r="W27">
        <v>8498.2999999999993</v>
      </c>
      <c r="X27">
        <v>8682.2999999999993</v>
      </c>
      <c r="Y27">
        <v>8803.7000000000007</v>
      </c>
      <c r="Z27">
        <v>9255</v>
      </c>
      <c r="AA27">
        <v>9100.9</v>
      </c>
      <c r="AB27">
        <v>9157.2999999999993</v>
      </c>
      <c r="AC27">
        <v>9291.4</v>
      </c>
      <c r="AD27">
        <v>10158.799999999999</v>
      </c>
      <c r="AE27">
        <v>9235</v>
      </c>
      <c r="AF27">
        <v>9834.1</v>
      </c>
    </row>
    <row r="28" spans="1:32" x14ac:dyDescent="0.3">
      <c r="A28" t="s">
        <v>35</v>
      </c>
      <c r="B28" t="s">
        <v>349</v>
      </c>
      <c r="C28" t="s">
        <v>297</v>
      </c>
      <c r="D28" t="s">
        <v>350</v>
      </c>
      <c r="E28" t="s">
        <v>298</v>
      </c>
      <c r="F28">
        <v>3016.6</v>
      </c>
      <c r="G28">
        <v>3235.4</v>
      </c>
      <c r="H28">
        <v>3562.7</v>
      </c>
      <c r="I28">
        <v>3908.4</v>
      </c>
      <c r="J28">
        <v>4295.3999999999996</v>
      </c>
      <c r="K28">
        <v>4647.5</v>
      </c>
      <c r="L28">
        <v>4882.6000000000004</v>
      </c>
      <c r="M28">
        <v>5063</v>
      </c>
      <c r="N28">
        <v>5236.1000000000004</v>
      </c>
      <c r="O28">
        <v>5436.2</v>
      </c>
      <c r="P28">
        <v>5574.3</v>
      </c>
      <c r="Q28">
        <v>6026</v>
      </c>
      <c r="R28">
        <v>6816.9</v>
      </c>
      <c r="S28">
        <v>6808.8</v>
      </c>
      <c r="T28">
        <v>6996.8</v>
      </c>
      <c r="U28">
        <v>7446.8</v>
      </c>
      <c r="V28">
        <v>7173.1</v>
      </c>
      <c r="W28">
        <v>6951.1</v>
      </c>
      <c r="X28">
        <v>7211.1</v>
      </c>
      <c r="Y28">
        <v>7152.2</v>
      </c>
      <c r="Z28">
        <v>7666.6</v>
      </c>
      <c r="AA28">
        <v>7768.9</v>
      </c>
      <c r="AB28">
        <v>8454.1</v>
      </c>
      <c r="AC28">
        <v>8786</v>
      </c>
      <c r="AD28">
        <v>9452</v>
      </c>
      <c r="AE28">
        <v>6989.5</v>
      </c>
      <c r="AF28">
        <v>7775.4</v>
      </c>
    </row>
    <row r="29" spans="1:32" x14ac:dyDescent="0.3">
      <c r="A29" t="s">
        <v>35</v>
      </c>
      <c r="B29" t="s">
        <v>351</v>
      </c>
      <c r="C29" t="s">
        <v>297</v>
      </c>
      <c r="D29" t="s">
        <v>352</v>
      </c>
      <c r="E29" t="s">
        <v>298</v>
      </c>
      <c r="F29">
        <v>1274.2</v>
      </c>
      <c r="G29">
        <v>1369.1</v>
      </c>
      <c r="H29">
        <v>1508.1</v>
      </c>
      <c r="I29">
        <v>1655.7</v>
      </c>
      <c r="J29">
        <v>1817</v>
      </c>
      <c r="K29">
        <v>1970.2</v>
      </c>
      <c r="L29">
        <v>2071.1</v>
      </c>
      <c r="M29">
        <v>2148</v>
      </c>
      <c r="N29">
        <v>2223.6999999999998</v>
      </c>
      <c r="O29">
        <v>2313.5</v>
      </c>
      <c r="P29">
        <v>2379.5</v>
      </c>
      <c r="Q29">
        <v>2572.1</v>
      </c>
      <c r="R29">
        <v>2907.8</v>
      </c>
      <c r="S29">
        <v>2913.7</v>
      </c>
      <c r="T29">
        <v>2977.7</v>
      </c>
      <c r="U29">
        <v>3167.8</v>
      </c>
      <c r="V29">
        <v>3040.2</v>
      </c>
      <c r="W29">
        <v>2723.6</v>
      </c>
      <c r="X29">
        <v>2840.2</v>
      </c>
      <c r="Y29">
        <v>2852.9</v>
      </c>
      <c r="Z29">
        <v>3100.4</v>
      </c>
      <c r="AA29">
        <v>3140.9</v>
      </c>
      <c r="AB29">
        <v>3380.4</v>
      </c>
      <c r="AC29">
        <v>3536.8</v>
      </c>
      <c r="AD29">
        <v>3814.2</v>
      </c>
      <c r="AE29">
        <v>3619.1</v>
      </c>
      <c r="AF29">
        <v>3673.3</v>
      </c>
    </row>
    <row r="30" spans="1:32" x14ac:dyDescent="0.3">
      <c r="A30" t="s">
        <v>35</v>
      </c>
      <c r="B30" t="s">
        <v>353</v>
      </c>
      <c r="C30" t="s">
        <v>297</v>
      </c>
      <c r="D30" t="s">
        <v>354</v>
      </c>
      <c r="E30" t="s">
        <v>298</v>
      </c>
      <c r="F30">
        <v>50.5</v>
      </c>
      <c r="G30">
        <v>52.4</v>
      </c>
      <c r="H30">
        <v>57.3</v>
      </c>
      <c r="I30">
        <v>62</v>
      </c>
      <c r="J30">
        <v>70</v>
      </c>
      <c r="K30">
        <v>72.7</v>
      </c>
      <c r="L30">
        <v>75.5</v>
      </c>
      <c r="M30">
        <v>78</v>
      </c>
      <c r="N30">
        <v>79.099999999999994</v>
      </c>
      <c r="O30">
        <v>78.7</v>
      </c>
      <c r="P30">
        <v>75.5</v>
      </c>
      <c r="Q30">
        <v>81.7</v>
      </c>
      <c r="R30">
        <v>93.8</v>
      </c>
      <c r="S30">
        <v>87.1</v>
      </c>
      <c r="T30">
        <v>101.2</v>
      </c>
      <c r="U30">
        <v>105.4</v>
      </c>
      <c r="V30">
        <v>108.3</v>
      </c>
      <c r="W30">
        <v>99.2</v>
      </c>
      <c r="X30">
        <v>113.1</v>
      </c>
      <c r="Y30">
        <v>132.69999999999999</v>
      </c>
      <c r="Z30">
        <v>132.5</v>
      </c>
      <c r="AA30">
        <v>129.19999999999999</v>
      </c>
      <c r="AB30">
        <v>131</v>
      </c>
      <c r="AC30">
        <v>120.1</v>
      </c>
      <c r="AD30">
        <v>155.69999999999999</v>
      </c>
      <c r="AE30">
        <v>125.3</v>
      </c>
      <c r="AF30">
        <v>173.6</v>
      </c>
    </row>
    <row r="31" spans="1:32" x14ac:dyDescent="0.3">
      <c r="A31" t="s">
        <v>35</v>
      </c>
      <c r="B31" t="s">
        <v>355</v>
      </c>
      <c r="C31" t="s">
        <v>297</v>
      </c>
      <c r="D31" t="s">
        <v>356</v>
      </c>
      <c r="E31" t="s">
        <v>298</v>
      </c>
      <c r="F31">
        <v>428.4</v>
      </c>
      <c r="G31">
        <v>449.2</v>
      </c>
      <c r="H31">
        <v>492.7</v>
      </c>
      <c r="I31">
        <v>535.20000000000005</v>
      </c>
      <c r="J31">
        <v>599.20000000000005</v>
      </c>
      <c r="K31">
        <v>630.70000000000005</v>
      </c>
      <c r="L31">
        <v>657.5</v>
      </c>
      <c r="M31">
        <v>680.4</v>
      </c>
      <c r="N31">
        <v>694.4</v>
      </c>
      <c r="O31">
        <v>701.5</v>
      </c>
      <c r="P31">
        <v>689.6</v>
      </c>
      <c r="Q31">
        <v>746.4</v>
      </c>
      <c r="R31">
        <v>852.2</v>
      </c>
      <c r="S31">
        <v>813.2</v>
      </c>
      <c r="T31">
        <v>902.7</v>
      </c>
      <c r="U31">
        <v>946.9</v>
      </c>
      <c r="V31">
        <v>812.4</v>
      </c>
      <c r="W31">
        <v>833.2</v>
      </c>
      <c r="X31">
        <v>1002.9</v>
      </c>
      <c r="Y31">
        <v>874.2</v>
      </c>
      <c r="Z31">
        <v>903.2</v>
      </c>
      <c r="AA31">
        <v>835.1</v>
      </c>
      <c r="AB31">
        <v>983.6</v>
      </c>
      <c r="AC31">
        <v>1018.5</v>
      </c>
      <c r="AD31">
        <v>1100.0999999999999</v>
      </c>
      <c r="AE31">
        <v>-127.5</v>
      </c>
      <c r="AF31">
        <v>184.7</v>
      </c>
    </row>
    <row r="32" spans="1:32" x14ac:dyDescent="0.3">
      <c r="A32" t="s">
        <v>35</v>
      </c>
      <c r="B32" t="s">
        <v>357</v>
      </c>
      <c r="C32" t="s">
        <v>297</v>
      </c>
      <c r="D32" t="s">
        <v>358</v>
      </c>
      <c r="E32" t="s">
        <v>298</v>
      </c>
      <c r="F32">
        <v>1067.3</v>
      </c>
      <c r="G32">
        <v>1151.3</v>
      </c>
      <c r="H32">
        <v>1269.0999999999999</v>
      </c>
      <c r="I32">
        <v>1395.6</v>
      </c>
      <c r="J32">
        <v>1526.7</v>
      </c>
      <c r="K32">
        <v>1663.2</v>
      </c>
      <c r="L32">
        <v>1750.6</v>
      </c>
      <c r="M32">
        <v>1816.2</v>
      </c>
      <c r="N32">
        <v>1884.2</v>
      </c>
      <c r="O32">
        <v>1968.7</v>
      </c>
      <c r="P32">
        <v>2037.8</v>
      </c>
      <c r="Q32">
        <v>2202.4</v>
      </c>
      <c r="R32">
        <v>2486.4</v>
      </c>
      <c r="S32">
        <v>2507.8000000000002</v>
      </c>
      <c r="T32">
        <v>2534</v>
      </c>
      <c r="U32">
        <v>2711.6</v>
      </c>
      <c r="V32">
        <v>2716.7</v>
      </c>
      <c r="W32">
        <v>2837.8</v>
      </c>
      <c r="X32">
        <v>2797.5</v>
      </c>
      <c r="Y32">
        <v>2805.3</v>
      </c>
      <c r="Z32">
        <v>3008.8</v>
      </c>
      <c r="AA32">
        <v>3158.4</v>
      </c>
      <c r="AB32">
        <v>3472.1</v>
      </c>
      <c r="AC32">
        <v>3602.5</v>
      </c>
      <c r="AD32">
        <v>3860.5</v>
      </c>
      <c r="AE32">
        <v>2877.7</v>
      </c>
      <c r="AF32">
        <v>3232</v>
      </c>
    </row>
    <row r="33" spans="1:32" x14ac:dyDescent="0.3">
      <c r="A33" t="s">
        <v>35</v>
      </c>
      <c r="B33" t="s">
        <v>359</v>
      </c>
      <c r="C33" t="s">
        <v>297</v>
      </c>
      <c r="D33" t="s">
        <v>360</v>
      </c>
      <c r="E33" t="s">
        <v>298</v>
      </c>
      <c r="F33">
        <v>196.2</v>
      </c>
      <c r="G33">
        <v>213.4</v>
      </c>
      <c r="H33">
        <v>235.5</v>
      </c>
      <c r="I33">
        <v>259.89999999999998</v>
      </c>
      <c r="J33">
        <v>282.5</v>
      </c>
      <c r="K33">
        <v>310.7</v>
      </c>
      <c r="L33">
        <v>327.9</v>
      </c>
      <c r="M33">
        <v>340.4</v>
      </c>
      <c r="N33">
        <v>354.7</v>
      </c>
      <c r="O33">
        <v>373.8</v>
      </c>
      <c r="P33">
        <v>391.9</v>
      </c>
      <c r="Q33">
        <v>423.4</v>
      </c>
      <c r="R33">
        <v>476.7</v>
      </c>
      <c r="S33">
        <v>487</v>
      </c>
      <c r="T33">
        <v>481.2</v>
      </c>
      <c r="U33">
        <v>515.1</v>
      </c>
      <c r="V33">
        <v>495.5</v>
      </c>
      <c r="W33">
        <v>457.3</v>
      </c>
      <c r="X33">
        <v>457.4</v>
      </c>
      <c r="Y33">
        <v>487.1</v>
      </c>
      <c r="Z33">
        <v>521.70000000000005</v>
      </c>
      <c r="AA33">
        <v>505.3</v>
      </c>
      <c r="AB33">
        <v>487</v>
      </c>
      <c r="AC33">
        <v>508.1</v>
      </c>
      <c r="AD33">
        <v>521.5</v>
      </c>
      <c r="AE33">
        <v>494.9</v>
      </c>
      <c r="AF33">
        <v>511.8</v>
      </c>
    </row>
    <row r="34" spans="1:32" x14ac:dyDescent="0.3">
      <c r="A34" t="s">
        <v>35</v>
      </c>
      <c r="B34" t="s">
        <v>361</v>
      </c>
      <c r="C34" t="s">
        <v>297</v>
      </c>
      <c r="D34" t="s">
        <v>362</v>
      </c>
      <c r="E34" t="s">
        <v>298</v>
      </c>
      <c r="F34">
        <v>3048.2</v>
      </c>
      <c r="G34">
        <v>3147.3</v>
      </c>
      <c r="H34">
        <v>3583.4</v>
      </c>
      <c r="I34">
        <v>4130.5</v>
      </c>
      <c r="J34">
        <v>4494.6000000000004</v>
      </c>
      <c r="K34">
        <v>4966.1000000000004</v>
      </c>
      <c r="L34">
        <v>5207.2</v>
      </c>
      <c r="M34">
        <v>5666.2</v>
      </c>
      <c r="N34">
        <v>5841.8</v>
      </c>
      <c r="O34">
        <v>6271.7</v>
      </c>
      <c r="P34">
        <v>6582.1</v>
      </c>
      <c r="Q34">
        <v>6969.1</v>
      </c>
      <c r="R34">
        <v>7291.5</v>
      </c>
      <c r="S34">
        <v>7314</v>
      </c>
      <c r="T34">
        <v>7522</v>
      </c>
      <c r="U34">
        <v>7682.8</v>
      </c>
      <c r="V34">
        <v>7595.3</v>
      </c>
      <c r="W34">
        <v>7532.5</v>
      </c>
      <c r="X34">
        <v>7471.3</v>
      </c>
      <c r="Y34">
        <v>7718.8</v>
      </c>
      <c r="Z34">
        <v>8088</v>
      </c>
      <c r="AA34">
        <v>8739.5</v>
      </c>
      <c r="AB34">
        <v>9998.7999999999993</v>
      </c>
      <c r="AC34">
        <v>10725.2</v>
      </c>
      <c r="AD34">
        <v>11315.4</v>
      </c>
      <c r="AE34">
        <v>6388.7</v>
      </c>
      <c r="AF34">
        <v>7913.7</v>
      </c>
    </row>
    <row r="35" spans="1:32" x14ac:dyDescent="0.3">
      <c r="A35" t="s">
        <v>35</v>
      </c>
      <c r="B35" t="s">
        <v>363</v>
      </c>
      <c r="C35" t="s">
        <v>297</v>
      </c>
      <c r="D35" t="s">
        <v>364</v>
      </c>
      <c r="E35" t="s">
        <v>298</v>
      </c>
      <c r="F35">
        <v>2651.8</v>
      </c>
      <c r="G35">
        <v>2821</v>
      </c>
      <c r="H35">
        <v>3106.7</v>
      </c>
      <c r="I35">
        <v>3320.1</v>
      </c>
      <c r="J35">
        <v>3683.3</v>
      </c>
      <c r="K35">
        <v>4046.3</v>
      </c>
      <c r="L35">
        <v>4422.3999999999996</v>
      </c>
      <c r="M35">
        <v>4769</v>
      </c>
      <c r="N35">
        <v>4893.5</v>
      </c>
      <c r="O35">
        <v>5163.1000000000004</v>
      </c>
      <c r="P35">
        <v>5341.4</v>
      </c>
      <c r="Q35">
        <v>5587.1</v>
      </c>
      <c r="R35">
        <v>5798.7</v>
      </c>
      <c r="S35">
        <v>5976.6</v>
      </c>
      <c r="T35">
        <v>5984.7</v>
      </c>
      <c r="U35">
        <v>5646.8</v>
      </c>
      <c r="V35">
        <v>5629.4</v>
      </c>
      <c r="W35">
        <v>5374.5</v>
      </c>
      <c r="X35">
        <v>5197.8</v>
      </c>
      <c r="Y35">
        <v>5160.8</v>
      </c>
      <c r="Z35">
        <v>5317.1</v>
      </c>
      <c r="AA35">
        <v>5660.3</v>
      </c>
      <c r="AB35">
        <v>5946.9</v>
      </c>
      <c r="AC35">
        <v>6375.7</v>
      </c>
      <c r="AD35">
        <v>7140.7</v>
      </c>
      <c r="AE35">
        <v>7782.5</v>
      </c>
      <c r="AF35">
        <v>8499.7999999999993</v>
      </c>
    </row>
    <row r="36" spans="1:32" x14ac:dyDescent="0.3">
      <c r="A36" t="s">
        <v>35</v>
      </c>
      <c r="B36" t="s">
        <v>365</v>
      </c>
      <c r="C36" t="s">
        <v>297</v>
      </c>
      <c r="D36" t="s">
        <v>366</v>
      </c>
      <c r="E36" t="s">
        <v>298</v>
      </c>
      <c r="F36">
        <v>475.6</v>
      </c>
      <c r="G36">
        <v>492.8</v>
      </c>
      <c r="H36">
        <v>556.79999999999995</v>
      </c>
      <c r="I36">
        <v>584.4</v>
      </c>
      <c r="J36">
        <v>673.2</v>
      </c>
      <c r="K36">
        <v>803</v>
      </c>
      <c r="L36">
        <v>802.4</v>
      </c>
      <c r="M36">
        <v>830.4</v>
      </c>
      <c r="N36">
        <v>862.5</v>
      </c>
      <c r="O36">
        <v>944.7</v>
      </c>
      <c r="P36">
        <v>971</v>
      </c>
      <c r="Q36">
        <v>1060.5999999999999</v>
      </c>
      <c r="R36">
        <v>1086.9000000000001</v>
      </c>
      <c r="S36">
        <v>1097.2</v>
      </c>
      <c r="T36">
        <v>1122.3</v>
      </c>
      <c r="U36">
        <v>1093.0999999999999</v>
      </c>
      <c r="V36">
        <v>1016.7</v>
      </c>
      <c r="W36">
        <v>879.4</v>
      </c>
      <c r="X36">
        <v>888.9</v>
      </c>
      <c r="Y36">
        <v>889.8</v>
      </c>
      <c r="Z36">
        <v>886.6</v>
      </c>
      <c r="AA36">
        <v>926</v>
      </c>
      <c r="AB36">
        <v>1003.2</v>
      </c>
      <c r="AC36">
        <v>1084</v>
      </c>
      <c r="AD36">
        <v>1154.4000000000001</v>
      </c>
      <c r="AE36">
        <v>1150.5</v>
      </c>
      <c r="AF36">
        <v>1225.8</v>
      </c>
    </row>
    <row r="37" spans="1:32" x14ac:dyDescent="0.3">
      <c r="A37" t="s">
        <v>35</v>
      </c>
      <c r="B37" t="s">
        <v>367</v>
      </c>
      <c r="C37" t="s">
        <v>297</v>
      </c>
      <c r="D37" t="s">
        <v>368</v>
      </c>
      <c r="E37" t="s">
        <v>298</v>
      </c>
      <c r="F37">
        <v>1729.7</v>
      </c>
      <c r="G37">
        <v>1862.3</v>
      </c>
      <c r="H37">
        <v>2035.1</v>
      </c>
      <c r="I37">
        <v>2155.5</v>
      </c>
      <c r="J37">
        <v>2337.6</v>
      </c>
      <c r="K37">
        <v>2523.4</v>
      </c>
      <c r="L37">
        <v>2837.2</v>
      </c>
      <c r="M37">
        <v>3040.1</v>
      </c>
      <c r="N37">
        <v>3097.7</v>
      </c>
      <c r="O37">
        <v>3231.1</v>
      </c>
      <c r="P37">
        <v>3304.4</v>
      </c>
      <c r="Q37">
        <v>3332.5</v>
      </c>
      <c r="R37">
        <v>3393.7</v>
      </c>
      <c r="S37">
        <v>3434.9</v>
      </c>
      <c r="T37">
        <v>3321.6</v>
      </c>
      <c r="U37">
        <v>2948.4</v>
      </c>
      <c r="V37">
        <v>2952.8</v>
      </c>
      <c r="W37">
        <v>2827.8</v>
      </c>
      <c r="X37">
        <v>2559</v>
      </c>
      <c r="Y37">
        <v>2409.5</v>
      </c>
      <c r="Z37">
        <v>2506.1</v>
      </c>
      <c r="AA37">
        <v>2555.8000000000002</v>
      </c>
      <c r="AB37">
        <v>2425.9</v>
      </c>
      <c r="AC37">
        <v>2317.6</v>
      </c>
      <c r="AD37">
        <v>2427.5</v>
      </c>
      <c r="AE37">
        <v>2495.1999999999998</v>
      </c>
      <c r="AF37">
        <v>2508</v>
      </c>
    </row>
    <row r="38" spans="1:32" x14ac:dyDescent="0.3">
      <c r="A38" t="s">
        <v>35</v>
      </c>
      <c r="B38" t="s">
        <v>369</v>
      </c>
      <c r="C38" t="s">
        <v>297</v>
      </c>
      <c r="D38" t="s">
        <v>370</v>
      </c>
      <c r="E38" t="s">
        <v>298</v>
      </c>
      <c r="F38">
        <v>446.5</v>
      </c>
      <c r="G38">
        <v>465.9</v>
      </c>
      <c r="H38">
        <v>514.79999999999995</v>
      </c>
      <c r="I38">
        <v>580.20000000000005</v>
      </c>
      <c r="J38">
        <v>672.5</v>
      </c>
      <c r="K38">
        <v>719.9</v>
      </c>
      <c r="L38">
        <v>782.8</v>
      </c>
      <c r="M38">
        <v>898.5</v>
      </c>
      <c r="N38">
        <v>933.3</v>
      </c>
      <c r="O38">
        <v>987.3</v>
      </c>
      <c r="P38">
        <v>1066</v>
      </c>
      <c r="Q38">
        <v>1194</v>
      </c>
      <c r="R38">
        <v>1318.1</v>
      </c>
      <c r="S38">
        <v>1444.5</v>
      </c>
      <c r="T38">
        <v>1540.8</v>
      </c>
      <c r="U38">
        <v>1605.3</v>
      </c>
      <c r="V38">
        <v>1659.9</v>
      </c>
      <c r="W38">
        <v>1667.3</v>
      </c>
      <c r="X38">
        <v>1749.9</v>
      </c>
      <c r="Y38">
        <v>1861.5</v>
      </c>
      <c r="Z38">
        <v>1924.4</v>
      </c>
      <c r="AA38">
        <v>2178.5</v>
      </c>
      <c r="AB38">
        <v>2517.8000000000002</v>
      </c>
      <c r="AC38">
        <v>2974.1</v>
      </c>
      <c r="AD38">
        <v>3558.8</v>
      </c>
      <c r="AE38">
        <v>4136.8</v>
      </c>
      <c r="AF38">
        <v>4766</v>
      </c>
    </row>
    <row r="39" spans="1:32" x14ac:dyDescent="0.3">
      <c r="A39" t="s">
        <v>35</v>
      </c>
      <c r="B39" t="s">
        <v>371</v>
      </c>
      <c r="C39" t="s">
        <v>297</v>
      </c>
      <c r="D39" t="s">
        <v>372</v>
      </c>
      <c r="E39" t="s">
        <v>298</v>
      </c>
      <c r="F39">
        <v>4787.1000000000004</v>
      </c>
      <c r="G39">
        <v>4675.7</v>
      </c>
      <c r="H39">
        <v>5390.4</v>
      </c>
      <c r="I39">
        <v>5848.1</v>
      </c>
      <c r="J39">
        <v>6300.1</v>
      </c>
      <c r="K39">
        <v>6529</v>
      </c>
      <c r="L39">
        <v>7607.2</v>
      </c>
      <c r="M39">
        <v>7767.3</v>
      </c>
      <c r="N39">
        <v>8215</v>
      </c>
      <c r="O39">
        <v>8800.5</v>
      </c>
      <c r="P39">
        <v>9008.2000000000007</v>
      </c>
      <c r="Q39">
        <v>10669.7</v>
      </c>
      <c r="R39">
        <v>11674</v>
      </c>
      <c r="S39">
        <v>12601.9</v>
      </c>
      <c r="T39">
        <v>10955.1</v>
      </c>
      <c r="U39">
        <v>10367.9</v>
      </c>
      <c r="V39">
        <v>10755.4</v>
      </c>
      <c r="W39">
        <v>9214.2000000000007</v>
      </c>
      <c r="X39">
        <v>8203.2999999999993</v>
      </c>
      <c r="Y39">
        <v>7948.2</v>
      </c>
      <c r="Z39">
        <v>7861.2</v>
      </c>
      <c r="AA39">
        <v>8084.5</v>
      </c>
      <c r="AB39">
        <v>7968</v>
      </c>
      <c r="AC39">
        <v>8363.7000000000007</v>
      </c>
      <c r="AD39">
        <v>8909.7000000000007</v>
      </c>
      <c r="AE39">
        <v>9255.7999999999993</v>
      </c>
      <c r="AF39">
        <v>9604.2000000000007</v>
      </c>
    </row>
    <row r="40" spans="1:32" x14ac:dyDescent="0.3">
      <c r="A40" t="s">
        <v>35</v>
      </c>
      <c r="B40" t="s">
        <v>373</v>
      </c>
      <c r="C40" t="s">
        <v>297</v>
      </c>
      <c r="D40" t="s">
        <v>374</v>
      </c>
      <c r="E40" t="s">
        <v>298</v>
      </c>
      <c r="F40">
        <v>6038.7</v>
      </c>
      <c r="G40">
        <v>6262.2</v>
      </c>
      <c r="H40">
        <v>6628.8</v>
      </c>
      <c r="I40">
        <v>7259.6</v>
      </c>
      <c r="J40">
        <v>8006.6</v>
      </c>
      <c r="K40">
        <v>8595</v>
      </c>
      <c r="L40">
        <v>8798.4</v>
      </c>
      <c r="M40">
        <v>9679.7000000000007</v>
      </c>
      <c r="N40">
        <v>10456.700000000001</v>
      </c>
      <c r="O40">
        <v>10940.7</v>
      </c>
      <c r="P40">
        <v>11922.3</v>
      </c>
      <c r="Q40">
        <v>12484.4</v>
      </c>
      <c r="R40">
        <v>13958.2</v>
      </c>
      <c r="S40">
        <v>14671.9</v>
      </c>
      <c r="T40">
        <v>15243.6</v>
      </c>
      <c r="U40">
        <v>16723.400000000001</v>
      </c>
      <c r="V40">
        <v>16538.2</v>
      </c>
      <c r="W40">
        <v>17376</v>
      </c>
      <c r="X40">
        <v>18578.3</v>
      </c>
      <c r="Y40">
        <v>18862.5</v>
      </c>
      <c r="Z40">
        <v>19100.2</v>
      </c>
      <c r="AA40">
        <v>20173.900000000001</v>
      </c>
      <c r="AB40">
        <v>21214.2</v>
      </c>
      <c r="AC40">
        <v>22163.3</v>
      </c>
      <c r="AD40">
        <v>23260.5</v>
      </c>
      <c r="AE40">
        <v>23562.400000000001</v>
      </c>
      <c r="AF40">
        <v>24399.8</v>
      </c>
    </row>
    <row r="41" spans="1:32" x14ac:dyDescent="0.3">
      <c r="A41" t="s">
        <v>35</v>
      </c>
      <c r="B41" t="s">
        <v>375</v>
      </c>
      <c r="C41" t="s">
        <v>297</v>
      </c>
      <c r="D41" t="s">
        <v>376</v>
      </c>
      <c r="E41" t="s">
        <v>298</v>
      </c>
      <c r="F41">
        <v>3539.5</v>
      </c>
      <c r="G41">
        <v>3526.4</v>
      </c>
      <c r="H41">
        <v>3477.5</v>
      </c>
      <c r="I41">
        <v>3736.1</v>
      </c>
      <c r="J41">
        <v>4061.5</v>
      </c>
      <c r="K41">
        <v>4304.3999999999996</v>
      </c>
      <c r="L41">
        <v>4195.3999999999996</v>
      </c>
      <c r="M41">
        <v>4846.1000000000004</v>
      </c>
      <c r="N41">
        <v>5360.8</v>
      </c>
      <c r="O41">
        <v>5909.5</v>
      </c>
      <c r="P41">
        <v>6456.5</v>
      </c>
      <c r="Q41">
        <v>6854.8</v>
      </c>
      <c r="R41">
        <v>8011.1</v>
      </c>
      <c r="S41">
        <v>8458.1</v>
      </c>
      <c r="T41">
        <v>9153.1</v>
      </c>
      <c r="U41">
        <v>10573.9</v>
      </c>
      <c r="V41">
        <v>10756.6</v>
      </c>
      <c r="W41">
        <v>11837.9</v>
      </c>
      <c r="X41">
        <v>12590.1</v>
      </c>
      <c r="Y41">
        <v>12630.8</v>
      </c>
      <c r="Z41">
        <v>12437.4</v>
      </c>
      <c r="AA41">
        <v>12638.4</v>
      </c>
      <c r="AB41">
        <v>12781.2</v>
      </c>
      <c r="AC41">
        <v>12998</v>
      </c>
      <c r="AD41">
        <v>13371.3</v>
      </c>
      <c r="AE41">
        <v>13714.7</v>
      </c>
      <c r="AF41">
        <v>14040.1</v>
      </c>
    </row>
    <row r="42" spans="1:32" x14ac:dyDescent="0.3">
      <c r="A42" t="s">
        <v>35</v>
      </c>
      <c r="B42" t="s">
        <v>377</v>
      </c>
      <c r="C42" t="s">
        <v>297</v>
      </c>
      <c r="D42" t="s">
        <v>378</v>
      </c>
      <c r="E42" t="s">
        <v>298</v>
      </c>
      <c r="F42">
        <v>2378.6</v>
      </c>
      <c r="G42">
        <v>2510.1</v>
      </c>
      <c r="H42">
        <v>2722.9</v>
      </c>
      <c r="I42">
        <v>3089.1</v>
      </c>
      <c r="J42">
        <v>3567.7</v>
      </c>
      <c r="K42">
        <v>3892.2</v>
      </c>
      <c r="L42">
        <v>4004.1</v>
      </c>
      <c r="M42">
        <v>4061</v>
      </c>
      <c r="N42">
        <v>4268.6000000000004</v>
      </c>
      <c r="O42">
        <v>4479.3999999999996</v>
      </c>
      <c r="P42">
        <v>4815.8</v>
      </c>
      <c r="Q42">
        <v>4850.3999999999996</v>
      </c>
      <c r="R42">
        <v>5475.2</v>
      </c>
      <c r="S42">
        <v>5974.6</v>
      </c>
      <c r="T42">
        <v>5895</v>
      </c>
      <c r="U42">
        <v>5936.5</v>
      </c>
      <c r="V42">
        <v>5705</v>
      </c>
      <c r="W42">
        <v>5296.6</v>
      </c>
      <c r="X42">
        <v>5435.3</v>
      </c>
      <c r="Y42">
        <v>5878</v>
      </c>
      <c r="Z42">
        <v>5780.5</v>
      </c>
      <c r="AA42">
        <v>6028.4</v>
      </c>
      <c r="AB42">
        <v>6473.7</v>
      </c>
      <c r="AC42">
        <v>7255.8</v>
      </c>
      <c r="AD42">
        <v>7972</v>
      </c>
      <c r="AE42">
        <v>8142.7</v>
      </c>
      <c r="AF42">
        <v>8888.9</v>
      </c>
    </row>
    <row r="43" spans="1:32" x14ac:dyDescent="0.3">
      <c r="A43" t="s">
        <v>35</v>
      </c>
      <c r="B43" t="s">
        <v>379</v>
      </c>
      <c r="C43" t="s">
        <v>297</v>
      </c>
      <c r="D43" t="s">
        <v>380</v>
      </c>
      <c r="E43" t="s">
        <v>298</v>
      </c>
      <c r="F43">
        <v>4450.7</v>
      </c>
      <c r="G43">
        <v>4712</v>
      </c>
      <c r="H43">
        <v>5131.6000000000004</v>
      </c>
      <c r="I43">
        <v>5760.9</v>
      </c>
      <c r="J43">
        <v>6528</v>
      </c>
      <c r="K43">
        <v>7100.3</v>
      </c>
      <c r="L43">
        <v>7285.1</v>
      </c>
      <c r="M43">
        <v>7570.1</v>
      </c>
      <c r="N43">
        <v>7903.3</v>
      </c>
      <c r="O43">
        <v>8318.1</v>
      </c>
      <c r="P43">
        <v>8858.5</v>
      </c>
      <c r="Q43">
        <v>9209.2000000000007</v>
      </c>
      <c r="R43">
        <v>10333.5</v>
      </c>
      <c r="S43">
        <v>11120.7</v>
      </c>
      <c r="T43">
        <v>11082.7</v>
      </c>
      <c r="U43">
        <v>11353.8</v>
      </c>
      <c r="V43">
        <v>10906.8</v>
      </c>
      <c r="W43">
        <v>10173.6</v>
      </c>
      <c r="X43">
        <v>10315.700000000001</v>
      </c>
      <c r="Y43">
        <v>11073.1</v>
      </c>
      <c r="Z43">
        <v>11203.4</v>
      </c>
      <c r="AA43">
        <v>11947.2</v>
      </c>
      <c r="AB43">
        <v>13084.9</v>
      </c>
      <c r="AC43">
        <v>14405.1</v>
      </c>
      <c r="AD43">
        <v>15425.6</v>
      </c>
      <c r="AE43">
        <v>14787</v>
      </c>
      <c r="AF43">
        <v>16535.8</v>
      </c>
    </row>
    <row r="44" spans="1:32" x14ac:dyDescent="0.3">
      <c r="A44" t="s">
        <v>35</v>
      </c>
      <c r="B44" t="s">
        <v>381</v>
      </c>
      <c r="C44" t="s">
        <v>297</v>
      </c>
      <c r="D44" t="s">
        <v>382</v>
      </c>
      <c r="E44" t="s">
        <v>298</v>
      </c>
      <c r="F44">
        <v>57088</v>
      </c>
      <c r="G44">
        <v>60250.3</v>
      </c>
      <c r="H44">
        <v>65695.100000000006</v>
      </c>
      <c r="I44">
        <v>70715.199999999997</v>
      </c>
      <c r="J44">
        <v>75197.3</v>
      </c>
      <c r="K44">
        <v>80445.3</v>
      </c>
      <c r="L44">
        <v>84935.4</v>
      </c>
      <c r="M44">
        <v>87858.7</v>
      </c>
      <c r="N44">
        <v>88824.6</v>
      </c>
      <c r="O44">
        <v>92355.9</v>
      </c>
      <c r="P44">
        <v>93840.7</v>
      </c>
      <c r="Q44">
        <v>98990.8</v>
      </c>
      <c r="R44">
        <v>105301.6</v>
      </c>
      <c r="S44">
        <v>107400.9</v>
      </c>
      <c r="T44">
        <v>104828.8</v>
      </c>
      <c r="U44">
        <v>106087.8</v>
      </c>
      <c r="V44">
        <v>104308.5</v>
      </c>
      <c r="W44">
        <v>99476</v>
      </c>
      <c r="X44">
        <v>99519.9</v>
      </c>
      <c r="Y44">
        <v>101024.6</v>
      </c>
      <c r="Z44">
        <v>105262.7</v>
      </c>
      <c r="AA44">
        <v>109082.9</v>
      </c>
      <c r="AB44">
        <v>114271.2</v>
      </c>
      <c r="AC44">
        <v>120123.3</v>
      </c>
      <c r="AD44">
        <v>125874.2</v>
      </c>
      <c r="AE44">
        <v>115047.2</v>
      </c>
      <c r="AF44">
        <v>124419.1</v>
      </c>
    </row>
    <row r="45" spans="1:32" x14ac:dyDescent="0.3">
      <c r="A45" t="s">
        <v>35</v>
      </c>
      <c r="B45" t="s">
        <v>383</v>
      </c>
      <c r="C45" t="s">
        <v>297</v>
      </c>
      <c r="D45" t="s">
        <v>384</v>
      </c>
      <c r="E45" t="s">
        <v>298</v>
      </c>
      <c r="F45">
        <v>52814.2</v>
      </c>
      <c r="G45">
        <v>55918.9</v>
      </c>
      <c r="H45">
        <v>61774.7</v>
      </c>
      <c r="I45">
        <v>66771.399999999994</v>
      </c>
      <c r="J45">
        <v>71263.3</v>
      </c>
      <c r="K45">
        <v>76451.899999999994</v>
      </c>
      <c r="L45">
        <v>80915.399999999994</v>
      </c>
      <c r="M45">
        <v>83977.1</v>
      </c>
      <c r="N45">
        <v>84952.1</v>
      </c>
      <c r="O45">
        <v>88394.2</v>
      </c>
      <c r="P45">
        <v>90188.4</v>
      </c>
      <c r="Q45">
        <v>95244.7</v>
      </c>
      <c r="R45">
        <v>101795.2</v>
      </c>
      <c r="S45">
        <v>103883.7</v>
      </c>
      <c r="T45">
        <v>101407.1</v>
      </c>
      <c r="U45">
        <v>102597.9</v>
      </c>
      <c r="V45">
        <v>101067</v>
      </c>
      <c r="W45">
        <v>96240</v>
      </c>
      <c r="X45">
        <v>96034.9</v>
      </c>
      <c r="Y45">
        <v>97601.4</v>
      </c>
      <c r="Z45">
        <v>101719</v>
      </c>
      <c r="AA45">
        <v>105500</v>
      </c>
      <c r="AB45">
        <v>110432</v>
      </c>
      <c r="AC45">
        <v>116191.1</v>
      </c>
      <c r="AD45">
        <v>121584.6</v>
      </c>
      <c r="AE45">
        <v>110743.3</v>
      </c>
      <c r="AF45">
        <v>119738.4</v>
      </c>
    </row>
    <row r="46" spans="1:32" x14ac:dyDescent="0.3">
      <c r="A46" t="s">
        <v>35</v>
      </c>
      <c r="B46" t="s">
        <v>385</v>
      </c>
      <c r="C46" t="s">
        <v>297</v>
      </c>
      <c r="D46" t="s">
        <v>386</v>
      </c>
      <c r="E46" t="s">
        <v>298</v>
      </c>
      <c r="F46">
        <v>2072.1</v>
      </c>
      <c r="G46">
        <v>2201.9</v>
      </c>
      <c r="H46">
        <v>2408.6999999999998</v>
      </c>
      <c r="I46">
        <v>2671.8</v>
      </c>
      <c r="J46">
        <v>2960.3</v>
      </c>
      <c r="K46">
        <v>3208.1</v>
      </c>
      <c r="L46">
        <v>3281</v>
      </c>
      <c r="M46">
        <v>3509.1</v>
      </c>
      <c r="N46">
        <v>3634.7</v>
      </c>
      <c r="O46">
        <v>3838.7</v>
      </c>
      <c r="P46">
        <v>4042.7</v>
      </c>
      <c r="Q46">
        <v>4358.8</v>
      </c>
      <c r="R46">
        <v>4858.3</v>
      </c>
      <c r="S46">
        <v>5146.1000000000004</v>
      </c>
      <c r="T46">
        <v>5187.7</v>
      </c>
      <c r="U46">
        <v>5417.3</v>
      </c>
      <c r="V46">
        <v>5201.8</v>
      </c>
      <c r="W46">
        <v>4877</v>
      </c>
      <c r="X46">
        <v>4880.3999999999996</v>
      </c>
      <c r="Y46">
        <v>5195.1000000000004</v>
      </c>
      <c r="Z46">
        <v>5422.9</v>
      </c>
      <c r="AA46">
        <v>5918.8</v>
      </c>
      <c r="AB46">
        <v>6611.2</v>
      </c>
      <c r="AC46">
        <v>7149.3</v>
      </c>
      <c r="AD46">
        <v>7453.6</v>
      </c>
      <c r="AE46">
        <v>6644.3</v>
      </c>
      <c r="AF46">
        <v>7646.9</v>
      </c>
    </row>
    <row r="47" spans="1:32" x14ac:dyDescent="0.3">
      <c r="A47" t="s">
        <v>35</v>
      </c>
      <c r="B47" t="s">
        <v>387</v>
      </c>
      <c r="C47" t="s">
        <v>297</v>
      </c>
      <c r="D47" t="s">
        <v>388</v>
      </c>
      <c r="E47" t="s">
        <v>298</v>
      </c>
      <c r="F47">
        <v>6210.2</v>
      </c>
      <c r="G47">
        <v>6606.4</v>
      </c>
      <c r="H47">
        <v>7156.7</v>
      </c>
      <c r="I47">
        <v>7973.4</v>
      </c>
      <c r="J47">
        <v>8506.7999999999993</v>
      </c>
      <c r="K47">
        <v>9612.6</v>
      </c>
      <c r="L47">
        <v>10016.700000000001</v>
      </c>
      <c r="M47">
        <v>10555.7</v>
      </c>
      <c r="N47">
        <v>11150.4</v>
      </c>
      <c r="O47">
        <v>11492.4</v>
      </c>
      <c r="P47">
        <v>12220.9</v>
      </c>
      <c r="Q47">
        <v>12434.3</v>
      </c>
      <c r="R47">
        <v>12664.9</v>
      </c>
      <c r="S47">
        <v>13060.2</v>
      </c>
      <c r="T47">
        <v>13703.4</v>
      </c>
      <c r="U47">
        <v>13145.7</v>
      </c>
      <c r="V47">
        <v>12474.1</v>
      </c>
      <c r="W47">
        <v>11145.1</v>
      </c>
      <c r="X47">
        <v>12003.2</v>
      </c>
      <c r="Y47">
        <v>11392.8</v>
      </c>
      <c r="Z47">
        <v>11608.5</v>
      </c>
      <c r="AA47">
        <v>11758.4</v>
      </c>
      <c r="AB47">
        <v>11987.4</v>
      </c>
      <c r="AC47">
        <v>12278.5</v>
      </c>
      <c r="AD47">
        <v>12762.6</v>
      </c>
      <c r="AE47">
        <v>12907.9</v>
      </c>
      <c r="AF47">
        <v>13462.9</v>
      </c>
    </row>
    <row r="48" spans="1:32" x14ac:dyDescent="0.3">
      <c r="A48" t="s">
        <v>35</v>
      </c>
      <c r="B48" t="s">
        <v>389</v>
      </c>
      <c r="C48" t="s">
        <v>297</v>
      </c>
      <c r="D48" t="s">
        <v>390</v>
      </c>
      <c r="E48" t="s">
        <v>298</v>
      </c>
      <c r="F48">
        <v>14831.2</v>
      </c>
      <c r="G48">
        <v>15795.6</v>
      </c>
      <c r="H48">
        <v>17089.400000000001</v>
      </c>
      <c r="I48">
        <v>18734.2</v>
      </c>
      <c r="J48">
        <v>20305.5</v>
      </c>
      <c r="K48">
        <v>22715.9</v>
      </c>
      <c r="L48">
        <v>24558.400000000001</v>
      </c>
      <c r="M48">
        <v>26298.5</v>
      </c>
      <c r="N48">
        <v>27523.599999999999</v>
      </c>
      <c r="O48">
        <v>28891.8</v>
      </c>
      <c r="P48">
        <v>30710.9</v>
      </c>
      <c r="Q48">
        <v>31037.3</v>
      </c>
      <c r="R48">
        <v>31724.6</v>
      </c>
      <c r="S48">
        <v>32808</v>
      </c>
      <c r="T48">
        <v>34128.199999999997</v>
      </c>
      <c r="U48">
        <v>33988.9</v>
      </c>
      <c r="V48">
        <v>32130.9</v>
      </c>
      <c r="W48">
        <v>29297.9</v>
      </c>
      <c r="X48">
        <v>30647.200000000001</v>
      </c>
      <c r="Y48">
        <v>30139.3</v>
      </c>
      <c r="Z48">
        <v>30632.6</v>
      </c>
      <c r="AA48">
        <v>31391.9</v>
      </c>
      <c r="AB48">
        <v>32490.6</v>
      </c>
      <c r="AC48">
        <v>33750.400000000001</v>
      </c>
      <c r="AD48">
        <v>35169.9</v>
      </c>
      <c r="AE48">
        <v>35388.400000000001</v>
      </c>
      <c r="AF48">
        <v>37509.300000000003</v>
      </c>
    </row>
    <row r="49" spans="1:32" x14ac:dyDescent="0.3">
      <c r="A49" t="s">
        <v>35</v>
      </c>
      <c r="B49" t="s">
        <v>391</v>
      </c>
      <c r="C49" t="s">
        <v>297</v>
      </c>
      <c r="D49" t="s">
        <v>392</v>
      </c>
      <c r="E49" t="s">
        <v>298</v>
      </c>
      <c r="F49">
        <v>5002.3</v>
      </c>
      <c r="G49">
        <v>5282.2</v>
      </c>
      <c r="H49">
        <v>5787.8</v>
      </c>
      <c r="I49">
        <v>6245.2</v>
      </c>
      <c r="J49">
        <v>6764.7</v>
      </c>
      <c r="K49">
        <v>7504.2</v>
      </c>
      <c r="L49">
        <v>8068.5</v>
      </c>
      <c r="M49">
        <v>8778.2000000000007</v>
      </c>
      <c r="N49">
        <v>9061.1</v>
      </c>
      <c r="O49">
        <v>9469.7999999999993</v>
      </c>
      <c r="P49">
        <v>10007.1</v>
      </c>
      <c r="Q49">
        <v>10096.799999999999</v>
      </c>
      <c r="R49">
        <v>9975</v>
      </c>
      <c r="S49">
        <v>10493.9</v>
      </c>
      <c r="T49">
        <v>10858.3</v>
      </c>
      <c r="U49">
        <v>11061.2</v>
      </c>
      <c r="V49">
        <v>10153.200000000001</v>
      </c>
      <c r="W49">
        <v>8984.1</v>
      </c>
      <c r="X49">
        <v>9379.4</v>
      </c>
      <c r="Y49">
        <v>9375.9</v>
      </c>
      <c r="Z49">
        <v>9338.2999999999993</v>
      </c>
      <c r="AA49">
        <v>9405.6</v>
      </c>
      <c r="AB49">
        <v>9691.7999999999993</v>
      </c>
      <c r="AC49">
        <v>9939.5</v>
      </c>
      <c r="AD49">
        <v>10198.6</v>
      </c>
      <c r="AE49">
        <v>10311.9</v>
      </c>
      <c r="AF49">
        <v>10553.5</v>
      </c>
    </row>
    <row r="50" spans="1:32" x14ac:dyDescent="0.3">
      <c r="A50" t="s">
        <v>35</v>
      </c>
      <c r="B50" t="s">
        <v>393</v>
      </c>
      <c r="C50" t="s">
        <v>297</v>
      </c>
      <c r="D50" t="s">
        <v>394</v>
      </c>
      <c r="E50" t="s">
        <v>298</v>
      </c>
      <c r="F50">
        <v>3618.8</v>
      </c>
      <c r="G50">
        <v>3906.9</v>
      </c>
      <c r="H50">
        <v>4144.8999999999996</v>
      </c>
      <c r="I50">
        <v>4515.7</v>
      </c>
      <c r="J50">
        <v>5034</v>
      </c>
      <c r="K50">
        <v>5599.1</v>
      </c>
      <c r="L50">
        <v>6473.3</v>
      </c>
      <c r="M50">
        <v>6964.6</v>
      </c>
      <c r="N50">
        <v>7312.1</v>
      </c>
      <c r="O50">
        <v>7929.6</v>
      </c>
      <c r="P50">
        <v>8482.9</v>
      </c>
      <c r="Q50">
        <v>8506.2000000000007</v>
      </c>
      <c r="R50">
        <v>9084.6</v>
      </c>
      <c r="S50">
        <v>9253.9</v>
      </c>
      <c r="T50">
        <v>9566.6</v>
      </c>
      <c r="U50">
        <v>9782.1</v>
      </c>
      <c r="V50">
        <v>9503.6</v>
      </c>
      <c r="W50">
        <v>9168.7000000000007</v>
      </c>
      <c r="X50">
        <v>9264.6</v>
      </c>
      <c r="Y50">
        <v>9370.6</v>
      </c>
      <c r="Z50">
        <v>9685.7999999999993</v>
      </c>
      <c r="AA50">
        <v>10227.9</v>
      </c>
      <c r="AB50">
        <v>10811.5</v>
      </c>
      <c r="AC50">
        <v>11532.5</v>
      </c>
      <c r="AD50">
        <v>12208.8</v>
      </c>
      <c r="AE50">
        <v>12168.7</v>
      </c>
      <c r="AF50">
        <v>13493</v>
      </c>
    </row>
    <row r="51" spans="1:32" x14ac:dyDescent="0.3">
      <c r="A51" t="s">
        <v>35</v>
      </c>
      <c r="B51" t="s">
        <v>395</v>
      </c>
      <c r="C51" t="s">
        <v>297</v>
      </c>
      <c r="D51" t="s">
        <v>396</v>
      </c>
      <c r="E51" t="s">
        <v>298</v>
      </c>
      <c r="F51">
        <v>2679.6</v>
      </c>
      <c r="G51">
        <v>2956.1</v>
      </c>
      <c r="H51">
        <v>3144.9</v>
      </c>
      <c r="I51">
        <v>3465.4</v>
      </c>
      <c r="J51">
        <v>3953.8</v>
      </c>
      <c r="K51">
        <v>4379.1000000000004</v>
      </c>
      <c r="L51">
        <v>5016.6000000000004</v>
      </c>
      <c r="M51">
        <v>5430.3</v>
      </c>
      <c r="N51">
        <v>5804.2</v>
      </c>
      <c r="O51">
        <v>6300.7</v>
      </c>
      <c r="P51">
        <v>6830.1</v>
      </c>
      <c r="Q51">
        <v>6794.8</v>
      </c>
      <c r="R51">
        <v>7219</v>
      </c>
      <c r="S51">
        <v>7243</v>
      </c>
      <c r="T51">
        <v>7521.8</v>
      </c>
      <c r="U51">
        <v>7649.4</v>
      </c>
      <c r="V51">
        <v>7223</v>
      </c>
      <c r="W51">
        <v>6819.1</v>
      </c>
      <c r="X51">
        <v>6873.2</v>
      </c>
      <c r="Y51">
        <v>6960.6</v>
      </c>
      <c r="Z51">
        <v>7118.7</v>
      </c>
      <c r="AA51">
        <v>7531.8</v>
      </c>
      <c r="AB51">
        <v>7954.1</v>
      </c>
      <c r="AC51">
        <v>8501.1</v>
      </c>
      <c r="AD51">
        <v>9089.2999999999993</v>
      </c>
      <c r="AE51">
        <v>9040.7000000000007</v>
      </c>
      <c r="AF51">
        <v>10324</v>
      </c>
    </row>
    <row r="52" spans="1:32" x14ac:dyDescent="0.3">
      <c r="A52" t="s">
        <v>35</v>
      </c>
      <c r="B52" t="s">
        <v>397</v>
      </c>
      <c r="C52" t="s">
        <v>297</v>
      </c>
      <c r="D52" t="s">
        <v>398</v>
      </c>
      <c r="E52" t="s">
        <v>298</v>
      </c>
      <c r="F52">
        <v>939.2</v>
      </c>
      <c r="G52">
        <v>950.8</v>
      </c>
      <c r="H52">
        <v>1000</v>
      </c>
      <c r="I52">
        <v>1050.3</v>
      </c>
      <c r="J52">
        <v>1080.2</v>
      </c>
      <c r="K52">
        <v>1220</v>
      </c>
      <c r="L52">
        <v>1456.7</v>
      </c>
      <c r="M52">
        <v>1534.3</v>
      </c>
      <c r="N52">
        <v>1507.9</v>
      </c>
      <c r="O52">
        <v>1628.9</v>
      </c>
      <c r="P52">
        <v>1652.8</v>
      </c>
      <c r="Q52">
        <v>1711.4</v>
      </c>
      <c r="R52">
        <v>1865.6</v>
      </c>
      <c r="S52">
        <v>2010.9</v>
      </c>
      <c r="T52">
        <v>2044.8</v>
      </c>
      <c r="U52">
        <v>2132.6999999999998</v>
      </c>
      <c r="V52">
        <v>2280.6</v>
      </c>
      <c r="W52">
        <v>2349.6</v>
      </c>
      <c r="X52">
        <v>2391.4</v>
      </c>
      <c r="Y52">
        <v>2410</v>
      </c>
      <c r="Z52">
        <v>2567.1</v>
      </c>
      <c r="AA52">
        <v>2696.1</v>
      </c>
      <c r="AB52">
        <v>2857.4</v>
      </c>
      <c r="AC52">
        <v>3031.4</v>
      </c>
      <c r="AD52">
        <v>3119.5</v>
      </c>
      <c r="AE52">
        <v>3128</v>
      </c>
      <c r="AF52">
        <v>3169</v>
      </c>
    </row>
    <row r="53" spans="1:32" x14ac:dyDescent="0.3">
      <c r="A53" t="s">
        <v>35</v>
      </c>
      <c r="B53" t="s">
        <v>399</v>
      </c>
      <c r="C53" t="s">
        <v>297</v>
      </c>
      <c r="D53" t="s">
        <v>400</v>
      </c>
      <c r="E53" t="s">
        <v>298</v>
      </c>
      <c r="F53">
        <v>460.8</v>
      </c>
      <c r="G53">
        <v>526</v>
      </c>
      <c r="H53">
        <v>588.70000000000005</v>
      </c>
      <c r="I53">
        <v>615</v>
      </c>
      <c r="J53">
        <v>704.6</v>
      </c>
      <c r="K53">
        <v>845.3</v>
      </c>
      <c r="L53">
        <v>863.2</v>
      </c>
      <c r="M53">
        <v>941.1</v>
      </c>
      <c r="N53">
        <v>988.7</v>
      </c>
      <c r="O53">
        <v>1061.5999999999999</v>
      </c>
      <c r="P53">
        <v>1056.5999999999999</v>
      </c>
      <c r="Q53">
        <v>1089.8</v>
      </c>
      <c r="R53">
        <v>1112.9000000000001</v>
      </c>
      <c r="S53">
        <v>1192.8</v>
      </c>
      <c r="T53">
        <v>1225.3</v>
      </c>
      <c r="U53">
        <v>1258.8</v>
      </c>
      <c r="V53">
        <v>1241.7</v>
      </c>
      <c r="W53">
        <v>1086.5999999999999</v>
      </c>
      <c r="X53">
        <v>1037</v>
      </c>
      <c r="Y53">
        <v>1107.4000000000001</v>
      </c>
      <c r="Z53">
        <v>1241</v>
      </c>
      <c r="AA53">
        <v>1296.7</v>
      </c>
      <c r="AB53">
        <v>1513.3</v>
      </c>
      <c r="AC53">
        <v>1580.6</v>
      </c>
      <c r="AD53">
        <v>1697.8</v>
      </c>
      <c r="AE53">
        <v>1237.0999999999999</v>
      </c>
      <c r="AF53">
        <v>1467.1</v>
      </c>
    </row>
    <row r="54" spans="1:32" x14ac:dyDescent="0.3">
      <c r="A54" t="s">
        <v>35</v>
      </c>
      <c r="B54" t="s">
        <v>401</v>
      </c>
      <c r="C54" t="s">
        <v>297</v>
      </c>
      <c r="D54" t="s">
        <v>402</v>
      </c>
      <c r="E54" t="s">
        <v>298</v>
      </c>
      <c r="F54">
        <v>1077</v>
      </c>
      <c r="G54">
        <v>1230.7</v>
      </c>
      <c r="H54">
        <v>1323.7</v>
      </c>
      <c r="I54">
        <v>1372.5</v>
      </c>
      <c r="J54">
        <v>1551.9</v>
      </c>
      <c r="K54">
        <v>1900.5</v>
      </c>
      <c r="L54">
        <v>1923.7</v>
      </c>
      <c r="M54">
        <v>2139.4</v>
      </c>
      <c r="N54">
        <v>2260.6</v>
      </c>
      <c r="O54">
        <v>2405.8000000000002</v>
      </c>
      <c r="P54">
        <v>2477.9</v>
      </c>
      <c r="Q54">
        <v>2605.6</v>
      </c>
      <c r="R54">
        <v>2781.6</v>
      </c>
      <c r="S54">
        <v>3063.1</v>
      </c>
      <c r="T54">
        <v>3128.3</v>
      </c>
      <c r="U54">
        <v>3262.1</v>
      </c>
      <c r="V54">
        <v>3257</v>
      </c>
      <c r="W54">
        <v>3190.3</v>
      </c>
      <c r="X54">
        <v>3140.8</v>
      </c>
      <c r="Y54">
        <v>3237.7</v>
      </c>
      <c r="Z54">
        <v>3428.4</v>
      </c>
      <c r="AA54">
        <v>3497.1</v>
      </c>
      <c r="AB54">
        <v>3803.6</v>
      </c>
      <c r="AC54">
        <v>3938.9</v>
      </c>
      <c r="AD54">
        <v>4157.5</v>
      </c>
      <c r="AE54">
        <v>3395.6</v>
      </c>
      <c r="AF54">
        <v>3655.9</v>
      </c>
    </row>
    <row r="55" spans="1:32" x14ac:dyDescent="0.3">
      <c r="A55" t="s">
        <v>35</v>
      </c>
      <c r="B55" t="s">
        <v>403</v>
      </c>
      <c r="C55" t="s">
        <v>297</v>
      </c>
      <c r="D55" t="s">
        <v>404</v>
      </c>
      <c r="E55" t="s">
        <v>298</v>
      </c>
      <c r="F55">
        <v>616.20000000000005</v>
      </c>
      <c r="G55">
        <v>704.7</v>
      </c>
      <c r="H55">
        <v>735</v>
      </c>
      <c r="I55">
        <v>757.5</v>
      </c>
      <c r="J55">
        <v>847.3</v>
      </c>
      <c r="K55">
        <v>1055.2</v>
      </c>
      <c r="L55">
        <v>1060.5</v>
      </c>
      <c r="M55">
        <v>1198.3</v>
      </c>
      <c r="N55">
        <v>1271.9000000000001</v>
      </c>
      <c r="O55">
        <v>1344.2</v>
      </c>
      <c r="P55">
        <v>1421.3</v>
      </c>
      <c r="Q55">
        <v>1515.8</v>
      </c>
      <c r="R55">
        <v>1668.7</v>
      </c>
      <c r="S55">
        <v>1870.3</v>
      </c>
      <c r="T55">
        <v>1903</v>
      </c>
      <c r="U55">
        <v>2003.3</v>
      </c>
      <c r="V55">
        <v>2015.3</v>
      </c>
      <c r="W55">
        <v>2103.6999999999998</v>
      </c>
      <c r="X55">
        <v>2103.8000000000002</v>
      </c>
      <c r="Y55">
        <v>2130.3000000000002</v>
      </c>
      <c r="Z55">
        <v>2187.4</v>
      </c>
      <c r="AA55">
        <v>2200.4</v>
      </c>
      <c r="AB55">
        <v>2290.3000000000002</v>
      </c>
      <c r="AC55">
        <v>2358.3000000000002</v>
      </c>
      <c r="AD55">
        <v>2459.6999999999998</v>
      </c>
      <c r="AE55">
        <v>2158.5</v>
      </c>
      <c r="AF55">
        <v>2188.8000000000002</v>
      </c>
    </row>
    <row r="56" spans="1:32" x14ac:dyDescent="0.3">
      <c r="A56" t="s">
        <v>35</v>
      </c>
      <c r="B56" t="s">
        <v>405</v>
      </c>
      <c r="C56" t="s">
        <v>297</v>
      </c>
      <c r="D56" t="s">
        <v>406</v>
      </c>
      <c r="E56" t="s">
        <v>298</v>
      </c>
      <c r="F56">
        <v>494.4</v>
      </c>
      <c r="G56">
        <v>568.4</v>
      </c>
      <c r="H56">
        <v>633.20000000000005</v>
      </c>
      <c r="I56">
        <v>645.70000000000005</v>
      </c>
      <c r="J56">
        <v>677.8</v>
      </c>
      <c r="K56">
        <v>726.6</v>
      </c>
      <c r="L56">
        <v>767.1</v>
      </c>
      <c r="M56">
        <v>838.2</v>
      </c>
      <c r="N56">
        <v>877.4</v>
      </c>
      <c r="O56">
        <v>883.6</v>
      </c>
      <c r="P56">
        <v>927.4</v>
      </c>
      <c r="Q56">
        <v>962.6</v>
      </c>
      <c r="R56">
        <v>1077.4000000000001</v>
      </c>
      <c r="S56">
        <v>1155.7</v>
      </c>
      <c r="T56">
        <v>1209.5999999999999</v>
      </c>
      <c r="U56">
        <v>1232</v>
      </c>
      <c r="V56">
        <v>1200.5999999999999</v>
      </c>
      <c r="W56">
        <v>1150.5999999999999</v>
      </c>
      <c r="X56">
        <v>1106</v>
      </c>
      <c r="Y56">
        <v>1112.7</v>
      </c>
      <c r="Z56">
        <v>1085.2</v>
      </c>
      <c r="AA56">
        <v>1096.4000000000001</v>
      </c>
      <c r="AB56">
        <v>1095.4000000000001</v>
      </c>
      <c r="AC56">
        <v>1120.3</v>
      </c>
      <c r="AD56">
        <v>1169.3</v>
      </c>
      <c r="AE56">
        <v>1106.3</v>
      </c>
      <c r="AF56">
        <v>1033.3</v>
      </c>
    </row>
    <row r="57" spans="1:32" x14ac:dyDescent="0.3">
      <c r="A57" t="s">
        <v>35</v>
      </c>
      <c r="B57" t="s">
        <v>407</v>
      </c>
      <c r="C57" t="s">
        <v>297</v>
      </c>
      <c r="D57" t="s">
        <v>408</v>
      </c>
      <c r="E57" t="s">
        <v>298</v>
      </c>
      <c r="F57">
        <v>78452.399999999994</v>
      </c>
      <c r="G57">
        <v>82876.399999999994</v>
      </c>
      <c r="H57">
        <v>90046.5</v>
      </c>
      <c r="I57">
        <v>97354.8</v>
      </c>
      <c r="J57">
        <v>104187.2</v>
      </c>
      <c r="K57">
        <v>112482.8</v>
      </c>
      <c r="L57">
        <v>119059.4</v>
      </c>
      <c r="M57">
        <v>124675.1</v>
      </c>
      <c r="N57">
        <v>127682.3</v>
      </c>
      <c r="O57">
        <v>133072</v>
      </c>
      <c r="P57">
        <v>137401.29999999999</v>
      </c>
      <c r="Q57">
        <v>143475.1</v>
      </c>
      <c r="R57">
        <v>152061.70000000001</v>
      </c>
      <c r="S57">
        <v>156036.5</v>
      </c>
      <c r="T57">
        <v>155410.29999999999</v>
      </c>
      <c r="U57">
        <v>158032.20000000001</v>
      </c>
      <c r="V57">
        <v>154178.20000000001</v>
      </c>
      <c r="W57">
        <v>147300.5</v>
      </c>
      <c r="X57">
        <v>149851.4</v>
      </c>
      <c r="Y57">
        <v>151139.1</v>
      </c>
      <c r="Z57">
        <v>156080.70000000001</v>
      </c>
      <c r="AA57">
        <v>161745.1</v>
      </c>
      <c r="AB57">
        <v>169071.5</v>
      </c>
      <c r="AC57">
        <v>177157.4</v>
      </c>
      <c r="AD57">
        <v>185474</v>
      </c>
      <c r="AE57">
        <v>175104.4</v>
      </c>
      <c r="AF57">
        <v>187361.6</v>
      </c>
    </row>
    <row r="58" spans="1:32" x14ac:dyDescent="0.3">
      <c r="A58" t="s">
        <v>35</v>
      </c>
      <c r="B58" t="s">
        <v>409</v>
      </c>
      <c r="C58" t="s">
        <v>297</v>
      </c>
      <c r="D58" t="s">
        <v>410</v>
      </c>
      <c r="E58" t="s">
        <v>298</v>
      </c>
      <c r="F58">
        <v>77958</v>
      </c>
      <c r="G58">
        <v>82308</v>
      </c>
      <c r="H58">
        <v>89413.3</v>
      </c>
      <c r="I58">
        <v>96709.1</v>
      </c>
      <c r="J58">
        <v>103509.4</v>
      </c>
      <c r="K58">
        <v>111756.2</v>
      </c>
      <c r="L58">
        <v>118292.3</v>
      </c>
      <c r="M58">
        <v>123836.9</v>
      </c>
      <c r="N58">
        <v>126804.9</v>
      </c>
      <c r="O58">
        <v>132188.4</v>
      </c>
      <c r="P58">
        <v>136473.9</v>
      </c>
      <c r="Q58">
        <v>142512.5</v>
      </c>
      <c r="R58">
        <v>150984.29999999999</v>
      </c>
      <c r="S58">
        <v>154880.79999999999</v>
      </c>
      <c r="T58">
        <v>154200.70000000001</v>
      </c>
      <c r="U58">
        <v>156800.20000000001</v>
      </c>
      <c r="V58">
        <v>152977.60000000001</v>
      </c>
      <c r="W58">
        <v>146149.9</v>
      </c>
      <c r="X58">
        <v>148745.4</v>
      </c>
      <c r="Y58">
        <v>150026.4</v>
      </c>
      <c r="Z58">
        <v>154995.5</v>
      </c>
      <c r="AA58">
        <v>160648.70000000001</v>
      </c>
      <c r="AB58">
        <v>167976.1</v>
      </c>
      <c r="AC58">
        <v>176037.1</v>
      </c>
      <c r="AD58">
        <v>184304.7</v>
      </c>
      <c r="AE58">
        <v>173998.1</v>
      </c>
      <c r="AF58">
        <v>186328.3</v>
      </c>
    </row>
    <row r="59" spans="1:32" x14ac:dyDescent="0.3">
      <c r="A59" t="s">
        <v>35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38</v>
      </c>
      <c r="B2" t="s">
        <v>295</v>
      </c>
      <c r="C2" t="s">
        <v>297</v>
      </c>
      <c r="D2" t="s">
        <v>296</v>
      </c>
      <c r="E2" t="s">
        <v>298</v>
      </c>
      <c r="V2">
        <v>2.8</v>
      </c>
      <c r="W2">
        <v>3.3</v>
      </c>
      <c r="X2">
        <v>3.5</v>
      </c>
      <c r="Y2">
        <v>3.5</v>
      </c>
      <c r="Z2">
        <v>3.3</v>
      </c>
      <c r="AA2">
        <v>3.1</v>
      </c>
      <c r="AB2">
        <v>3.7</v>
      </c>
      <c r="AC2">
        <v>4.9000000000000004</v>
      </c>
      <c r="AD2">
        <v>4.7</v>
      </c>
      <c r="AE2">
        <v>4.9000000000000004</v>
      </c>
      <c r="AF2">
        <v>5.5</v>
      </c>
    </row>
    <row r="3" spans="1:32" x14ac:dyDescent="0.3">
      <c r="A3" t="s">
        <v>38</v>
      </c>
      <c r="B3" t="s">
        <v>299</v>
      </c>
      <c r="C3" t="s">
        <v>297</v>
      </c>
      <c r="D3" t="s">
        <v>300</v>
      </c>
      <c r="E3" t="s">
        <v>298</v>
      </c>
      <c r="V3">
        <v>2</v>
      </c>
      <c r="W3">
        <v>2.1</v>
      </c>
      <c r="X3">
        <v>2.2000000000000002</v>
      </c>
      <c r="Y3">
        <v>2</v>
      </c>
      <c r="Z3">
        <v>2.1</v>
      </c>
      <c r="AA3">
        <v>2.2000000000000002</v>
      </c>
      <c r="AB3">
        <v>2.4</v>
      </c>
      <c r="AC3">
        <v>3</v>
      </c>
      <c r="AD3">
        <v>3</v>
      </c>
      <c r="AE3">
        <v>3.1</v>
      </c>
      <c r="AF3">
        <v>3.1</v>
      </c>
    </row>
    <row r="4" spans="1:32" x14ac:dyDescent="0.3">
      <c r="A4" t="s">
        <v>38</v>
      </c>
      <c r="B4" t="s">
        <v>301</v>
      </c>
      <c r="C4" t="s">
        <v>297</v>
      </c>
      <c r="D4" t="s">
        <v>302</v>
      </c>
      <c r="E4" t="s">
        <v>298</v>
      </c>
      <c r="V4">
        <v>134.9</v>
      </c>
      <c r="W4">
        <v>136.6</v>
      </c>
      <c r="X4">
        <v>152.30000000000001</v>
      </c>
      <c r="Y4">
        <v>150.9</v>
      </c>
      <c r="Z4">
        <v>137.4</v>
      </c>
      <c r="AA4">
        <v>190.9</v>
      </c>
      <c r="AB4">
        <v>189.5</v>
      </c>
      <c r="AC4">
        <v>234.5</v>
      </c>
      <c r="AD4">
        <v>213.4</v>
      </c>
      <c r="AE4">
        <v>235.2</v>
      </c>
      <c r="AF4">
        <v>245.9</v>
      </c>
    </row>
    <row r="5" spans="1:32" x14ac:dyDescent="0.3">
      <c r="A5" t="s">
        <v>38</v>
      </c>
      <c r="B5" t="s">
        <v>303</v>
      </c>
      <c r="C5" t="s">
        <v>297</v>
      </c>
      <c r="D5" t="s">
        <v>304</v>
      </c>
      <c r="E5" t="s">
        <v>298</v>
      </c>
      <c r="V5">
        <v>20.7</v>
      </c>
      <c r="W5">
        <v>20.6</v>
      </c>
      <c r="X5">
        <v>23.2</v>
      </c>
      <c r="Y5">
        <v>25</v>
      </c>
      <c r="Z5">
        <v>21.7</v>
      </c>
      <c r="AA5">
        <v>25.1</v>
      </c>
      <c r="AB5">
        <v>28.4</v>
      </c>
      <c r="AC5">
        <v>36.4</v>
      </c>
      <c r="AD5">
        <v>31.7</v>
      </c>
      <c r="AE5">
        <v>33.799999999999997</v>
      </c>
      <c r="AF5">
        <v>36.200000000000003</v>
      </c>
    </row>
    <row r="6" spans="1:32" x14ac:dyDescent="0.3">
      <c r="A6" t="s">
        <v>38</v>
      </c>
      <c r="B6" t="s">
        <v>305</v>
      </c>
      <c r="C6" t="s">
        <v>297</v>
      </c>
      <c r="D6" t="s">
        <v>306</v>
      </c>
      <c r="E6" t="s">
        <v>298</v>
      </c>
      <c r="V6">
        <v>11.1</v>
      </c>
      <c r="W6">
        <v>11.3</v>
      </c>
      <c r="X6">
        <v>12.1</v>
      </c>
      <c r="Y6">
        <v>13.6</v>
      </c>
      <c r="Z6">
        <v>11.8</v>
      </c>
      <c r="AA6">
        <v>18.399999999999999</v>
      </c>
      <c r="AB6">
        <v>16.600000000000001</v>
      </c>
      <c r="AC6">
        <v>20.5</v>
      </c>
      <c r="AD6">
        <v>19</v>
      </c>
      <c r="AE6">
        <v>20.399999999999999</v>
      </c>
      <c r="AF6">
        <v>21.5</v>
      </c>
    </row>
    <row r="7" spans="1:32" x14ac:dyDescent="0.3">
      <c r="A7" t="s">
        <v>38</v>
      </c>
      <c r="B7" t="s">
        <v>307</v>
      </c>
      <c r="C7" t="s">
        <v>297</v>
      </c>
      <c r="D7" t="s">
        <v>308</v>
      </c>
      <c r="E7" t="s">
        <v>298</v>
      </c>
      <c r="V7">
        <v>16.7</v>
      </c>
      <c r="W7">
        <v>15.5</v>
      </c>
      <c r="X7">
        <v>17.8</v>
      </c>
      <c r="Y7">
        <v>17.399999999999999</v>
      </c>
      <c r="Z7">
        <v>15.2</v>
      </c>
      <c r="AA7">
        <v>18.600000000000001</v>
      </c>
      <c r="AB7">
        <v>20.2</v>
      </c>
      <c r="AC7">
        <v>28.7</v>
      </c>
      <c r="AD7">
        <v>24</v>
      </c>
      <c r="AE7">
        <v>26.4</v>
      </c>
      <c r="AF7">
        <v>27</v>
      </c>
    </row>
    <row r="8" spans="1:32" x14ac:dyDescent="0.3">
      <c r="A8" t="s">
        <v>38</v>
      </c>
      <c r="B8" t="s">
        <v>309</v>
      </c>
      <c r="C8" t="s">
        <v>297</v>
      </c>
      <c r="D8" t="s">
        <v>310</v>
      </c>
      <c r="E8" t="s">
        <v>298</v>
      </c>
      <c r="V8">
        <v>1.5</v>
      </c>
      <c r="W8">
        <v>3.6</v>
      </c>
      <c r="X8">
        <v>7.4</v>
      </c>
      <c r="Y8">
        <v>4.8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38</v>
      </c>
      <c r="B9" t="s">
        <v>311</v>
      </c>
      <c r="C9" t="s">
        <v>297</v>
      </c>
      <c r="D9" t="s">
        <v>312</v>
      </c>
      <c r="E9" t="s">
        <v>298</v>
      </c>
      <c r="V9">
        <v>8.9</v>
      </c>
      <c r="W9">
        <v>9.5</v>
      </c>
      <c r="X9">
        <v>10.8</v>
      </c>
      <c r="Y9">
        <v>9.4</v>
      </c>
      <c r="Z9">
        <v>9</v>
      </c>
      <c r="AA9">
        <v>10.6</v>
      </c>
      <c r="AB9">
        <v>10.8</v>
      </c>
      <c r="AC9">
        <v>13.7</v>
      </c>
      <c r="AD9">
        <v>13</v>
      </c>
      <c r="AE9">
        <v>13.5</v>
      </c>
      <c r="AF9">
        <v>14.2</v>
      </c>
    </row>
    <row r="10" spans="1:32" x14ac:dyDescent="0.3">
      <c r="A10" t="s">
        <v>38</v>
      </c>
      <c r="B10" t="s">
        <v>313</v>
      </c>
      <c r="C10" t="s">
        <v>297</v>
      </c>
      <c r="D10" t="s">
        <v>314</v>
      </c>
      <c r="E10" t="s">
        <v>298</v>
      </c>
      <c r="V10">
        <v>14.6</v>
      </c>
      <c r="W10">
        <v>15.1</v>
      </c>
      <c r="X10">
        <v>17.7</v>
      </c>
      <c r="Y10">
        <v>16.2</v>
      </c>
      <c r="Z10">
        <v>15</v>
      </c>
      <c r="AA10">
        <v>18.399999999999999</v>
      </c>
      <c r="AB10">
        <v>19</v>
      </c>
      <c r="AC10">
        <v>23.2</v>
      </c>
      <c r="AD10">
        <v>22.9</v>
      </c>
      <c r="AE10">
        <v>24</v>
      </c>
      <c r="AF10">
        <v>29.1</v>
      </c>
    </row>
    <row r="11" spans="1:32" x14ac:dyDescent="0.3">
      <c r="A11" t="s">
        <v>38</v>
      </c>
      <c r="B11" t="s">
        <v>315</v>
      </c>
      <c r="C11" t="s">
        <v>297</v>
      </c>
      <c r="D11" t="s">
        <v>316</v>
      </c>
      <c r="E11" t="s">
        <v>298</v>
      </c>
      <c r="V11">
        <v>5.7</v>
      </c>
      <c r="W11">
        <v>5.6</v>
      </c>
      <c r="X11">
        <v>6.9</v>
      </c>
      <c r="Y11">
        <v>6.8</v>
      </c>
      <c r="Z11">
        <v>6</v>
      </c>
      <c r="AA11">
        <v>7.8</v>
      </c>
      <c r="AB11">
        <v>8.1999999999999993</v>
      </c>
      <c r="AC11">
        <v>9.5</v>
      </c>
      <c r="AD11">
        <v>9.9</v>
      </c>
      <c r="AE11">
        <v>10.5</v>
      </c>
      <c r="AF11">
        <v>14.9</v>
      </c>
    </row>
    <row r="12" spans="1:32" x14ac:dyDescent="0.3">
      <c r="A12" t="s">
        <v>38</v>
      </c>
      <c r="B12" t="s">
        <v>317</v>
      </c>
      <c r="C12" t="s">
        <v>297</v>
      </c>
      <c r="D12" t="s">
        <v>318</v>
      </c>
      <c r="E12" t="s">
        <v>298</v>
      </c>
      <c r="V12">
        <v>16.5</v>
      </c>
      <c r="W12">
        <v>17.2</v>
      </c>
      <c r="X12">
        <v>18.399999999999999</v>
      </c>
      <c r="Y12">
        <v>17.8</v>
      </c>
      <c r="Z12">
        <v>16.399999999999999</v>
      </c>
      <c r="AA12">
        <v>20.2</v>
      </c>
      <c r="AB12">
        <v>25</v>
      </c>
      <c r="AC12">
        <v>26.1</v>
      </c>
      <c r="AD12">
        <v>24.1</v>
      </c>
      <c r="AE12">
        <v>28.7</v>
      </c>
      <c r="AF12">
        <v>29.8</v>
      </c>
    </row>
    <row r="13" spans="1:32" x14ac:dyDescent="0.3">
      <c r="A13" t="s">
        <v>38</v>
      </c>
      <c r="B13" t="s">
        <v>319</v>
      </c>
      <c r="C13" t="s">
        <v>297</v>
      </c>
      <c r="D13" t="s">
        <v>320</v>
      </c>
      <c r="E13" t="s">
        <v>298</v>
      </c>
      <c r="V13">
        <v>12.3</v>
      </c>
      <c r="W13">
        <v>12.4</v>
      </c>
      <c r="X13">
        <v>12.4</v>
      </c>
      <c r="Y13">
        <v>13.5</v>
      </c>
      <c r="Z13">
        <v>13</v>
      </c>
      <c r="AA13">
        <v>22.9</v>
      </c>
      <c r="AB13">
        <v>20.100000000000001</v>
      </c>
      <c r="AC13">
        <v>25.3</v>
      </c>
      <c r="AD13">
        <v>21.4</v>
      </c>
      <c r="AE13">
        <v>27.3</v>
      </c>
      <c r="AF13">
        <v>22.5</v>
      </c>
    </row>
    <row r="14" spans="1:32" x14ac:dyDescent="0.3">
      <c r="A14" t="s">
        <v>38</v>
      </c>
      <c r="B14" t="s">
        <v>321</v>
      </c>
      <c r="C14" t="s">
        <v>297</v>
      </c>
      <c r="D14" t="s">
        <v>322</v>
      </c>
      <c r="E14" t="s">
        <v>298</v>
      </c>
      <c r="V14">
        <v>6.6</v>
      </c>
      <c r="W14">
        <v>7.4</v>
      </c>
      <c r="X14">
        <v>5.8</v>
      </c>
      <c r="Y14">
        <v>8.5</v>
      </c>
      <c r="Z14">
        <v>10.5</v>
      </c>
      <c r="AA14">
        <v>13.7</v>
      </c>
      <c r="AB14">
        <v>11.7</v>
      </c>
      <c r="AC14">
        <v>13.7</v>
      </c>
      <c r="AD14">
        <v>10.5</v>
      </c>
      <c r="AE14">
        <v>11</v>
      </c>
      <c r="AF14">
        <v>10.199999999999999</v>
      </c>
    </row>
    <row r="15" spans="1:32" x14ac:dyDescent="0.3">
      <c r="A15" t="s">
        <v>38</v>
      </c>
      <c r="B15" t="s">
        <v>323</v>
      </c>
      <c r="C15" t="s">
        <v>297</v>
      </c>
      <c r="D15" t="s">
        <v>324</v>
      </c>
      <c r="E15" t="s">
        <v>298</v>
      </c>
      <c r="V15">
        <v>10</v>
      </c>
      <c r="W15">
        <v>11</v>
      </c>
      <c r="X15">
        <v>12</v>
      </c>
      <c r="Y15">
        <v>12</v>
      </c>
      <c r="Z15">
        <v>13.7</v>
      </c>
      <c r="AA15">
        <v>18.399999999999999</v>
      </c>
      <c r="AB15">
        <v>16.7</v>
      </c>
      <c r="AC15">
        <v>19.2</v>
      </c>
      <c r="AD15">
        <v>16.5</v>
      </c>
      <c r="AE15">
        <v>17.600000000000001</v>
      </c>
      <c r="AF15">
        <v>16.399999999999999</v>
      </c>
    </row>
    <row r="16" spans="1:32" x14ac:dyDescent="0.3">
      <c r="A16" t="s">
        <v>38</v>
      </c>
      <c r="B16" t="s">
        <v>325</v>
      </c>
      <c r="C16" t="s">
        <v>297</v>
      </c>
      <c r="D16" t="s">
        <v>326</v>
      </c>
      <c r="E16" t="s">
        <v>298</v>
      </c>
      <c r="V16">
        <v>3.4</v>
      </c>
      <c r="W16">
        <v>3.6</v>
      </c>
      <c r="X16">
        <v>6.2</v>
      </c>
      <c r="Y16">
        <v>3.5</v>
      </c>
      <c r="Z16">
        <v>3.2</v>
      </c>
      <c r="AA16">
        <v>4.7</v>
      </c>
      <c r="AB16">
        <v>5</v>
      </c>
      <c r="AC16">
        <v>5.5</v>
      </c>
      <c r="AD16">
        <v>6</v>
      </c>
      <c r="AE16">
        <v>6.6</v>
      </c>
      <c r="AF16">
        <v>6.2</v>
      </c>
    </row>
    <row r="17" spans="1:32" x14ac:dyDescent="0.3">
      <c r="A17" t="s">
        <v>38</v>
      </c>
      <c r="B17" t="s">
        <v>327</v>
      </c>
      <c r="C17" t="s">
        <v>297</v>
      </c>
      <c r="D17" t="s">
        <v>328</v>
      </c>
      <c r="E17" t="s">
        <v>298</v>
      </c>
      <c r="V17">
        <v>3.9</v>
      </c>
      <c r="W17">
        <v>3.5</v>
      </c>
      <c r="X17">
        <v>3.7</v>
      </c>
      <c r="Y17">
        <v>3.8</v>
      </c>
      <c r="Z17">
        <v>3.9</v>
      </c>
      <c r="AA17">
        <v>13.9</v>
      </c>
      <c r="AB17">
        <v>6.2</v>
      </c>
      <c r="AC17">
        <v>7.7</v>
      </c>
      <c r="AD17">
        <v>6.1</v>
      </c>
      <c r="AE17">
        <v>6.7</v>
      </c>
      <c r="AF17">
        <v>7.6</v>
      </c>
    </row>
    <row r="18" spans="1:32" x14ac:dyDescent="0.3">
      <c r="A18" t="s">
        <v>38</v>
      </c>
      <c r="B18" t="s">
        <v>329</v>
      </c>
      <c r="C18" t="s">
        <v>297</v>
      </c>
      <c r="D18" t="s">
        <v>330</v>
      </c>
      <c r="E18" t="s">
        <v>298</v>
      </c>
      <c r="V18">
        <v>15.1</v>
      </c>
      <c r="W18">
        <v>15.2</v>
      </c>
      <c r="X18">
        <v>15.6</v>
      </c>
      <c r="Y18">
        <v>15.3</v>
      </c>
      <c r="Z18">
        <v>15</v>
      </c>
      <c r="AA18">
        <v>18.100000000000001</v>
      </c>
      <c r="AB18">
        <v>21.8</v>
      </c>
      <c r="AC18">
        <v>25</v>
      </c>
      <c r="AD18">
        <v>28.8</v>
      </c>
      <c r="AE18">
        <v>29.9</v>
      </c>
      <c r="AF18">
        <v>35.1</v>
      </c>
    </row>
    <row r="19" spans="1:32" x14ac:dyDescent="0.3">
      <c r="A19" t="s">
        <v>38</v>
      </c>
      <c r="B19" t="s">
        <v>331</v>
      </c>
      <c r="C19" t="s">
        <v>297</v>
      </c>
      <c r="D19" t="s">
        <v>332</v>
      </c>
      <c r="E19" t="s">
        <v>298</v>
      </c>
      <c r="V19">
        <v>12.5</v>
      </c>
      <c r="W19">
        <v>11.2</v>
      </c>
      <c r="X19">
        <v>12</v>
      </c>
      <c r="Y19">
        <v>11.5</v>
      </c>
      <c r="Z19">
        <v>11.7</v>
      </c>
      <c r="AA19">
        <v>16.899999999999999</v>
      </c>
      <c r="AB19">
        <v>15.5</v>
      </c>
      <c r="AC19">
        <v>22.4</v>
      </c>
      <c r="AD19">
        <v>18.899999999999999</v>
      </c>
      <c r="AE19">
        <v>20.399999999999999</v>
      </c>
      <c r="AF19">
        <v>20.7</v>
      </c>
    </row>
    <row r="20" spans="1:32" x14ac:dyDescent="0.3">
      <c r="A20" t="s">
        <v>38</v>
      </c>
      <c r="B20" t="s">
        <v>333</v>
      </c>
      <c r="C20" t="s">
        <v>297</v>
      </c>
      <c r="D20" t="s">
        <v>334</v>
      </c>
      <c r="E20" t="s">
        <v>298</v>
      </c>
      <c r="V20">
        <v>33.200000000000003</v>
      </c>
      <c r="W20">
        <v>34.5</v>
      </c>
      <c r="X20">
        <v>39.799999999999997</v>
      </c>
      <c r="Y20">
        <v>37.5</v>
      </c>
      <c r="Z20">
        <v>36.4</v>
      </c>
      <c r="AA20">
        <v>40.5</v>
      </c>
      <c r="AB20">
        <v>46.5</v>
      </c>
      <c r="AC20">
        <v>54.6</v>
      </c>
      <c r="AD20">
        <v>53.3</v>
      </c>
      <c r="AE20">
        <v>55.1</v>
      </c>
      <c r="AF20">
        <v>60.1</v>
      </c>
    </row>
    <row r="21" spans="1:32" x14ac:dyDescent="0.3">
      <c r="A21" t="s">
        <v>38</v>
      </c>
      <c r="B21" t="s">
        <v>335</v>
      </c>
      <c r="C21" t="s">
        <v>297</v>
      </c>
      <c r="D21" t="s">
        <v>336</v>
      </c>
      <c r="E21" t="s">
        <v>298</v>
      </c>
      <c r="V21">
        <v>46.1</v>
      </c>
      <c r="W21">
        <v>48.2</v>
      </c>
      <c r="X21">
        <v>54.7</v>
      </c>
      <c r="Y21">
        <v>52.4</v>
      </c>
      <c r="Z21">
        <v>50.8</v>
      </c>
      <c r="AA21">
        <v>56.4</v>
      </c>
      <c r="AB21">
        <v>64.8</v>
      </c>
      <c r="AC21">
        <v>75.8</v>
      </c>
      <c r="AD21">
        <v>75.7</v>
      </c>
      <c r="AE21">
        <v>77.3</v>
      </c>
      <c r="AF21">
        <v>84.8</v>
      </c>
    </row>
    <row r="22" spans="1:32" x14ac:dyDescent="0.3">
      <c r="A22" t="s">
        <v>38</v>
      </c>
      <c r="B22" t="s">
        <v>337</v>
      </c>
      <c r="C22" t="s">
        <v>297</v>
      </c>
      <c r="D22" t="s">
        <v>338</v>
      </c>
      <c r="E22" t="s">
        <v>298</v>
      </c>
      <c r="V22">
        <v>12.9</v>
      </c>
      <c r="W22">
        <v>13.7</v>
      </c>
      <c r="X22">
        <v>14.9</v>
      </c>
      <c r="Y22">
        <v>14.9</v>
      </c>
      <c r="Z22">
        <v>14.4</v>
      </c>
      <c r="AA22">
        <v>15.9</v>
      </c>
      <c r="AB22">
        <v>18.3</v>
      </c>
      <c r="AC22">
        <v>21.2</v>
      </c>
      <c r="AD22">
        <v>22.4</v>
      </c>
      <c r="AE22">
        <v>22.2</v>
      </c>
      <c r="AF22">
        <v>24.7</v>
      </c>
    </row>
    <row r="23" spans="1:32" x14ac:dyDescent="0.3">
      <c r="A23" t="s">
        <v>38</v>
      </c>
      <c r="B23" t="s">
        <v>339</v>
      </c>
      <c r="C23" t="s">
        <v>297</v>
      </c>
      <c r="D23" t="s">
        <v>340</v>
      </c>
      <c r="E23" t="s">
        <v>298</v>
      </c>
      <c r="V23">
        <v>25.2</v>
      </c>
      <c r="W23">
        <v>23.8</v>
      </c>
      <c r="X23">
        <v>26.1</v>
      </c>
      <c r="Y23">
        <v>25.9</v>
      </c>
      <c r="Z23">
        <v>24.8</v>
      </c>
      <c r="AA23">
        <v>30.1</v>
      </c>
      <c r="AB23">
        <v>32.299999999999997</v>
      </c>
      <c r="AC23">
        <v>36.299999999999997</v>
      </c>
      <c r="AD23">
        <v>37.5</v>
      </c>
      <c r="AE23">
        <v>39.1</v>
      </c>
      <c r="AF23">
        <v>40.4</v>
      </c>
    </row>
    <row r="24" spans="1:32" x14ac:dyDescent="0.3">
      <c r="A24" t="s">
        <v>38</v>
      </c>
      <c r="B24" t="s">
        <v>341</v>
      </c>
      <c r="C24" t="s">
        <v>297</v>
      </c>
      <c r="D24" t="s">
        <v>342</v>
      </c>
      <c r="E24" t="s">
        <v>298</v>
      </c>
      <c r="V24">
        <v>167.9</v>
      </c>
      <c r="W24">
        <v>148.69999999999999</v>
      </c>
      <c r="X24">
        <v>174.1</v>
      </c>
      <c r="Y24">
        <v>185.6</v>
      </c>
      <c r="Z24">
        <v>178.8</v>
      </c>
      <c r="AA24">
        <v>192.7</v>
      </c>
      <c r="AB24">
        <v>210</v>
      </c>
      <c r="AC24">
        <v>235.1</v>
      </c>
      <c r="AD24">
        <v>245.9</v>
      </c>
      <c r="AE24">
        <v>248.7</v>
      </c>
      <c r="AF24">
        <v>259.39999999999998</v>
      </c>
    </row>
    <row r="25" spans="1:32" x14ac:dyDescent="0.3">
      <c r="A25" t="s">
        <v>38</v>
      </c>
      <c r="B25" t="s">
        <v>343</v>
      </c>
      <c r="C25" t="s">
        <v>297</v>
      </c>
      <c r="D25" t="s">
        <v>344</v>
      </c>
      <c r="E25" t="s">
        <v>298</v>
      </c>
      <c r="V25">
        <v>18.2</v>
      </c>
      <c r="W25">
        <v>16.399999999999999</v>
      </c>
      <c r="X25">
        <v>16.399999999999999</v>
      </c>
      <c r="Y25">
        <v>16.7</v>
      </c>
      <c r="Z25">
        <v>15.4</v>
      </c>
      <c r="AA25">
        <v>18</v>
      </c>
      <c r="AB25">
        <v>21.6</v>
      </c>
      <c r="AC25">
        <v>23.3</v>
      </c>
      <c r="AD25">
        <v>22.8</v>
      </c>
      <c r="AE25">
        <v>23.4</v>
      </c>
      <c r="AF25">
        <v>25.8</v>
      </c>
    </row>
    <row r="26" spans="1:32" x14ac:dyDescent="0.3">
      <c r="A26" t="s">
        <v>38</v>
      </c>
      <c r="B26" t="s">
        <v>345</v>
      </c>
      <c r="C26" t="s">
        <v>297</v>
      </c>
      <c r="D26" t="s">
        <v>346</v>
      </c>
      <c r="E26" t="s">
        <v>298</v>
      </c>
      <c r="V26">
        <v>85.6</v>
      </c>
      <c r="W26">
        <v>82.5</v>
      </c>
      <c r="X26">
        <v>98.2</v>
      </c>
      <c r="Y26">
        <v>99.1</v>
      </c>
      <c r="Z26">
        <v>99</v>
      </c>
      <c r="AA26">
        <v>98.1</v>
      </c>
      <c r="AB26">
        <v>109.2</v>
      </c>
      <c r="AC26">
        <v>125</v>
      </c>
      <c r="AD26">
        <v>131.5</v>
      </c>
      <c r="AE26">
        <v>133.6</v>
      </c>
      <c r="AF26">
        <v>142.9</v>
      </c>
    </row>
    <row r="27" spans="1:32" x14ac:dyDescent="0.3">
      <c r="A27" t="s">
        <v>38</v>
      </c>
      <c r="B27" t="s">
        <v>347</v>
      </c>
      <c r="C27" t="s">
        <v>297</v>
      </c>
      <c r="D27" t="s">
        <v>348</v>
      </c>
      <c r="E27" t="s">
        <v>298</v>
      </c>
      <c r="V27">
        <v>64.099999999999994</v>
      </c>
      <c r="W27">
        <v>49.8</v>
      </c>
      <c r="X27">
        <v>59.5</v>
      </c>
      <c r="Y27">
        <v>69.8</v>
      </c>
      <c r="Z27">
        <v>64.400000000000006</v>
      </c>
      <c r="AA27">
        <v>76.599999999999994</v>
      </c>
      <c r="AB27">
        <v>79.2</v>
      </c>
      <c r="AC27">
        <v>86.8</v>
      </c>
      <c r="AD27">
        <v>91.6</v>
      </c>
      <c r="AE27">
        <v>91.7</v>
      </c>
      <c r="AF27">
        <v>90.7</v>
      </c>
    </row>
    <row r="28" spans="1:32" x14ac:dyDescent="0.3">
      <c r="A28" t="s">
        <v>38</v>
      </c>
      <c r="B28" t="s">
        <v>349</v>
      </c>
      <c r="C28" t="s">
        <v>297</v>
      </c>
      <c r="D28" t="s">
        <v>350</v>
      </c>
      <c r="E28" t="s">
        <v>298</v>
      </c>
      <c r="V28">
        <v>35.200000000000003</v>
      </c>
      <c r="W28">
        <v>52.8</v>
      </c>
      <c r="X28">
        <v>36.5</v>
      </c>
      <c r="Y28">
        <v>39</v>
      </c>
      <c r="Z28">
        <v>40.700000000000003</v>
      </c>
      <c r="AA28">
        <v>42.5</v>
      </c>
      <c r="AB28">
        <v>46.6</v>
      </c>
      <c r="AC28">
        <v>67.5</v>
      </c>
      <c r="AD28">
        <v>77.7</v>
      </c>
      <c r="AE28">
        <v>81.5</v>
      </c>
      <c r="AF28">
        <v>74.7</v>
      </c>
    </row>
    <row r="29" spans="1:32" x14ac:dyDescent="0.3">
      <c r="A29" t="s">
        <v>38</v>
      </c>
      <c r="B29" t="s">
        <v>351</v>
      </c>
      <c r="C29" t="s">
        <v>297</v>
      </c>
      <c r="D29" t="s">
        <v>352</v>
      </c>
      <c r="E29" t="s">
        <v>298</v>
      </c>
      <c r="V29">
        <v>7.7</v>
      </c>
      <c r="W29">
        <v>8.1</v>
      </c>
      <c r="X29">
        <v>8.6999999999999993</v>
      </c>
      <c r="Y29">
        <v>8.1</v>
      </c>
      <c r="Z29">
        <v>7.5</v>
      </c>
      <c r="AA29">
        <v>8.9</v>
      </c>
      <c r="AB29">
        <v>10.199999999999999</v>
      </c>
      <c r="AC29">
        <v>15.4</v>
      </c>
      <c r="AD29">
        <v>13.5</v>
      </c>
      <c r="AE29">
        <v>13.7</v>
      </c>
      <c r="AF29">
        <v>13.6</v>
      </c>
    </row>
    <row r="30" spans="1:32" x14ac:dyDescent="0.3">
      <c r="A30" t="s">
        <v>38</v>
      </c>
      <c r="B30" t="s">
        <v>353</v>
      </c>
      <c r="C30" t="s">
        <v>297</v>
      </c>
      <c r="D30" t="s">
        <v>354</v>
      </c>
      <c r="E30" t="s">
        <v>298</v>
      </c>
      <c r="V30">
        <v>0.6</v>
      </c>
      <c r="W30">
        <v>1.4</v>
      </c>
      <c r="X30">
        <v>0.8</v>
      </c>
      <c r="Y30">
        <v>1</v>
      </c>
      <c r="Z30">
        <v>0.8</v>
      </c>
      <c r="AA30">
        <v>1.2</v>
      </c>
      <c r="AB30">
        <v>1</v>
      </c>
      <c r="AC30">
        <v>1.1000000000000001</v>
      </c>
      <c r="AD30">
        <v>1.2</v>
      </c>
      <c r="AE30">
        <v>1.3</v>
      </c>
      <c r="AF30">
        <v>1.2</v>
      </c>
    </row>
    <row r="31" spans="1:32" x14ac:dyDescent="0.3">
      <c r="A31" t="s">
        <v>38</v>
      </c>
      <c r="B31" t="s">
        <v>355</v>
      </c>
      <c r="C31" t="s">
        <v>297</v>
      </c>
      <c r="D31" t="s">
        <v>356</v>
      </c>
      <c r="E31" t="s">
        <v>298</v>
      </c>
      <c r="V31">
        <v>6.4</v>
      </c>
      <c r="W31">
        <v>6.4</v>
      </c>
      <c r="X31">
        <v>7.3</v>
      </c>
      <c r="Y31">
        <v>7.3</v>
      </c>
      <c r="Z31">
        <v>6.9</v>
      </c>
      <c r="AA31">
        <v>9.6999999999999993</v>
      </c>
      <c r="AB31">
        <v>9.1</v>
      </c>
      <c r="AC31">
        <v>19.3</v>
      </c>
      <c r="AD31">
        <v>31.7</v>
      </c>
      <c r="AE31">
        <v>34.6</v>
      </c>
      <c r="AF31">
        <v>20.2</v>
      </c>
    </row>
    <row r="32" spans="1:32" x14ac:dyDescent="0.3">
      <c r="A32" t="s">
        <v>38</v>
      </c>
      <c r="B32" t="s">
        <v>357</v>
      </c>
      <c r="C32" t="s">
        <v>297</v>
      </c>
      <c r="D32" t="s">
        <v>358</v>
      </c>
      <c r="E32" t="s">
        <v>298</v>
      </c>
      <c r="V32">
        <v>13.3</v>
      </c>
      <c r="W32">
        <v>27.8</v>
      </c>
      <c r="X32">
        <v>14.9</v>
      </c>
      <c r="Y32">
        <v>17.100000000000001</v>
      </c>
      <c r="Z32">
        <v>16.3</v>
      </c>
      <c r="AA32">
        <v>16.7</v>
      </c>
      <c r="AB32">
        <v>20.399999999999999</v>
      </c>
      <c r="AC32">
        <v>25.5</v>
      </c>
      <c r="AD32">
        <v>24.1</v>
      </c>
      <c r="AE32">
        <v>24.4</v>
      </c>
      <c r="AF32">
        <v>28.7</v>
      </c>
    </row>
    <row r="33" spans="1:32" x14ac:dyDescent="0.3">
      <c r="A33" t="s">
        <v>38</v>
      </c>
      <c r="B33" t="s">
        <v>359</v>
      </c>
      <c r="C33" t="s">
        <v>297</v>
      </c>
      <c r="D33" t="s">
        <v>360</v>
      </c>
      <c r="E33" t="s">
        <v>298</v>
      </c>
      <c r="V33">
        <v>7.2</v>
      </c>
      <c r="W33">
        <v>9.1</v>
      </c>
      <c r="X33">
        <v>4.8</v>
      </c>
      <c r="Y33">
        <v>5.5</v>
      </c>
      <c r="Z33">
        <v>9.1999999999999993</v>
      </c>
      <c r="AA33">
        <v>6</v>
      </c>
      <c r="AB33">
        <v>5.9</v>
      </c>
      <c r="AC33">
        <v>6.2</v>
      </c>
      <c r="AD33">
        <v>7.2</v>
      </c>
      <c r="AE33">
        <v>7.5</v>
      </c>
      <c r="AF33">
        <v>11</v>
      </c>
    </row>
    <row r="34" spans="1:32" x14ac:dyDescent="0.3">
      <c r="A34" t="s">
        <v>38</v>
      </c>
      <c r="B34" t="s">
        <v>361</v>
      </c>
      <c r="C34" t="s">
        <v>297</v>
      </c>
      <c r="D34" t="s">
        <v>362</v>
      </c>
      <c r="E34" t="s">
        <v>298</v>
      </c>
      <c r="V34">
        <v>27.7</v>
      </c>
      <c r="W34">
        <v>27.5</v>
      </c>
      <c r="X34">
        <v>29.9</v>
      </c>
      <c r="Y34">
        <v>37.5</v>
      </c>
      <c r="Z34">
        <v>37.1</v>
      </c>
      <c r="AA34">
        <v>38.799999999999997</v>
      </c>
      <c r="AB34">
        <v>50.5</v>
      </c>
      <c r="AC34">
        <v>76.599999999999994</v>
      </c>
      <c r="AD34">
        <v>81.7</v>
      </c>
      <c r="AE34">
        <v>85.2</v>
      </c>
      <c r="AF34">
        <v>89</v>
      </c>
    </row>
    <row r="35" spans="1:32" x14ac:dyDescent="0.3">
      <c r="A35" t="s">
        <v>38</v>
      </c>
      <c r="B35" t="s">
        <v>363</v>
      </c>
      <c r="C35" t="s">
        <v>297</v>
      </c>
      <c r="D35" t="s">
        <v>364</v>
      </c>
      <c r="E35" t="s">
        <v>298</v>
      </c>
      <c r="V35">
        <v>465.8</v>
      </c>
      <c r="W35">
        <v>499</v>
      </c>
      <c r="X35">
        <v>552.70000000000005</v>
      </c>
      <c r="Y35">
        <v>532</v>
      </c>
      <c r="Z35">
        <v>537.70000000000005</v>
      </c>
      <c r="AA35">
        <v>521.9</v>
      </c>
      <c r="AB35">
        <v>651.6</v>
      </c>
      <c r="AC35">
        <v>686.9</v>
      </c>
      <c r="AD35">
        <v>912.8</v>
      </c>
      <c r="AE35">
        <v>986.6</v>
      </c>
      <c r="AF35">
        <v>942.9</v>
      </c>
    </row>
    <row r="36" spans="1:32" x14ac:dyDescent="0.3">
      <c r="A36" t="s">
        <v>38</v>
      </c>
      <c r="B36" t="s">
        <v>365</v>
      </c>
      <c r="C36" t="s">
        <v>297</v>
      </c>
      <c r="D36" t="s">
        <v>366</v>
      </c>
      <c r="E36" t="s">
        <v>298</v>
      </c>
      <c r="V36">
        <v>45.8</v>
      </c>
      <c r="W36">
        <v>44.6</v>
      </c>
      <c r="X36">
        <v>40.9</v>
      </c>
      <c r="Y36">
        <v>40.9</v>
      </c>
      <c r="Z36">
        <v>41.7</v>
      </c>
      <c r="AA36">
        <v>41</v>
      </c>
      <c r="AB36">
        <v>44.8</v>
      </c>
      <c r="AC36">
        <v>48.2</v>
      </c>
      <c r="AD36">
        <v>49.3</v>
      </c>
      <c r="AE36">
        <v>49.5</v>
      </c>
      <c r="AF36">
        <v>53.8</v>
      </c>
    </row>
    <row r="37" spans="1:32" x14ac:dyDescent="0.3">
      <c r="A37" t="s">
        <v>38</v>
      </c>
      <c r="B37" t="s">
        <v>367</v>
      </c>
      <c r="C37" t="s">
        <v>297</v>
      </c>
      <c r="D37" t="s">
        <v>368</v>
      </c>
      <c r="E37" t="s">
        <v>298</v>
      </c>
      <c r="V37">
        <v>51.5</v>
      </c>
      <c r="W37">
        <v>43.3</v>
      </c>
      <c r="X37">
        <v>58.2</v>
      </c>
      <c r="Y37">
        <v>57.3</v>
      </c>
      <c r="Z37">
        <v>56</v>
      </c>
      <c r="AA37">
        <v>56.3</v>
      </c>
      <c r="AB37">
        <v>54.5</v>
      </c>
      <c r="AC37">
        <v>64.900000000000006</v>
      </c>
      <c r="AD37">
        <v>70.7</v>
      </c>
      <c r="AE37">
        <v>73.5</v>
      </c>
      <c r="AF37">
        <v>72.599999999999994</v>
      </c>
    </row>
    <row r="38" spans="1:32" x14ac:dyDescent="0.3">
      <c r="A38" t="s">
        <v>38</v>
      </c>
      <c r="B38" t="s">
        <v>369</v>
      </c>
      <c r="C38" t="s">
        <v>297</v>
      </c>
      <c r="D38" t="s">
        <v>370</v>
      </c>
      <c r="E38" t="s">
        <v>298</v>
      </c>
      <c r="V38">
        <v>368.5</v>
      </c>
      <c r="W38">
        <v>411.1</v>
      </c>
      <c r="X38">
        <v>453.6</v>
      </c>
      <c r="Y38">
        <v>433.8</v>
      </c>
      <c r="Z38">
        <v>440</v>
      </c>
      <c r="AA38">
        <v>424.6</v>
      </c>
      <c r="AB38">
        <v>552.29999999999995</v>
      </c>
      <c r="AC38">
        <v>573.79999999999995</v>
      </c>
      <c r="AD38">
        <v>792.8</v>
      </c>
      <c r="AE38">
        <v>863.6</v>
      </c>
      <c r="AF38">
        <v>816.5</v>
      </c>
    </row>
    <row r="39" spans="1:32" x14ac:dyDescent="0.3">
      <c r="A39" t="s">
        <v>38</v>
      </c>
      <c r="B39" t="s">
        <v>371</v>
      </c>
      <c r="C39" t="s">
        <v>297</v>
      </c>
      <c r="D39" t="s">
        <v>372</v>
      </c>
      <c r="E39" t="s">
        <v>298</v>
      </c>
      <c r="V39">
        <v>275.5</v>
      </c>
      <c r="W39">
        <v>192.5</v>
      </c>
      <c r="X39">
        <v>183.5</v>
      </c>
      <c r="Y39">
        <v>211.3</v>
      </c>
      <c r="Z39">
        <v>185.7</v>
      </c>
      <c r="AA39">
        <v>164.6</v>
      </c>
      <c r="AB39">
        <v>172.1</v>
      </c>
      <c r="AC39">
        <v>177.7</v>
      </c>
      <c r="AD39">
        <v>247.8</v>
      </c>
      <c r="AE39">
        <v>303.60000000000002</v>
      </c>
      <c r="AF39">
        <v>319.7</v>
      </c>
    </row>
    <row r="40" spans="1:32" x14ac:dyDescent="0.3">
      <c r="A40" t="s">
        <v>38</v>
      </c>
      <c r="B40" t="s">
        <v>373</v>
      </c>
      <c r="C40" t="s">
        <v>297</v>
      </c>
      <c r="D40" t="s">
        <v>374</v>
      </c>
      <c r="E40" t="s">
        <v>298</v>
      </c>
      <c r="V40">
        <v>11.1</v>
      </c>
      <c r="W40">
        <v>11</v>
      </c>
      <c r="X40">
        <v>13.4</v>
      </c>
      <c r="Y40">
        <v>14.1</v>
      </c>
      <c r="Z40">
        <v>12.6</v>
      </c>
      <c r="AA40">
        <v>14</v>
      </c>
      <c r="AB40">
        <v>16.2</v>
      </c>
      <c r="AC40">
        <v>19.899999999999999</v>
      </c>
      <c r="AD40">
        <v>19.399999999999999</v>
      </c>
      <c r="AE40">
        <v>20.5</v>
      </c>
      <c r="AF40">
        <v>21.2</v>
      </c>
    </row>
    <row r="41" spans="1:32" x14ac:dyDescent="0.3">
      <c r="A41" t="s">
        <v>38</v>
      </c>
      <c r="B41" t="s">
        <v>375</v>
      </c>
      <c r="C41" t="s">
        <v>297</v>
      </c>
      <c r="D41" t="s">
        <v>376</v>
      </c>
      <c r="E41" t="s">
        <v>298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38</v>
      </c>
      <c r="B42" t="s">
        <v>377</v>
      </c>
      <c r="C42" t="s">
        <v>297</v>
      </c>
      <c r="D42" t="s">
        <v>378</v>
      </c>
      <c r="E42" t="s">
        <v>298</v>
      </c>
      <c r="V42">
        <v>171.1</v>
      </c>
      <c r="W42">
        <v>168</v>
      </c>
      <c r="X42">
        <v>176.9</v>
      </c>
      <c r="Y42">
        <v>169.8</v>
      </c>
      <c r="Z42">
        <v>165.2</v>
      </c>
      <c r="AA42">
        <v>191.7</v>
      </c>
      <c r="AB42">
        <v>221.9</v>
      </c>
      <c r="AC42">
        <v>259</v>
      </c>
      <c r="AD42">
        <v>265.7</v>
      </c>
      <c r="AE42">
        <v>271.3</v>
      </c>
      <c r="AF42">
        <v>273.8</v>
      </c>
    </row>
    <row r="43" spans="1:32" x14ac:dyDescent="0.3">
      <c r="A43" t="s">
        <v>38</v>
      </c>
      <c r="B43" t="s">
        <v>379</v>
      </c>
      <c r="C43" t="s">
        <v>297</v>
      </c>
      <c r="D43" t="s">
        <v>380</v>
      </c>
      <c r="E43" t="s">
        <v>298</v>
      </c>
      <c r="V43">
        <v>214.4</v>
      </c>
      <c r="W43">
        <v>207.1</v>
      </c>
      <c r="X43">
        <v>218.9</v>
      </c>
      <c r="Y43">
        <v>214.9</v>
      </c>
      <c r="Z43">
        <v>215.8</v>
      </c>
      <c r="AA43">
        <v>244.2</v>
      </c>
      <c r="AB43">
        <v>285.39999999999998</v>
      </c>
      <c r="AC43">
        <v>324</v>
      </c>
      <c r="AD43">
        <v>340.3</v>
      </c>
      <c r="AE43">
        <v>347.3</v>
      </c>
      <c r="AF43">
        <v>338.4</v>
      </c>
    </row>
    <row r="44" spans="1:32" x14ac:dyDescent="0.3">
      <c r="A44" t="s">
        <v>38</v>
      </c>
      <c r="B44" t="s">
        <v>381</v>
      </c>
      <c r="C44" t="s">
        <v>297</v>
      </c>
      <c r="D44" t="s">
        <v>382</v>
      </c>
      <c r="E44" t="s">
        <v>298</v>
      </c>
      <c r="V44">
        <v>1441.1</v>
      </c>
      <c r="W44">
        <v>1384.2</v>
      </c>
      <c r="X44">
        <v>1481.7</v>
      </c>
      <c r="Y44">
        <v>1514.9</v>
      </c>
      <c r="Z44">
        <v>1471.9</v>
      </c>
      <c r="AA44">
        <v>1535</v>
      </c>
      <c r="AB44">
        <v>1773.9</v>
      </c>
      <c r="AC44">
        <v>1992.3</v>
      </c>
      <c r="AD44">
        <v>2313.8000000000002</v>
      </c>
      <c r="AE44">
        <v>2488.1999999999998</v>
      </c>
      <c r="AF44">
        <v>2479</v>
      </c>
    </row>
    <row r="45" spans="1:32" x14ac:dyDescent="0.3">
      <c r="A45" t="s">
        <v>38</v>
      </c>
      <c r="B45" t="s">
        <v>383</v>
      </c>
      <c r="C45" t="s">
        <v>297</v>
      </c>
      <c r="D45" t="s">
        <v>384</v>
      </c>
      <c r="E45" t="s">
        <v>298</v>
      </c>
      <c r="V45">
        <v>1438.3</v>
      </c>
      <c r="W45">
        <v>1380.9</v>
      </c>
      <c r="X45">
        <v>1478.2</v>
      </c>
      <c r="Y45">
        <v>1511.4</v>
      </c>
      <c r="Z45">
        <v>1468.6</v>
      </c>
      <c r="AA45">
        <v>1531.9</v>
      </c>
      <c r="AB45">
        <v>1770.2</v>
      </c>
      <c r="AC45">
        <v>1987.4</v>
      </c>
      <c r="AD45">
        <v>2309.1</v>
      </c>
      <c r="AE45">
        <v>2483.3000000000002</v>
      </c>
      <c r="AF45">
        <v>2473.5</v>
      </c>
    </row>
    <row r="46" spans="1:32" x14ac:dyDescent="0.3">
      <c r="A46" t="s">
        <v>38</v>
      </c>
      <c r="B46" t="s">
        <v>385</v>
      </c>
      <c r="C46" t="s">
        <v>297</v>
      </c>
      <c r="D46" t="s">
        <v>386</v>
      </c>
      <c r="E46" t="s">
        <v>298</v>
      </c>
      <c r="V46">
        <v>43.3</v>
      </c>
      <c r="W46">
        <v>39.1</v>
      </c>
      <c r="X46">
        <v>42</v>
      </c>
      <c r="Y46">
        <v>45.1</v>
      </c>
      <c r="Z46">
        <v>50.6</v>
      </c>
      <c r="AA46">
        <v>52.5</v>
      </c>
      <c r="AB46">
        <v>63.5</v>
      </c>
      <c r="AC46">
        <v>65</v>
      </c>
      <c r="AD46">
        <v>74.599999999999994</v>
      </c>
      <c r="AE46">
        <v>76</v>
      </c>
      <c r="AF46">
        <v>64.599999999999994</v>
      </c>
    </row>
    <row r="47" spans="1:32" x14ac:dyDescent="0.3">
      <c r="A47" t="s">
        <v>38</v>
      </c>
      <c r="B47" t="s">
        <v>387</v>
      </c>
      <c r="C47" t="s">
        <v>297</v>
      </c>
      <c r="D47" t="s">
        <v>388</v>
      </c>
      <c r="E47" t="s">
        <v>298</v>
      </c>
      <c r="V47">
        <v>163.6</v>
      </c>
      <c r="W47">
        <v>133</v>
      </c>
      <c r="X47">
        <v>165.7</v>
      </c>
      <c r="Y47">
        <v>163.4</v>
      </c>
      <c r="Z47">
        <v>166.9</v>
      </c>
      <c r="AA47">
        <v>158</v>
      </c>
      <c r="AB47">
        <v>168.1</v>
      </c>
      <c r="AC47">
        <v>186</v>
      </c>
      <c r="AD47">
        <v>165.1</v>
      </c>
      <c r="AE47">
        <v>240.5</v>
      </c>
      <c r="AF47">
        <v>402.2</v>
      </c>
    </row>
    <row r="48" spans="1:32" x14ac:dyDescent="0.3">
      <c r="A48" t="s">
        <v>38</v>
      </c>
      <c r="B48" t="s">
        <v>389</v>
      </c>
      <c r="C48" t="s">
        <v>297</v>
      </c>
      <c r="D48" t="s">
        <v>390</v>
      </c>
      <c r="E48" t="s">
        <v>298</v>
      </c>
      <c r="V48">
        <v>368.7</v>
      </c>
      <c r="W48">
        <v>500.6</v>
      </c>
      <c r="X48">
        <v>388.8</v>
      </c>
      <c r="Y48">
        <v>386.5</v>
      </c>
      <c r="Z48">
        <v>382.4</v>
      </c>
      <c r="AA48">
        <v>396.1</v>
      </c>
      <c r="AB48">
        <v>438.9</v>
      </c>
      <c r="AC48">
        <v>470.8</v>
      </c>
      <c r="AD48">
        <v>518.6</v>
      </c>
      <c r="AE48">
        <v>633.6</v>
      </c>
      <c r="AF48">
        <v>817.8</v>
      </c>
    </row>
    <row r="49" spans="1:32" x14ac:dyDescent="0.3">
      <c r="A49" t="s">
        <v>38</v>
      </c>
      <c r="B49" t="s">
        <v>391</v>
      </c>
      <c r="C49" t="s">
        <v>297</v>
      </c>
      <c r="D49" t="s">
        <v>392</v>
      </c>
      <c r="E49" t="s">
        <v>298</v>
      </c>
      <c r="V49">
        <v>58.2</v>
      </c>
      <c r="W49">
        <v>83.8</v>
      </c>
      <c r="X49">
        <v>65.099999999999994</v>
      </c>
      <c r="Y49">
        <v>61.9</v>
      </c>
      <c r="Z49">
        <v>59.2</v>
      </c>
      <c r="AA49">
        <v>66.400000000000006</v>
      </c>
      <c r="AB49">
        <v>75.8</v>
      </c>
      <c r="AC49">
        <v>78.8</v>
      </c>
      <c r="AD49">
        <v>112.1</v>
      </c>
      <c r="AE49">
        <v>113.7</v>
      </c>
      <c r="AF49">
        <v>118.7</v>
      </c>
    </row>
    <row r="50" spans="1:32" x14ac:dyDescent="0.3">
      <c r="A50" t="s">
        <v>38</v>
      </c>
      <c r="B50" t="s">
        <v>393</v>
      </c>
      <c r="C50" t="s">
        <v>297</v>
      </c>
      <c r="D50" t="s">
        <v>394</v>
      </c>
      <c r="E50" t="s">
        <v>298</v>
      </c>
      <c r="V50">
        <v>146.9</v>
      </c>
      <c r="W50">
        <v>283.7</v>
      </c>
      <c r="X50">
        <v>157.9</v>
      </c>
      <c r="Y50">
        <v>161.19999999999999</v>
      </c>
      <c r="Z50">
        <v>156.30000000000001</v>
      </c>
      <c r="AA50">
        <v>171.7</v>
      </c>
      <c r="AB50">
        <v>195.1</v>
      </c>
      <c r="AC50">
        <v>205.9</v>
      </c>
      <c r="AD50">
        <v>241.4</v>
      </c>
      <c r="AE50">
        <v>279.39999999999998</v>
      </c>
      <c r="AF50">
        <v>296.89999999999998</v>
      </c>
    </row>
    <row r="51" spans="1:32" x14ac:dyDescent="0.3">
      <c r="A51" t="s">
        <v>38</v>
      </c>
      <c r="B51" t="s">
        <v>395</v>
      </c>
      <c r="C51" t="s">
        <v>297</v>
      </c>
      <c r="D51" t="s">
        <v>396</v>
      </c>
      <c r="E51" t="s">
        <v>298</v>
      </c>
      <c r="V51">
        <v>131.30000000000001</v>
      </c>
      <c r="W51">
        <v>153.19999999999999</v>
      </c>
      <c r="X51">
        <v>141.6</v>
      </c>
      <c r="Y51">
        <v>143.1</v>
      </c>
      <c r="Z51">
        <v>138.19999999999999</v>
      </c>
      <c r="AA51">
        <v>148.6</v>
      </c>
      <c r="AB51">
        <v>169.7</v>
      </c>
      <c r="AC51">
        <v>178.8</v>
      </c>
      <c r="AD51">
        <v>202.5</v>
      </c>
      <c r="AE51">
        <v>236.5</v>
      </c>
      <c r="AF51">
        <v>250.8</v>
      </c>
    </row>
    <row r="52" spans="1:32" x14ac:dyDescent="0.3">
      <c r="A52" t="s">
        <v>38</v>
      </c>
      <c r="B52" t="s">
        <v>397</v>
      </c>
      <c r="C52" t="s">
        <v>297</v>
      </c>
      <c r="D52" t="s">
        <v>398</v>
      </c>
      <c r="E52" t="s">
        <v>298</v>
      </c>
      <c r="V52">
        <v>15.6</v>
      </c>
      <c r="W52">
        <v>130.5</v>
      </c>
      <c r="X52">
        <v>16.3</v>
      </c>
      <c r="Y52">
        <v>18.100000000000001</v>
      </c>
      <c r="Z52">
        <v>18.100000000000001</v>
      </c>
      <c r="AA52">
        <v>23.1</v>
      </c>
      <c r="AB52">
        <v>25.4</v>
      </c>
      <c r="AC52">
        <v>27.1</v>
      </c>
      <c r="AD52">
        <v>38.9</v>
      </c>
      <c r="AE52">
        <v>42.9</v>
      </c>
      <c r="AF52">
        <v>46.1</v>
      </c>
    </row>
    <row r="53" spans="1:32" x14ac:dyDescent="0.3">
      <c r="A53" t="s">
        <v>38</v>
      </c>
      <c r="B53" t="s">
        <v>399</v>
      </c>
      <c r="C53" t="s">
        <v>297</v>
      </c>
      <c r="D53" t="s">
        <v>400</v>
      </c>
      <c r="E53" t="s">
        <v>298</v>
      </c>
      <c r="V53">
        <v>20.9</v>
      </c>
      <c r="W53">
        <v>20.8</v>
      </c>
      <c r="X53">
        <v>25.4</v>
      </c>
      <c r="Y53">
        <v>23</v>
      </c>
      <c r="Z53">
        <v>24.5</v>
      </c>
      <c r="AA53">
        <v>24.4</v>
      </c>
      <c r="AB53">
        <v>32.4</v>
      </c>
      <c r="AC53">
        <v>34.299999999999997</v>
      </c>
      <c r="AD53">
        <v>33.9</v>
      </c>
      <c r="AE53">
        <v>34.799999999999997</v>
      </c>
      <c r="AF53">
        <v>37.4</v>
      </c>
    </row>
    <row r="54" spans="1:32" x14ac:dyDescent="0.3">
      <c r="A54" t="s">
        <v>38</v>
      </c>
      <c r="B54" t="s">
        <v>401</v>
      </c>
      <c r="C54" t="s">
        <v>297</v>
      </c>
      <c r="D54" t="s">
        <v>402</v>
      </c>
      <c r="E54" t="s">
        <v>298</v>
      </c>
      <c r="V54">
        <v>43.6</v>
      </c>
      <c r="W54">
        <v>42.6</v>
      </c>
      <c r="X54">
        <v>47.3</v>
      </c>
      <c r="Y54">
        <v>59.9</v>
      </c>
      <c r="Z54">
        <v>57.7</v>
      </c>
      <c r="AA54">
        <v>47.6</v>
      </c>
      <c r="AB54">
        <v>65</v>
      </c>
      <c r="AC54">
        <v>70</v>
      </c>
      <c r="AD54">
        <v>73.3</v>
      </c>
      <c r="AE54">
        <v>75.7</v>
      </c>
      <c r="AF54">
        <v>75.2</v>
      </c>
    </row>
    <row r="55" spans="1:32" x14ac:dyDescent="0.3">
      <c r="A55" t="s">
        <v>38</v>
      </c>
      <c r="B55" t="s">
        <v>403</v>
      </c>
      <c r="C55" t="s">
        <v>297</v>
      </c>
      <c r="D55" t="s">
        <v>404</v>
      </c>
      <c r="E55" t="s">
        <v>298</v>
      </c>
      <c r="V55">
        <v>22.7</v>
      </c>
      <c r="W55">
        <v>21.8</v>
      </c>
      <c r="X55">
        <v>21.9</v>
      </c>
      <c r="Y55">
        <v>36.9</v>
      </c>
      <c r="Z55">
        <v>33.200000000000003</v>
      </c>
      <c r="AA55">
        <v>23.2</v>
      </c>
      <c r="AB55">
        <v>32.6</v>
      </c>
      <c r="AC55">
        <v>35.700000000000003</v>
      </c>
      <c r="AD55">
        <v>39.4</v>
      </c>
      <c r="AE55">
        <v>40.9</v>
      </c>
      <c r="AF55">
        <v>37.799999999999997</v>
      </c>
    </row>
    <row r="56" spans="1:32" x14ac:dyDescent="0.3">
      <c r="A56" t="s">
        <v>38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38</v>
      </c>
      <c r="B57" t="s">
        <v>407</v>
      </c>
      <c r="C57" t="s">
        <v>297</v>
      </c>
      <c r="D57" t="s">
        <v>408</v>
      </c>
      <c r="E57" t="s">
        <v>298</v>
      </c>
      <c r="G57">
        <v>487.8</v>
      </c>
      <c r="H57">
        <v>537.70000000000005</v>
      </c>
      <c r="I57">
        <v>664.3</v>
      </c>
      <c r="J57">
        <v>776.4</v>
      </c>
      <c r="K57">
        <v>831.2</v>
      </c>
      <c r="L57">
        <v>913.1</v>
      </c>
      <c r="M57">
        <v>1125.0999999999999</v>
      </c>
      <c r="N57">
        <v>1189.8</v>
      </c>
      <c r="O57">
        <v>1213.9000000000001</v>
      </c>
      <c r="P57">
        <v>1258.5999999999999</v>
      </c>
      <c r="Q57">
        <v>1339.8</v>
      </c>
      <c r="R57">
        <v>1467.6</v>
      </c>
      <c r="S57">
        <v>1597.3</v>
      </c>
      <c r="T57">
        <v>1674</v>
      </c>
      <c r="U57">
        <v>1740.6</v>
      </c>
      <c r="V57">
        <v>1820.9</v>
      </c>
      <c r="W57">
        <v>1895.7</v>
      </c>
      <c r="X57">
        <v>1883.8</v>
      </c>
      <c r="Y57">
        <v>1915.5</v>
      </c>
      <c r="Z57">
        <v>1866.9</v>
      </c>
      <c r="AA57">
        <v>1945.1</v>
      </c>
      <c r="AB57">
        <v>2229.1</v>
      </c>
      <c r="AC57">
        <v>2482.9</v>
      </c>
      <c r="AD57">
        <v>2851.8</v>
      </c>
      <c r="AE57">
        <v>3142.3</v>
      </c>
      <c r="AF57">
        <v>3318</v>
      </c>
    </row>
    <row r="58" spans="1:32" x14ac:dyDescent="0.3">
      <c r="A58" t="s">
        <v>38</v>
      </c>
      <c r="B58" t="s">
        <v>409</v>
      </c>
      <c r="C58" t="s">
        <v>297</v>
      </c>
      <c r="D58" t="s">
        <v>410</v>
      </c>
      <c r="E58" t="s">
        <v>298</v>
      </c>
      <c r="V58">
        <v>1820.9</v>
      </c>
      <c r="W58">
        <v>1895.7</v>
      </c>
      <c r="X58">
        <v>1883.8</v>
      </c>
      <c r="Y58">
        <v>1915.5</v>
      </c>
      <c r="Z58">
        <v>1866.9</v>
      </c>
      <c r="AA58">
        <v>1945.1</v>
      </c>
      <c r="AB58">
        <v>2229.1</v>
      </c>
      <c r="AC58">
        <v>2482.9</v>
      </c>
      <c r="AD58">
        <v>2851.8</v>
      </c>
      <c r="AE58">
        <v>3142.3</v>
      </c>
      <c r="AF58">
        <v>3318</v>
      </c>
    </row>
    <row r="59" spans="1:32" x14ac:dyDescent="0.3">
      <c r="A59" t="s">
        <v>38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40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40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40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40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40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40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40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40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40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40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40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40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40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40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40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40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40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40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40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40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40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40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40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40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40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40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40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40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40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40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40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40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40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40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289.7</v>
      </c>
      <c r="W35">
        <v>269.2</v>
      </c>
      <c r="X35">
        <v>259.3</v>
      </c>
      <c r="Y35">
        <v>292.7</v>
      </c>
      <c r="Z35">
        <v>287.8</v>
      </c>
      <c r="AA35">
        <v>288.5</v>
      </c>
      <c r="AB35">
        <v>327.10000000000002</v>
      </c>
      <c r="AC35">
        <v>319.39999999999998</v>
      </c>
      <c r="AD35">
        <v>327.3</v>
      </c>
      <c r="AE35">
        <v>278.5</v>
      </c>
      <c r="AF35">
        <v>293.5</v>
      </c>
    </row>
    <row r="36" spans="1:32" x14ac:dyDescent="0.3">
      <c r="A36" t="s">
        <v>40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288.60000000000002</v>
      </c>
      <c r="W36">
        <v>268.10000000000002</v>
      </c>
      <c r="X36">
        <v>258.10000000000002</v>
      </c>
      <c r="Y36">
        <v>291.39999999999998</v>
      </c>
      <c r="Z36">
        <v>286.39999999999998</v>
      </c>
      <c r="AA36">
        <v>287.10000000000002</v>
      </c>
      <c r="AB36">
        <v>325.60000000000002</v>
      </c>
      <c r="AC36">
        <v>318</v>
      </c>
      <c r="AD36">
        <v>325.89999999999998</v>
      </c>
      <c r="AE36">
        <v>277</v>
      </c>
      <c r="AF36">
        <v>292</v>
      </c>
    </row>
    <row r="37" spans="1:32" x14ac:dyDescent="0.3">
      <c r="A37" t="s">
        <v>40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40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40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40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40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40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40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40</v>
      </c>
      <c r="B44" t="s">
        <v>381</v>
      </c>
      <c r="C44" t="s">
        <v>297</v>
      </c>
      <c r="D44" t="s">
        <v>382</v>
      </c>
      <c r="E44" t="s">
        <v>298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372.1</v>
      </c>
      <c r="W44">
        <v>370.3</v>
      </c>
      <c r="X44">
        <v>334.2</v>
      </c>
      <c r="Y44">
        <v>363.8</v>
      </c>
      <c r="Z44">
        <v>392.6</v>
      </c>
      <c r="AA44">
        <v>358.4</v>
      </c>
      <c r="AB44">
        <v>403.6</v>
      </c>
      <c r="AC44">
        <v>389.3</v>
      </c>
      <c r="AD44">
        <v>393</v>
      </c>
      <c r="AE44">
        <v>332.6</v>
      </c>
      <c r="AF44">
        <v>351.9</v>
      </c>
    </row>
    <row r="45" spans="1:32" x14ac:dyDescent="0.3">
      <c r="A45" t="s">
        <v>40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371.7</v>
      </c>
      <c r="W45">
        <v>369.9</v>
      </c>
      <c r="X45">
        <v>333.8</v>
      </c>
      <c r="Y45">
        <v>363.3</v>
      </c>
      <c r="Z45">
        <v>392.1</v>
      </c>
      <c r="AA45">
        <v>357.9</v>
      </c>
      <c r="AB45">
        <v>403.1</v>
      </c>
      <c r="AC45">
        <v>388.8</v>
      </c>
      <c r="AD45">
        <v>392.6</v>
      </c>
      <c r="AE45">
        <v>332.1</v>
      </c>
      <c r="AF45">
        <v>351.5</v>
      </c>
    </row>
    <row r="46" spans="1:32" x14ac:dyDescent="0.3">
      <c r="A46" t="s">
        <v>40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40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40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40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40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40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40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40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40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40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40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40</v>
      </c>
      <c r="B57" t="s">
        <v>407</v>
      </c>
      <c r="C57" t="s">
        <v>297</v>
      </c>
      <c r="D57" t="s">
        <v>408</v>
      </c>
      <c r="E57" t="s">
        <v>298</v>
      </c>
      <c r="F57">
        <v>0</v>
      </c>
      <c r="G57">
        <v>159.80000000000001</v>
      </c>
      <c r="H57">
        <v>182.6</v>
      </c>
      <c r="I57">
        <v>221.4</v>
      </c>
      <c r="J57">
        <v>252.4</v>
      </c>
      <c r="K57">
        <v>331.5</v>
      </c>
      <c r="L57">
        <v>340.9</v>
      </c>
      <c r="M57">
        <v>354.8</v>
      </c>
      <c r="N57">
        <v>349.9</v>
      </c>
      <c r="O57">
        <v>353.4</v>
      </c>
      <c r="P57">
        <v>365.6</v>
      </c>
      <c r="Q57">
        <v>395.1</v>
      </c>
      <c r="R57">
        <v>451.7</v>
      </c>
      <c r="S57">
        <v>450</v>
      </c>
      <c r="T57">
        <v>383.8</v>
      </c>
      <c r="U57">
        <v>388.1</v>
      </c>
      <c r="V57">
        <v>373.2</v>
      </c>
      <c r="W57">
        <v>371.4</v>
      </c>
      <c r="X57">
        <v>335.5</v>
      </c>
      <c r="Y57">
        <v>365.1</v>
      </c>
      <c r="Z57">
        <v>393.8</v>
      </c>
      <c r="AA57">
        <v>359.8</v>
      </c>
      <c r="AB57">
        <v>404.9</v>
      </c>
      <c r="AC57">
        <v>390.7</v>
      </c>
      <c r="AD57">
        <v>394.4</v>
      </c>
      <c r="AE57">
        <v>334.2</v>
      </c>
      <c r="AF57">
        <v>353.3</v>
      </c>
    </row>
    <row r="58" spans="1:32" x14ac:dyDescent="0.3">
      <c r="A58" t="s">
        <v>40</v>
      </c>
      <c r="B58" t="s">
        <v>409</v>
      </c>
      <c r="C58" t="s">
        <v>297</v>
      </c>
      <c r="D58" t="s">
        <v>410</v>
      </c>
      <c r="E58" t="s">
        <v>298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373.2</v>
      </c>
      <c r="W58">
        <v>371.4</v>
      </c>
      <c r="X58">
        <v>335.5</v>
      </c>
      <c r="Y58">
        <v>365.1</v>
      </c>
      <c r="Z58">
        <v>393.8</v>
      </c>
      <c r="AA58">
        <v>359.8</v>
      </c>
      <c r="AB58">
        <v>404.9</v>
      </c>
      <c r="AC58">
        <v>390.7</v>
      </c>
      <c r="AD58">
        <v>394.4</v>
      </c>
      <c r="AE58">
        <v>334.2</v>
      </c>
      <c r="AF58">
        <v>353.3</v>
      </c>
    </row>
    <row r="59" spans="1:32" x14ac:dyDescent="0.3">
      <c r="A59" t="s">
        <v>40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42</v>
      </c>
      <c r="B2" t="s">
        <v>295</v>
      </c>
      <c r="C2" t="s">
        <v>297</v>
      </c>
      <c r="D2" t="s">
        <v>296</v>
      </c>
      <c r="E2" t="s">
        <v>298</v>
      </c>
      <c r="V2">
        <v>1.8</v>
      </c>
      <c r="W2">
        <v>5.4</v>
      </c>
      <c r="X2">
        <v>6.9</v>
      </c>
      <c r="Y2">
        <v>4.9000000000000004</v>
      </c>
      <c r="Z2">
        <v>5.4</v>
      </c>
      <c r="AA2">
        <v>8.8000000000000007</v>
      </c>
      <c r="AB2">
        <v>13</v>
      </c>
      <c r="AC2">
        <v>11.4</v>
      </c>
      <c r="AD2">
        <v>15.2</v>
      </c>
      <c r="AE2">
        <v>23.7</v>
      </c>
      <c r="AF2">
        <v>27.3</v>
      </c>
    </row>
    <row r="3" spans="1:32" x14ac:dyDescent="0.3">
      <c r="A3" t="s">
        <v>42</v>
      </c>
      <c r="B3" t="s">
        <v>299</v>
      </c>
      <c r="C3" t="s">
        <v>297</v>
      </c>
      <c r="D3" t="s">
        <v>300</v>
      </c>
      <c r="E3" t="s">
        <v>298</v>
      </c>
      <c r="V3">
        <v>5</v>
      </c>
      <c r="W3">
        <v>2.9</v>
      </c>
      <c r="X3">
        <v>4.8</v>
      </c>
      <c r="Y3">
        <v>3.8</v>
      </c>
      <c r="Z3">
        <v>8.1</v>
      </c>
      <c r="AA3">
        <v>5.8</v>
      </c>
      <c r="AB3">
        <v>9</v>
      </c>
      <c r="AC3">
        <v>10.5</v>
      </c>
      <c r="AD3">
        <v>10.199999999999999</v>
      </c>
      <c r="AE3">
        <v>14.3</v>
      </c>
      <c r="AF3">
        <v>15</v>
      </c>
    </row>
    <row r="4" spans="1:32" x14ac:dyDescent="0.3">
      <c r="A4" t="s">
        <v>42</v>
      </c>
      <c r="B4" t="s">
        <v>301</v>
      </c>
      <c r="C4" t="s">
        <v>297</v>
      </c>
      <c r="D4" t="s">
        <v>302</v>
      </c>
      <c r="E4" t="s">
        <v>298</v>
      </c>
      <c r="V4">
        <v>466</v>
      </c>
      <c r="W4">
        <v>511.2</v>
      </c>
      <c r="X4">
        <v>450.8</v>
      </c>
      <c r="Y4">
        <v>457.1</v>
      </c>
      <c r="Z4">
        <v>435.5</v>
      </c>
      <c r="AA4">
        <v>506.4</v>
      </c>
      <c r="AB4">
        <v>554.20000000000005</v>
      </c>
      <c r="AC4">
        <v>622.20000000000005</v>
      </c>
      <c r="AD4">
        <v>674.1</v>
      </c>
      <c r="AE4">
        <v>740.2</v>
      </c>
      <c r="AF4">
        <v>785.7</v>
      </c>
    </row>
    <row r="5" spans="1:32" x14ac:dyDescent="0.3">
      <c r="A5" t="s">
        <v>42</v>
      </c>
      <c r="B5" t="s">
        <v>303</v>
      </c>
      <c r="C5" t="s">
        <v>297</v>
      </c>
      <c r="D5" t="s">
        <v>304</v>
      </c>
      <c r="E5" t="s">
        <v>298</v>
      </c>
      <c r="V5">
        <v>44.5</v>
      </c>
      <c r="W5">
        <v>74.900000000000006</v>
      </c>
      <c r="X5">
        <v>62.4</v>
      </c>
      <c r="Y5">
        <v>57.8</v>
      </c>
      <c r="Z5">
        <v>48.2</v>
      </c>
      <c r="AA5">
        <v>51.9</v>
      </c>
      <c r="AB5">
        <v>54.4</v>
      </c>
      <c r="AC5">
        <v>72.3</v>
      </c>
      <c r="AD5">
        <v>79.2</v>
      </c>
      <c r="AE5">
        <v>81.7</v>
      </c>
      <c r="AF5">
        <v>72.400000000000006</v>
      </c>
    </row>
    <row r="6" spans="1:32" x14ac:dyDescent="0.3">
      <c r="A6" t="s">
        <v>42</v>
      </c>
      <c r="B6" t="s">
        <v>305</v>
      </c>
      <c r="C6" t="s">
        <v>297</v>
      </c>
      <c r="D6" t="s">
        <v>306</v>
      </c>
      <c r="E6" t="s">
        <v>298</v>
      </c>
      <c r="V6">
        <v>22.2</v>
      </c>
      <c r="W6">
        <v>25.1</v>
      </c>
      <c r="X6">
        <v>26.6</v>
      </c>
      <c r="Y6">
        <v>29.6</v>
      </c>
      <c r="Z6">
        <v>29.7</v>
      </c>
      <c r="AA6">
        <v>33.6</v>
      </c>
      <c r="AB6">
        <v>32.700000000000003</v>
      </c>
      <c r="AC6">
        <v>34.200000000000003</v>
      </c>
      <c r="AD6">
        <v>42.4</v>
      </c>
      <c r="AE6">
        <v>51.6</v>
      </c>
      <c r="AF6">
        <v>57.5</v>
      </c>
    </row>
    <row r="7" spans="1:32" x14ac:dyDescent="0.3">
      <c r="A7" t="s">
        <v>42</v>
      </c>
      <c r="B7" t="s">
        <v>307</v>
      </c>
      <c r="C7" t="s">
        <v>297</v>
      </c>
      <c r="D7" t="s">
        <v>308</v>
      </c>
      <c r="E7" t="s">
        <v>298</v>
      </c>
      <c r="V7">
        <v>31.8</v>
      </c>
      <c r="W7">
        <v>34</v>
      </c>
      <c r="X7">
        <v>32.6</v>
      </c>
      <c r="Y7">
        <v>27.7</v>
      </c>
      <c r="Z7">
        <v>29.5</v>
      </c>
      <c r="AA7">
        <v>30</v>
      </c>
      <c r="AB7">
        <v>36.4</v>
      </c>
      <c r="AC7">
        <v>47.1</v>
      </c>
      <c r="AD7">
        <v>54.5</v>
      </c>
      <c r="AE7">
        <v>66.2</v>
      </c>
      <c r="AF7">
        <v>55.8</v>
      </c>
    </row>
    <row r="8" spans="1:32" x14ac:dyDescent="0.3">
      <c r="A8" t="s">
        <v>42</v>
      </c>
      <c r="B8" t="s">
        <v>309</v>
      </c>
      <c r="C8" t="s">
        <v>297</v>
      </c>
      <c r="D8" t="s">
        <v>310</v>
      </c>
      <c r="E8" t="s">
        <v>298</v>
      </c>
      <c r="V8">
        <v>5.4</v>
      </c>
      <c r="W8">
        <v>3.8</v>
      </c>
      <c r="X8">
        <v>3.5</v>
      </c>
      <c r="Y8">
        <v>1.8</v>
      </c>
      <c r="Z8">
        <v>3</v>
      </c>
      <c r="AA8">
        <v>3.1</v>
      </c>
      <c r="AB8">
        <v>3.1</v>
      </c>
      <c r="AC8">
        <v>3.3</v>
      </c>
      <c r="AD8">
        <v>6.6</v>
      </c>
      <c r="AE8">
        <v>6.4</v>
      </c>
      <c r="AF8">
        <v>14</v>
      </c>
    </row>
    <row r="9" spans="1:32" x14ac:dyDescent="0.3">
      <c r="A9" t="s">
        <v>42</v>
      </c>
      <c r="B9" t="s">
        <v>311</v>
      </c>
      <c r="C9" t="s">
        <v>297</v>
      </c>
      <c r="D9" t="s">
        <v>312</v>
      </c>
      <c r="E9" t="s">
        <v>298</v>
      </c>
      <c r="V9">
        <v>20.100000000000001</v>
      </c>
      <c r="W9">
        <v>25.1</v>
      </c>
      <c r="X9">
        <v>25.6</v>
      </c>
      <c r="Y9">
        <v>25.6</v>
      </c>
      <c r="Z9">
        <v>26.5</v>
      </c>
      <c r="AA9">
        <v>31.4</v>
      </c>
      <c r="AB9">
        <v>29.8</v>
      </c>
      <c r="AC9">
        <v>34</v>
      </c>
      <c r="AD9">
        <v>37.799999999999997</v>
      </c>
      <c r="AE9">
        <v>44</v>
      </c>
      <c r="AF9">
        <v>46.3</v>
      </c>
    </row>
    <row r="10" spans="1:32" x14ac:dyDescent="0.3">
      <c r="A10" t="s">
        <v>42</v>
      </c>
      <c r="B10" t="s">
        <v>313</v>
      </c>
      <c r="C10" t="s">
        <v>297</v>
      </c>
      <c r="D10" t="s">
        <v>314</v>
      </c>
      <c r="E10" t="s">
        <v>298</v>
      </c>
      <c r="V10">
        <v>115.5</v>
      </c>
      <c r="W10">
        <v>123.7</v>
      </c>
      <c r="X10">
        <v>118.4</v>
      </c>
      <c r="Y10">
        <v>106.7</v>
      </c>
      <c r="Z10">
        <v>105.7</v>
      </c>
      <c r="AA10">
        <v>127.8</v>
      </c>
      <c r="AB10">
        <v>138.6</v>
      </c>
      <c r="AC10">
        <v>158.9</v>
      </c>
      <c r="AD10">
        <v>133.69999999999999</v>
      </c>
      <c r="AE10">
        <v>141.69999999999999</v>
      </c>
      <c r="AF10">
        <v>178.4</v>
      </c>
    </row>
    <row r="11" spans="1:32" x14ac:dyDescent="0.3">
      <c r="A11" t="s">
        <v>42</v>
      </c>
      <c r="B11" t="s">
        <v>315</v>
      </c>
      <c r="C11" t="s">
        <v>297</v>
      </c>
      <c r="D11" t="s">
        <v>316</v>
      </c>
      <c r="E11" t="s">
        <v>298</v>
      </c>
      <c r="V11">
        <v>95.4</v>
      </c>
      <c r="W11">
        <v>98.6</v>
      </c>
      <c r="X11">
        <v>92.8</v>
      </c>
      <c r="Y11">
        <v>81.099999999999994</v>
      </c>
      <c r="Z11">
        <v>79.2</v>
      </c>
      <c r="AA11">
        <v>96.4</v>
      </c>
      <c r="AB11">
        <v>108.8</v>
      </c>
      <c r="AC11">
        <v>124.9</v>
      </c>
      <c r="AD11">
        <v>95.9</v>
      </c>
      <c r="AE11">
        <v>97.7</v>
      </c>
      <c r="AF11">
        <v>132.1</v>
      </c>
    </row>
    <row r="12" spans="1:32" x14ac:dyDescent="0.3">
      <c r="A12" t="s">
        <v>42</v>
      </c>
      <c r="B12" t="s">
        <v>317</v>
      </c>
      <c r="C12" t="s">
        <v>297</v>
      </c>
      <c r="D12" t="s">
        <v>318</v>
      </c>
      <c r="E12" t="s">
        <v>298</v>
      </c>
      <c r="V12">
        <v>48.8</v>
      </c>
      <c r="W12">
        <v>64.5</v>
      </c>
      <c r="X12">
        <v>44.4</v>
      </c>
      <c r="Y12">
        <v>49.1</v>
      </c>
      <c r="Z12">
        <v>45.1</v>
      </c>
      <c r="AA12">
        <v>45.6</v>
      </c>
      <c r="AB12">
        <v>54.4</v>
      </c>
      <c r="AC12">
        <v>68.3</v>
      </c>
      <c r="AD12">
        <v>83.1</v>
      </c>
      <c r="AE12">
        <v>80.599999999999994</v>
      </c>
      <c r="AF12">
        <v>89.4</v>
      </c>
    </row>
    <row r="13" spans="1:32" x14ac:dyDescent="0.3">
      <c r="A13" t="s">
        <v>42</v>
      </c>
      <c r="B13" t="s">
        <v>319</v>
      </c>
      <c r="C13" t="s">
        <v>297</v>
      </c>
      <c r="D13" t="s">
        <v>320</v>
      </c>
      <c r="E13" t="s">
        <v>298</v>
      </c>
      <c r="V13">
        <v>41</v>
      </c>
      <c r="W13">
        <v>36.799999999999997</v>
      </c>
      <c r="X13">
        <v>37.6</v>
      </c>
      <c r="Y13">
        <v>50.1</v>
      </c>
      <c r="Z13">
        <v>31.6</v>
      </c>
      <c r="AA13">
        <v>38.5</v>
      </c>
      <c r="AB13">
        <v>46.8</v>
      </c>
      <c r="AC13">
        <v>46.3</v>
      </c>
      <c r="AD13">
        <v>58.3</v>
      </c>
      <c r="AE13">
        <v>64</v>
      </c>
      <c r="AF13">
        <v>64.7</v>
      </c>
    </row>
    <row r="14" spans="1:32" x14ac:dyDescent="0.3">
      <c r="A14" t="s">
        <v>42</v>
      </c>
      <c r="B14" t="s">
        <v>321</v>
      </c>
      <c r="C14" t="s">
        <v>297</v>
      </c>
      <c r="D14" t="s">
        <v>322</v>
      </c>
      <c r="E14" t="s">
        <v>298</v>
      </c>
      <c r="V14">
        <v>29.6</v>
      </c>
      <c r="W14">
        <v>28.5</v>
      </c>
      <c r="X14">
        <v>23.8</v>
      </c>
      <c r="Y14">
        <v>29.9</v>
      </c>
      <c r="Z14">
        <v>31.6</v>
      </c>
      <c r="AA14">
        <v>34.700000000000003</v>
      </c>
      <c r="AB14">
        <v>35.5</v>
      </c>
      <c r="AC14">
        <v>36</v>
      </c>
      <c r="AD14">
        <v>37</v>
      </c>
      <c r="AE14">
        <v>52.6</v>
      </c>
      <c r="AF14">
        <v>47.9</v>
      </c>
    </row>
    <row r="15" spans="1:32" x14ac:dyDescent="0.3">
      <c r="A15" t="s">
        <v>42</v>
      </c>
      <c r="B15" t="s">
        <v>323</v>
      </c>
      <c r="C15" t="s">
        <v>297</v>
      </c>
      <c r="D15" t="s">
        <v>324</v>
      </c>
      <c r="E15" t="s">
        <v>298</v>
      </c>
      <c r="V15">
        <v>56.6</v>
      </c>
      <c r="W15">
        <v>53.8</v>
      </c>
      <c r="X15">
        <v>49.3</v>
      </c>
      <c r="Y15">
        <v>60.6</v>
      </c>
      <c r="Z15">
        <v>59.9</v>
      </c>
      <c r="AA15">
        <v>66.900000000000006</v>
      </c>
      <c r="AB15">
        <v>72.099999999999994</v>
      </c>
      <c r="AC15">
        <v>75.400000000000006</v>
      </c>
      <c r="AD15">
        <v>84.4</v>
      </c>
      <c r="AE15">
        <v>96.4</v>
      </c>
      <c r="AF15">
        <v>99.5</v>
      </c>
    </row>
    <row r="16" spans="1:32" x14ac:dyDescent="0.3">
      <c r="A16" t="s">
        <v>42</v>
      </c>
      <c r="B16" t="s">
        <v>325</v>
      </c>
      <c r="C16" t="s">
        <v>297</v>
      </c>
      <c r="D16" t="s">
        <v>326</v>
      </c>
      <c r="E16" t="s">
        <v>298</v>
      </c>
      <c r="V16">
        <v>27</v>
      </c>
      <c r="W16">
        <v>25.3</v>
      </c>
      <c r="X16">
        <v>25.5</v>
      </c>
      <c r="Y16">
        <v>30.7</v>
      </c>
      <c r="Z16">
        <v>28.3</v>
      </c>
      <c r="AA16">
        <v>32.200000000000003</v>
      </c>
      <c r="AB16">
        <v>36.6</v>
      </c>
      <c r="AC16">
        <v>39.4</v>
      </c>
      <c r="AD16">
        <v>47.4</v>
      </c>
      <c r="AE16">
        <v>43.8</v>
      </c>
      <c r="AF16">
        <v>51.6</v>
      </c>
    </row>
    <row r="17" spans="1:32" x14ac:dyDescent="0.3">
      <c r="A17" t="s">
        <v>42</v>
      </c>
      <c r="B17" t="s">
        <v>327</v>
      </c>
      <c r="C17" t="s">
        <v>297</v>
      </c>
      <c r="D17" t="s">
        <v>328</v>
      </c>
      <c r="E17" t="s">
        <v>298</v>
      </c>
      <c r="V17">
        <v>13.1</v>
      </c>
      <c r="W17">
        <v>17.5</v>
      </c>
      <c r="X17">
        <v>14.4</v>
      </c>
      <c r="Y17">
        <v>15.7</v>
      </c>
      <c r="Z17">
        <v>17.2</v>
      </c>
      <c r="AA17">
        <v>20.8</v>
      </c>
      <c r="AB17">
        <v>24</v>
      </c>
      <c r="AC17">
        <v>27.5</v>
      </c>
      <c r="AD17">
        <v>34.299999999999997</v>
      </c>
      <c r="AE17">
        <v>43</v>
      </c>
      <c r="AF17">
        <v>45.4</v>
      </c>
    </row>
    <row r="18" spans="1:32" x14ac:dyDescent="0.3">
      <c r="A18" t="s">
        <v>42</v>
      </c>
      <c r="B18" t="s">
        <v>329</v>
      </c>
      <c r="C18" t="s">
        <v>297</v>
      </c>
      <c r="D18" t="s">
        <v>330</v>
      </c>
      <c r="E18" t="s">
        <v>298</v>
      </c>
      <c r="V18">
        <v>51.3</v>
      </c>
      <c r="W18">
        <v>46.6</v>
      </c>
      <c r="X18">
        <v>38.299999999999997</v>
      </c>
      <c r="Y18">
        <v>41.4</v>
      </c>
      <c r="Z18">
        <v>50.1</v>
      </c>
      <c r="AA18">
        <v>67.599999999999994</v>
      </c>
      <c r="AB18">
        <v>72.3</v>
      </c>
      <c r="AC18">
        <v>65.3</v>
      </c>
      <c r="AD18">
        <v>69.599999999999994</v>
      </c>
      <c r="AE18">
        <v>69.400000000000006</v>
      </c>
      <c r="AF18">
        <v>75.3</v>
      </c>
    </row>
    <row r="19" spans="1:32" x14ac:dyDescent="0.3">
      <c r="A19" t="s">
        <v>42</v>
      </c>
      <c r="B19" t="s">
        <v>331</v>
      </c>
      <c r="C19" t="s">
        <v>297</v>
      </c>
      <c r="D19" t="s">
        <v>332</v>
      </c>
      <c r="E19" t="s">
        <v>298</v>
      </c>
      <c r="V19">
        <v>35.799999999999997</v>
      </c>
      <c r="W19">
        <v>30.5</v>
      </c>
      <c r="X19">
        <v>23.3</v>
      </c>
      <c r="Y19">
        <v>16.600000000000001</v>
      </c>
      <c r="Z19">
        <v>15.5</v>
      </c>
      <c r="AA19">
        <v>20.6</v>
      </c>
      <c r="AB19">
        <v>19.399999999999999</v>
      </c>
      <c r="AC19">
        <v>23.6</v>
      </c>
      <c r="AD19">
        <v>28</v>
      </c>
      <c r="AE19">
        <v>39.200000000000003</v>
      </c>
      <c r="AF19">
        <v>33.299999999999997</v>
      </c>
    </row>
    <row r="20" spans="1:32" x14ac:dyDescent="0.3">
      <c r="A20" t="s">
        <v>42</v>
      </c>
      <c r="B20" t="s">
        <v>333</v>
      </c>
      <c r="C20" t="s">
        <v>297</v>
      </c>
      <c r="D20" t="s">
        <v>334</v>
      </c>
      <c r="E20" t="s">
        <v>298</v>
      </c>
      <c r="V20">
        <v>9.8000000000000007</v>
      </c>
      <c r="W20">
        <v>7.9</v>
      </c>
      <c r="X20">
        <v>3.4</v>
      </c>
      <c r="Y20">
        <v>2.7</v>
      </c>
      <c r="Z20">
        <v>4.3</v>
      </c>
      <c r="AA20">
        <v>5</v>
      </c>
      <c r="AB20">
        <v>4.5</v>
      </c>
      <c r="AC20">
        <v>8.1</v>
      </c>
      <c r="AD20">
        <v>13</v>
      </c>
      <c r="AE20">
        <v>13</v>
      </c>
      <c r="AF20">
        <v>24.9</v>
      </c>
    </row>
    <row r="21" spans="1:32" x14ac:dyDescent="0.3">
      <c r="A21" t="s">
        <v>42</v>
      </c>
      <c r="B21" t="s">
        <v>335</v>
      </c>
      <c r="C21" t="s">
        <v>297</v>
      </c>
      <c r="D21" t="s">
        <v>336</v>
      </c>
      <c r="E21" t="s">
        <v>298</v>
      </c>
      <c r="V21">
        <v>15</v>
      </c>
      <c r="W21">
        <v>17.3</v>
      </c>
      <c r="X21">
        <v>9.1999999999999993</v>
      </c>
      <c r="Y21">
        <v>7</v>
      </c>
      <c r="Z21">
        <v>9.8000000000000007</v>
      </c>
      <c r="AA21">
        <v>9.4</v>
      </c>
      <c r="AB21">
        <v>10</v>
      </c>
      <c r="AC21">
        <v>15.3</v>
      </c>
      <c r="AD21">
        <v>24.2</v>
      </c>
      <c r="AE21">
        <v>28.8</v>
      </c>
      <c r="AF21">
        <v>37.700000000000003</v>
      </c>
    </row>
    <row r="22" spans="1:32" x14ac:dyDescent="0.3">
      <c r="A22" t="s">
        <v>42</v>
      </c>
      <c r="B22" t="s">
        <v>337</v>
      </c>
      <c r="C22" t="s">
        <v>297</v>
      </c>
      <c r="D22" t="s">
        <v>338</v>
      </c>
      <c r="E22" t="s">
        <v>298</v>
      </c>
      <c r="V22">
        <v>5.2</v>
      </c>
      <c r="W22">
        <v>9.4</v>
      </c>
      <c r="X22">
        <v>5.8</v>
      </c>
      <c r="Y22">
        <v>4.3</v>
      </c>
      <c r="Z22">
        <v>5.5</v>
      </c>
      <c r="AA22">
        <v>4.4000000000000004</v>
      </c>
      <c r="AB22">
        <v>5.5</v>
      </c>
      <c r="AC22">
        <v>7.2</v>
      </c>
      <c r="AD22">
        <v>11.2</v>
      </c>
      <c r="AE22">
        <v>15.8</v>
      </c>
      <c r="AF22">
        <v>12.8</v>
      </c>
    </row>
    <row r="23" spans="1:32" x14ac:dyDescent="0.3">
      <c r="A23" t="s">
        <v>42</v>
      </c>
      <c r="B23" t="s">
        <v>339</v>
      </c>
      <c r="C23" t="s">
        <v>297</v>
      </c>
      <c r="D23" t="s">
        <v>340</v>
      </c>
      <c r="E23" t="s">
        <v>298</v>
      </c>
      <c r="V23">
        <v>11.4</v>
      </c>
      <c r="W23">
        <v>6</v>
      </c>
      <c r="X23">
        <v>8.8000000000000007</v>
      </c>
      <c r="Y23">
        <v>9.1</v>
      </c>
      <c r="Z23">
        <v>11.3</v>
      </c>
      <c r="AA23">
        <v>9.8000000000000007</v>
      </c>
      <c r="AB23">
        <v>11.5</v>
      </c>
      <c r="AC23">
        <v>13.6</v>
      </c>
      <c r="AD23">
        <v>15.8</v>
      </c>
      <c r="AE23">
        <v>19.600000000000001</v>
      </c>
      <c r="AF23">
        <v>35.6</v>
      </c>
    </row>
    <row r="24" spans="1:32" x14ac:dyDescent="0.3">
      <c r="A24" t="s">
        <v>42</v>
      </c>
      <c r="B24" t="s">
        <v>341</v>
      </c>
      <c r="C24" t="s">
        <v>297</v>
      </c>
      <c r="D24" t="s">
        <v>342</v>
      </c>
      <c r="E24" t="s">
        <v>298</v>
      </c>
      <c r="V24">
        <v>95.3</v>
      </c>
      <c r="W24">
        <v>89.2</v>
      </c>
      <c r="X24">
        <v>67</v>
      </c>
      <c r="Y24">
        <v>65.900000000000006</v>
      </c>
      <c r="Z24">
        <v>59.7</v>
      </c>
      <c r="AA24">
        <v>64.2</v>
      </c>
      <c r="AB24">
        <v>73.900000000000006</v>
      </c>
      <c r="AC24">
        <v>72.3</v>
      </c>
      <c r="AD24">
        <v>91</v>
      </c>
      <c r="AE24">
        <v>109.6</v>
      </c>
      <c r="AF24">
        <v>137.5</v>
      </c>
    </row>
    <row r="25" spans="1:32" x14ac:dyDescent="0.3">
      <c r="A25" t="s">
        <v>42</v>
      </c>
      <c r="B25" t="s">
        <v>343</v>
      </c>
      <c r="C25" t="s">
        <v>297</v>
      </c>
      <c r="D25" t="s">
        <v>344</v>
      </c>
      <c r="E25" t="s">
        <v>298</v>
      </c>
      <c r="V25">
        <v>0.7</v>
      </c>
      <c r="W25">
        <v>0.8</v>
      </c>
      <c r="X25">
        <v>0.9</v>
      </c>
      <c r="Y25">
        <v>0.8</v>
      </c>
      <c r="Z25">
        <v>0.6</v>
      </c>
      <c r="AA25">
        <v>1.2</v>
      </c>
      <c r="AB25">
        <v>0.7</v>
      </c>
      <c r="AC25">
        <v>1.1000000000000001</v>
      </c>
      <c r="AD25">
        <v>2.7</v>
      </c>
      <c r="AE25">
        <v>3.4</v>
      </c>
      <c r="AF25">
        <v>3.1</v>
      </c>
    </row>
    <row r="26" spans="1:32" x14ac:dyDescent="0.3">
      <c r="A26" t="s">
        <v>42</v>
      </c>
      <c r="B26" t="s">
        <v>345</v>
      </c>
      <c r="C26" t="s">
        <v>297</v>
      </c>
      <c r="D26" t="s">
        <v>346</v>
      </c>
      <c r="E26" t="s">
        <v>298</v>
      </c>
      <c r="V26">
        <v>91.2</v>
      </c>
      <c r="W26">
        <v>84.3</v>
      </c>
      <c r="X26">
        <v>63.3</v>
      </c>
      <c r="Y26">
        <v>59.5</v>
      </c>
      <c r="Z26">
        <v>55</v>
      </c>
      <c r="AA26">
        <v>54.4</v>
      </c>
      <c r="AB26">
        <v>66.2</v>
      </c>
      <c r="AC26">
        <v>62.8</v>
      </c>
      <c r="AD26">
        <v>76</v>
      </c>
      <c r="AE26">
        <v>89.9</v>
      </c>
      <c r="AF26">
        <v>96.9</v>
      </c>
    </row>
    <row r="27" spans="1:32" x14ac:dyDescent="0.3">
      <c r="A27" t="s">
        <v>42</v>
      </c>
      <c r="B27" t="s">
        <v>347</v>
      </c>
      <c r="C27" t="s">
        <v>297</v>
      </c>
      <c r="D27" t="s">
        <v>348</v>
      </c>
      <c r="E27" t="s">
        <v>298</v>
      </c>
      <c r="V27">
        <v>3.4</v>
      </c>
      <c r="W27">
        <v>4.0999999999999996</v>
      </c>
      <c r="X27">
        <v>2.8</v>
      </c>
      <c r="Y27">
        <v>5.6</v>
      </c>
      <c r="Z27">
        <v>4.0999999999999996</v>
      </c>
      <c r="AA27">
        <v>8.6</v>
      </c>
      <c r="AB27">
        <v>7</v>
      </c>
      <c r="AC27">
        <v>8.4</v>
      </c>
      <c r="AD27">
        <v>12.3</v>
      </c>
      <c r="AE27">
        <v>16.3</v>
      </c>
      <c r="AF27">
        <v>37.5</v>
      </c>
    </row>
    <row r="28" spans="1:32" x14ac:dyDescent="0.3">
      <c r="A28" t="s">
        <v>42</v>
      </c>
      <c r="B28" t="s">
        <v>349</v>
      </c>
      <c r="C28" t="s">
        <v>297</v>
      </c>
      <c r="D28" t="s">
        <v>350</v>
      </c>
      <c r="E28" t="s">
        <v>298</v>
      </c>
      <c r="V28">
        <v>25.7</v>
      </c>
      <c r="W28">
        <v>12.3</v>
      </c>
      <c r="X28">
        <v>16.600000000000001</v>
      </c>
      <c r="Y28">
        <v>13.1</v>
      </c>
      <c r="Z28">
        <v>11.8</v>
      </c>
      <c r="AA28">
        <v>10.9</v>
      </c>
      <c r="AB28">
        <v>24.1</v>
      </c>
      <c r="AC28">
        <v>15.6</v>
      </c>
      <c r="AD28">
        <v>29.5</v>
      </c>
      <c r="AE28">
        <v>14.8</v>
      </c>
      <c r="AF28">
        <v>16.8</v>
      </c>
    </row>
    <row r="29" spans="1:32" x14ac:dyDescent="0.3">
      <c r="A29" t="s">
        <v>42</v>
      </c>
      <c r="B29" t="s">
        <v>351</v>
      </c>
      <c r="C29" t="s">
        <v>297</v>
      </c>
      <c r="D29" t="s">
        <v>352</v>
      </c>
      <c r="E29" t="s">
        <v>298</v>
      </c>
      <c r="V29">
        <v>2.2999999999999998</v>
      </c>
      <c r="W29">
        <v>5.9</v>
      </c>
      <c r="X29">
        <v>3.2</v>
      </c>
      <c r="Y29">
        <v>4</v>
      </c>
      <c r="Z29">
        <v>1.6</v>
      </c>
      <c r="AA29">
        <v>1.5</v>
      </c>
      <c r="AB29">
        <v>1.9</v>
      </c>
      <c r="AC29">
        <v>2.2999999999999998</v>
      </c>
      <c r="AD29">
        <v>3.2</v>
      </c>
      <c r="AE29">
        <v>3.2</v>
      </c>
      <c r="AF29">
        <v>3</v>
      </c>
    </row>
    <row r="30" spans="1:32" x14ac:dyDescent="0.3">
      <c r="A30" t="s">
        <v>42</v>
      </c>
      <c r="B30" t="s">
        <v>353</v>
      </c>
      <c r="C30" t="s">
        <v>297</v>
      </c>
      <c r="D30" t="s">
        <v>354</v>
      </c>
      <c r="E30" t="s">
        <v>298</v>
      </c>
      <c r="U30">
        <v>0</v>
      </c>
      <c r="V30">
        <v>0</v>
      </c>
      <c r="W30">
        <v>0.3</v>
      </c>
      <c r="X30">
        <v>2.9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0.3</v>
      </c>
      <c r="AF30">
        <v>0.4</v>
      </c>
    </row>
    <row r="31" spans="1:32" x14ac:dyDescent="0.3">
      <c r="A31" t="s">
        <v>42</v>
      </c>
      <c r="B31" t="s">
        <v>355</v>
      </c>
      <c r="C31" t="s">
        <v>297</v>
      </c>
      <c r="D31" t="s">
        <v>356</v>
      </c>
      <c r="E31" t="s">
        <v>298</v>
      </c>
      <c r="V31">
        <v>1.7</v>
      </c>
      <c r="W31">
        <v>1</v>
      </c>
      <c r="X31">
        <v>1</v>
      </c>
      <c r="Y31">
        <v>1</v>
      </c>
      <c r="Z31">
        <v>1.1000000000000001</v>
      </c>
      <c r="AA31">
        <v>0.1</v>
      </c>
      <c r="AB31">
        <v>12.3</v>
      </c>
      <c r="AC31">
        <v>2.8</v>
      </c>
      <c r="AD31">
        <v>10</v>
      </c>
      <c r="AE31">
        <v>1.2</v>
      </c>
      <c r="AF31">
        <v>0.7</v>
      </c>
    </row>
    <row r="32" spans="1:32" x14ac:dyDescent="0.3">
      <c r="A32" t="s">
        <v>42</v>
      </c>
      <c r="B32" t="s">
        <v>357</v>
      </c>
      <c r="C32" t="s">
        <v>297</v>
      </c>
      <c r="D32" t="s">
        <v>358</v>
      </c>
      <c r="E32" t="s">
        <v>298</v>
      </c>
      <c r="V32">
        <v>9.3000000000000007</v>
      </c>
      <c r="W32">
        <v>3.5</v>
      </c>
      <c r="X32">
        <v>7</v>
      </c>
      <c r="Y32">
        <v>5.5</v>
      </c>
      <c r="Z32">
        <v>6</v>
      </c>
      <c r="AA32">
        <v>6.7</v>
      </c>
      <c r="AB32">
        <v>8.4</v>
      </c>
      <c r="AC32">
        <v>9.5</v>
      </c>
      <c r="AD32">
        <v>14.4</v>
      </c>
      <c r="AE32">
        <v>7.6</v>
      </c>
      <c r="AF32">
        <v>7.6</v>
      </c>
    </row>
    <row r="33" spans="1:32" x14ac:dyDescent="0.3">
      <c r="A33" t="s">
        <v>42</v>
      </c>
      <c r="B33" t="s">
        <v>359</v>
      </c>
      <c r="C33" t="s">
        <v>297</v>
      </c>
      <c r="D33" t="s">
        <v>360</v>
      </c>
      <c r="E33" t="s">
        <v>298</v>
      </c>
      <c r="V33">
        <v>12.4</v>
      </c>
      <c r="W33">
        <v>1.6</v>
      </c>
      <c r="X33">
        <v>2.5</v>
      </c>
      <c r="Y33">
        <v>2.6</v>
      </c>
      <c r="Z33">
        <v>3.1</v>
      </c>
      <c r="AA33">
        <v>2.6</v>
      </c>
      <c r="AB33">
        <v>1.5</v>
      </c>
      <c r="AC33">
        <v>1</v>
      </c>
      <c r="AD33">
        <v>1.9</v>
      </c>
      <c r="AE33">
        <v>2.5</v>
      </c>
      <c r="AF33">
        <v>5.0999999999999996</v>
      </c>
    </row>
    <row r="34" spans="1:32" x14ac:dyDescent="0.3">
      <c r="A34" t="s">
        <v>42</v>
      </c>
      <c r="B34" t="s">
        <v>361</v>
      </c>
      <c r="C34" t="s">
        <v>297</v>
      </c>
      <c r="D34" t="s">
        <v>362</v>
      </c>
      <c r="E34" t="s">
        <v>298</v>
      </c>
      <c r="U34">
        <v>0</v>
      </c>
      <c r="V34">
        <v>0.2</v>
      </c>
      <c r="W34">
        <v>0.2</v>
      </c>
      <c r="X34">
        <v>0.1</v>
      </c>
      <c r="Y34">
        <v>0.1</v>
      </c>
      <c r="Z34">
        <v>0.1</v>
      </c>
      <c r="AA34">
        <v>0.4</v>
      </c>
      <c r="AB34">
        <v>0.7</v>
      </c>
      <c r="AC34">
        <v>1.4</v>
      </c>
      <c r="AD34">
        <v>2.9</v>
      </c>
      <c r="AE34">
        <v>2.2000000000000002</v>
      </c>
      <c r="AF34">
        <v>4.0999999999999996</v>
      </c>
    </row>
    <row r="35" spans="1:32" x14ac:dyDescent="0.3">
      <c r="A35" t="s">
        <v>42</v>
      </c>
      <c r="B35" t="s">
        <v>363</v>
      </c>
      <c r="C35" t="s">
        <v>297</v>
      </c>
      <c r="D35" t="s">
        <v>364</v>
      </c>
      <c r="E35" t="s">
        <v>298</v>
      </c>
      <c r="V35">
        <v>220.5</v>
      </c>
      <c r="W35">
        <v>157</v>
      </c>
      <c r="X35">
        <v>126.3</v>
      </c>
      <c r="Y35">
        <v>72.900000000000006</v>
      </c>
      <c r="Z35">
        <v>73.400000000000006</v>
      </c>
      <c r="AA35">
        <v>96.1</v>
      </c>
      <c r="AB35">
        <v>111.9</v>
      </c>
      <c r="AC35">
        <v>127.7</v>
      </c>
      <c r="AD35">
        <v>157.19999999999999</v>
      </c>
      <c r="AE35">
        <v>127.8</v>
      </c>
      <c r="AF35">
        <v>82</v>
      </c>
    </row>
    <row r="36" spans="1:32" x14ac:dyDescent="0.3">
      <c r="A36" t="s">
        <v>42</v>
      </c>
      <c r="B36" t="s">
        <v>365</v>
      </c>
      <c r="C36" t="s">
        <v>297</v>
      </c>
      <c r="D36" t="s">
        <v>366</v>
      </c>
      <c r="E36" t="s">
        <v>298</v>
      </c>
      <c r="V36">
        <v>4.4000000000000004</v>
      </c>
      <c r="W36">
        <v>3.5</v>
      </c>
      <c r="X36">
        <v>4.7</v>
      </c>
      <c r="Y36">
        <v>2.2999999999999998</v>
      </c>
      <c r="Z36">
        <v>2.8</v>
      </c>
      <c r="AA36">
        <v>3.3</v>
      </c>
      <c r="AB36">
        <v>3.7</v>
      </c>
      <c r="AC36">
        <v>7.2</v>
      </c>
      <c r="AD36">
        <v>4.7</v>
      </c>
      <c r="AE36">
        <v>4.2</v>
      </c>
      <c r="AF36">
        <v>5.7</v>
      </c>
    </row>
    <row r="37" spans="1:32" x14ac:dyDescent="0.3">
      <c r="A37" t="s">
        <v>42</v>
      </c>
      <c r="B37" t="s">
        <v>367</v>
      </c>
      <c r="C37" t="s">
        <v>297</v>
      </c>
      <c r="D37" t="s">
        <v>368</v>
      </c>
      <c r="E37" t="s">
        <v>298</v>
      </c>
      <c r="V37">
        <v>182.3</v>
      </c>
      <c r="W37">
        <v>130</v>
      </c>
      <c r="X37">
        <v>101</v>
      </c>
      <c r="Y37">
        <v>48.4</v>
      </c>
      <c r="Z37">
        <v>44.1</v>
      </c>
      <c r="AA37">
        <v>62.4</v>
      </c>
      <c r="AB37">
        <v>66.400000000000006</v>
      </c>
      <c r="AC37">
        <v>69.2</v>
      </c>
      <c r="AD37">
        <v>71.8</v>
      </c>
      <c r="AE37">
        <v>16.7</v>
      </c>
      <c r="AF37">
        <v>23.8</v>
      </c>
    </row>
    <row r="38" spans="1:32" x14ac:dyDescent="0.3">
      <c r="A38" t="s">
        <v>42</v>
      </c>
      <c r="B38" t="s">
        <v>369</v>
      </c>
      <c r="C38" t="s">
        <v>297</v>
      </c>
      <c r="D38" t="s">
        <v>370</v>
      </c>
      <c r="E38" t="s">
        <v>298</v>
      </c>
      <c r="V38">
        <v>33.799999999999997</v>
      </c>
      <c r="W38">
        <v>23.5</v>
      </c>
      <c r="X38">
        <v>20.6</v>
      </c>
      <c r="Y38">
        <v>22.2</v>
      </c>
      <c r="Z38">
        <v>26.5</v>
      </c>
      <c r="AA38">
        <v>30.4</v>
      </c>
      <c r="AB38">
        <v>41.8</v>
      </c>
      <c r="AC38">
        <v>51.3</v>
      </c>
      <c r="AD38">
        <v>80.7</v>
      </c>
      <c r="AE38">
        <v>106.9</v>
      </c>
      <c r="AF38">
        <v>52.5</v>
      </c>
    </row>
    <row r="39" spans="1:32" x14ac:dyDescent="0.3">
      <c r="A39" t="s">
        <v>42</v>
      </c>
      <c r="B39" t="s">
        <v>371</v>
      </c>
      <c r="C39" t="s">
        <v>297</v>
      </c>
      <c r="D39" t="s">
        <v>372</v>
      </c>
      <c r="E39" t="s">
        <v>298</v>
      </c>
      <c r="V39">
        <v>126.1</v>
      </c>
      <c r="W39">
        <v>115.2</v>
      </c>
      <c r="X39">
        <v>115.1</v>
      </c>
      <c r="Y39">
        <v>100.7</v>
      </c>
      <c r="Z39">
        <v>120.7</v>
      </c>
      <c r="AA39">
        <v>161.4</v>
      </c>
      <c r="AB39">
        <v>128.9</v>
      </c>
      <c r="AC39">
        <v>120.7</v>
      </c>
      <c r="AD39">
        <v>123.6</v>
      </c>
      <c r="AE39">
        <v>127.7</v>
      </c>
      <c r="AF39">
        <v>107.3</v>
      </c>
    </row>
    <row r="40" spans="1:32" x14ac:dyDescent="0.3">
      <c r="A40" t="s">
        <v>42</v>
      </c>
      <c r="B40" t="s">
        <v>373</v>
      </c>
      <c r="C40" t="s">
        <v>297</v>
      </c>
      <c r="D40" t="s">
        <v>374</v>
      </c>
      <c r="E40" t="s">
        <v>298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0.2</v>
      </c>
      <c r="AB40">
        <v>0.1</v>
      </c>
      <c r="AC40">
        <v>4.8</v>
      </c>
      <c r="AD40">
        <v>3.2</v>
      </c>
      <c r="AE40">
        <v>1.2</v>
      </c>
      <c r="AF40">
        <v>3.5</v>
      </c>
    </row>
    <row r="41" spans="1:32" x14ac:dyDescent="0.3">
      <c r="A41" t="s">
        <v>42</v>
      </c>
      <c r="B41" t="s">
        <v>375</v>
      </c>
      <c r="C41" t="s">
        <v>297</v>
      </c>
      <c r="D41" t="s">
        <v>376</v>
      </c>
      <c r="E41" t="s">
        <v>298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42</v>
      </c>
      <c r="B42" t="s">
        <v>377</v>
      </c>
      <c r="C42" t="s">
        <v>297</v>
      </c>
      <c r="D42" t="s">
        <v>378</v>
      </c>
      <c r="E42" t="s">
        <v>298</v>
      </c>
      <c r="V42">
        <v>514</v>
      </c>
      <c r="W42">
        <v>459.7</v>
      </c>
      <c r="X42">
        <v>533.5</v>
      </c>
      <c r="Y42">
        <v>624.9</v>
      </c>
      <c r="Z42">
        <v>585.4</v>
      </c>
      <c r="AA42">
        <v>501.2</v>
      </c>
      <c r="AB42">
        <v>534.1</v>
      </c>
      <c r="AC42">
        <v>553.6</v>
      </c>
      <c r="AD42">
        <v>598</v>
      </c>
      <c r="AE42">
        <v>667.6</v>
      </c>
      <c r="AF42">
        <v>794.1</v>
      </c>
    </row>
    <row r="43" spans="1:32" x14ac:dyDescent="0.3">
      <c r="A43" t="s">
        <v>42</v>
      </c>
      <c r="B43" t="s">
        <v>379</v>
      </c>
      <c r="C43" t="s">
        <v>297</v>
      </c>
      <c r="D43" t="s">
        <v>380</v>
      </c>
      <c r="E43" t="s">
        <v>298</v>
      </c>
      <c r="V43">
        <v>523.79999999999995</v>
      </c>
      <c r="W43">
        <v>470.8</v>
      </c>
      <c r="X43">
        <v>542.79999999999995</v>
      </c>
      <c r="Y43">
        <v>634.20000000000005</v>
      </c>
      <c r="Z43">
        <v>595.70000000000005</v>
      </c>
      <c r="AA43">
        <v>513.20000000000005</v>
      </c>
      <c r="AB43">
        <v>545.9</v>
      </c>
      <c r="AC43">
        <v>566.5</v>
      </c>
      <c r="AD43">
        <v>615.70000000000005</v>
      </c>
      <c r="AE43">
        <v>688.6</v>
      </c>
      <c r="AF43">
        <v>817.4</v>
      </c>
    </row>
    <row r="44" spans="1:32" x14ac:dyDescent="0.3">
      <c r="A44" t="s">
        <v>42</v>
      </c>
      <c r="B44" t="s">
        <v>381</v>
      </c>
      <c r="C44" t="s">
        <v>297</v>
      </c>
      <c r="D44" t="s">
        <v>382</v>
      </c>
      <c r="E44" t="s">
        <v>298</v>
      </c>
      <c r="V44">
        <v>1552.6</v>
      </c>
      <c r="W44">
        <v>1491.6</v>
      </c>
      <c r="X44">
        <v>1455.2</v>
      </c>
      <c r="Y44">
        <v>1428.8</v>
      </c>
      <c r="Z44">
        <v>1390.3</v>
      </c>
      <c r="AA44">
        <v>1437.7</v>
      </c>
      <c r="AB44">
        <v>1557.8</v>
      </c>
      <c r="AC44">
        <v>1647.7</v>
      </c>
      <c r="AD44">
        <v>1840.4</v>
      </c>
      <c r="AE44">
        <v>2033.3</v>
      </c>
      <c r="AF44">
        <v>2176.6</v>
      </c>
    </row>
    <row r="45" spans="1:32" x14ac:dyDescent="0.3">
      <c r="A45" t="s">
        <v>42</v>
      </c>
      <c r="B45" t="s">
        <v>383</v>
      </c>
      <c r="C45" t="s">
        <v>297</v>
      </c>
      <c r="D45" t="s">
        <v>384</v>
      </c>
      <c r="E45" t="s">
        <v>298</v>
      </c>
      <c r="V45">
        <v>1550.8</v>
      </c>
      <c r="W45">
        <v>1486.2</v>
      </c>
      <c r="X45">
        <v>1448.3</v>
      </c>
      <c r="Y45">
        <v>1423.9</v>
      </c>
      <c r="Z45">
        <v>1384.9</v>
      </c>
      <c r="AA45">
        <v>1428.9</v>
      </c>
      <c r="AB45">
        <v>1544.8</v>
      </c>
      <c r="AC45">
        <v>1636.3</v>
      </c>
      <c r="AD45">
        <v>1825.2</v>
      </c>
      <c r="AE45">
        <v>2009.6</v>
      </c>
      <c r="AF45">
        <v>2149.3000000000002</v>
      </c>
    </row>
    <row r="46" spans="1:32" x14ac:dyDescent="0.3">
      <c r="A46" t="s">
        <v>42</v>
      </c>
      <c r="B46" t="s">
        <v>385</v>
      </c>
      <c r="C46" t="s">
        <v>297</v>
      </c>
      <c r="D46" t="s">
        <v>386</v>
      </c>
      <c r="E46" t="s">
        <v>298</v>
      </c>
      <c r="V46">
        <v>9.8000000000000007</v>
      </c>
      <c r="W46">
        <v>11.1</v>
      </c>
      <c r="X46">
        <v>9.3000000000000007</v>
      </c>
      <c r="Y46">
        <v>9.3000000000000007</v>
      </c>
      <c r="Z46">
        <v>10.3</v>
      </c>
      <c r="AA46">
        <v>12</v>
      </c>
      <c r="AB46">
        <v>11.8</v>
      </c>
      <c r="AC46">
        <v>12.9</v>
      </c>
      <c r="AD46">
        <v>17.7</v>
      </c>
      <c r="AE46">
        <v>21</v>
      </c>
      <c r="AF46">
        <v>23.3</v>
      </c>
    </row>
    <row r="47" spans="1:32" x14ac:dyDescent="0.3">
      <c r="A47" t="s">
        <v>42</v>
      </c>
      <c r="B47" t="s">
        <v>387</v>
      </c>
      <c r="C47" t="s">
        <v>297</v>
      </c>
      <c r="D47" t="s">
        <v>388</v>
      </c>
      <c r="E47" t="s">
        <v>298</v>
      </c>
      <c r="V47">
        <v>15</v>
      </c>
      <c r="W47">
        <v>17.8</v>
      </c>
      <c r="X47">
        <v>17.7</v>
      </c>
      <c r="Y47">
        <v>14.6</v>
      </c>
      <c r="Z47">
        <v>15.1</v>
      </c>
      <c r="AA47">
        <v>14.5</v>
      </c>
      <c r="AB47">
        <v>18.600000000000001</v>
      </c>
      <c r="AC47">
        <v>18.899999999999999</v>
      </c>
      <c r="AD47">
        <v>19.399999999999999</v>
      </c>
      <c r="AE47">
        <v>20.399999999999999</v>
      </c>
      <c r="AF47">
        <v>16.7</v>
      </c>
    </row>
    <row r="48" spans="1:32" x14ac:dyDescent="0.3">
      <c r="A48" t="s">
        <v>42</v>
      </c>
      <c r="B48" t="s">
        <v>389</v>
      </c>
      <c r="C48" t="s">
        <v>297</v>
      </c>
      <c r="D48" t="s">
        <v>390</v>
      </c>
      <c r="E48" t="s">
        <v>298</v>
      </c>
      <c r="V48">
        <v>1073.9000000000001</v>
      </c>
      <c r="W48">
        <v>841.5</v>
      </c>
      <c r="X48">
        <v>820.9</v>
      </c>
      <c r="Y48">
        <v>835.7</v>
      </c>
      <c r="Z48">
        <v>864.2</v>
      </c>
      <c r="AA48">
        <v>926.4</v>
      </c>
      <c r="AB48">
        <v>967.6</v>
      </c>
      <c r="AC48">
        <v>1007.2</v>
      </c>
      <c r="AD48">
        <v>949.8</v>
      </c>
      <c r="AE48">
        <v>1009.7</v>
      </c>
      <c r="AF48">
        <v>955.5</v>
      </c>
    </row>
    <row r="49" spans="1:32" x14ac:dyDescent="0.3">
      <c r="A49" t="s">
        <v>42</v>
      </c>
      <c r="B49" t="s">
        <v>391</v>
      </c>
      <c r="C49" t="s">
        <v>297</v>
      </c>
      <c r="D49" t="s">
        <v>392</v>
      </c>
      <c r="E49" t="s">
        <v>298</v>
      </c>
      <c r="V49">
        <v>987.1</v>
      </c>
      <c r="W49">
        <v>776.3</v>
      </c>
      <c r="X49">
        <v>752.7</v>
      </c>
      <c r="Y49">
        <v>767.6</v>
      </c>
      <c r="Z49">
        <v>787</v>
      </c>
      <c r="AA49">
        <v>854.2</v>
      </c>
      <c r="AB49">
        <v>881.2</v>
      </c>
      <c r="AC49">
        <v>915.1</v>
      </c>
      <c r="AD49">
        <v>849.8</v>
      </c>
      <c r="AE49">
        <v>901.9</v>
      </c>
      <c r="AF49">
        <v>830.9</v>
      </c>
    </row>
    <row r="50" spans="1:32" x14ac:dyDescent="0.3">
      <c r="A50" t="s">
        <v>42</v>
      </c>
      <c r="B50" t="s">
        <v>393</v>
      </c>
      <c r="C50" t="s">
        <v>297</v>
      </c>
      <c r="D50" t="s">
        <v>394</v>
      </c>
      <c r="E50" t="s">
        <v>298</v>
      </c>
      <c r="V50">
        <v>71.8</v>
      </c>
      <c r="W50">
        <v>47.4</v>
      </c>
      <c r="X50">
        <v>50.4</v>
      </c>
      <c r="Y50">
        <v>53.5</v>
      </c>
      <c r="Z50">
        <v>62.1</v>
      </c>
      <c r="AA50">
        <v>57.7</v>
      </c>
      <c r="AB50">
        <v>67.8</v>
      </c>
      <c r="AC50">
        <v>73.3</v>
      </c>
      <c r="AD50">
        <v>80.7</v>
      </c>
      <c r="AE50">
        <v>87.4</v>
      </c>
      <c r="AF50">
        <v>107.9</v>
      </c>
    </row>
    <row r="51" spans="1:32" x14ac:dyDescent="0.3">
      <c r="A51" t="s">
        <v>42</v>
      </c>
      <c r="B51" t="s">
        <v>395</v>
      </c>
      <c r="C51" t="s">
        <v>297</v>
      </c>
      <c r="D51" t="s">
        <v>396</v>
      </c>
      <c r="E51" t="s">
        <v>298</v>
      </c>
      <c r="V51">
        <v>69</v>
      </c>
      <c r="W51">
        <v>45.5</v>
      </c>
      <c r="X51">
        <v>49.1</v>
      </c>
      <c r="Y51">
        <v>52</v>
      </c>
      <c r="Z51">
        <v>57.2</v>
      </c>
      <c r="AA51">
        <v>54.4</v>
      </c>
      <c r="AB51">
        <v>64</v>
      </c>
      <c r="AC51">
        <v>68.599999999999994</v>
      </c>
      <c r="AD51">
        <v>74.599999999999994</v>
      </c>
      <c r="AE51">
        <v>78.900000000000006</v>
      </c>
      <c r="AF51">
        <v>104.8</v>
      </c>
    </row>
    <row r="52" spans="1:32" x14ac:dyDescent="0.3">
      <c r="A52" t="s">
        <v>42</v>
      </c>
      <c r="B52" t="s">
        <v>397</v>
      </c>
      <c r="C52" t="s">
        <v>297</v>
      </c>
      <c r="D52" t="s">
        <v>398</v>
      </c>
      <c r="E52" t="s">
        <v>298</v>
      </c>
      <c r="V52">
        <v>2.8</v>
      </c>
      <c r="W52">
        <v>1.9</v>
      </c>
      <c r="X52">
        <v>1.3</v>
      </c>
      <c r="Y52">
        <v>1.5</v>
      </c>
      <c r="Z52">
        <v>4.9000000000000004</v>
      </c>
      <c r="AA52">
        <v>3.3</v>
      </c>
      <c r="AB52">
        <v>3.8</v>
      </c>
      <c r="AC52">
        <v>4.7</v>
      </c>
      <c r="AD52">
        <v>6.1</v>
      </c>
      <c r="AE52">
        <v>8.5</v>
      </c>
      <c r="AF52">
        <v>3.1</v>
      </c>
    </row>
    <row r="53" spans="1:32" x14ac:dyDescent="0.3">
      <c r="A53" t="s">
        <v>42</v>
      </c>
      <c r="B53" t="s">
        <v>399</v>
      </c>
      <c r="C53" t="s">
        <v>297</v>
      </c>
      <c r="D53" t="s">
        <v>400</v>
      </c>
      <c r="E53" t="s">
        <v>298</v>
      </c>
      <c r="V53">
        <v>4.5</v>
      </c>
      <c r="W53">
        <v>2.5</v>
      </c>
      <c r="X53">
        <v>2.8</v>
      </c>
      <c r="Y53">
        <v>2.6</v>
      </c>
      <c r="Z53">
        <v>3.8</v>
      </c>
      <c r="AA53">
        <v>4</v>
      </c>
      <c r="AB53">
        <v>5.5</v>
      </c>
      <c r="AC53">
        <v>5.3</v>
      </c>
      <c r="AD53">
        <v>8.6999999999999993</v>
      </c>
      <c r="AE53">
        <v>7.8</v>
      </c>
      <c r="AF53">
        <v>6.8</v>
      </c>
    </row>
    <row r="54" spans="1:32" x14ac:dyDescent="0.3">
      <c r="A54" t="s">
        <v>42</v>
      </c>
      <c r="B54" t="s">
        <v>401</v>
      </c>
      <c r="C54" t="s">
        <v>297</v>
      </c>
      <c r="D54" t="s">
        <v>402</v>
      </c>
      <c r="E54" t="s">
        <v>298</v>
      </c>
      <c r="V54">
        <v>61.8</v>
      </c>
      <c r="W54">
        <v>104.1</v>
      </c>
      <c r="X54">
        <v>106.8</v>
      </c>
      <c r="Y54">
        <v>60</v>
      </c>
      <c r="Z54">
        <v>58.8</v>
      </c>
      <c r="AA54">
        <v>51.3</v>
      </c>
      <c r="AB54">
        <v>74.7</v>
      </c>
      <c r="AC54">
        <v>70.5</v>
      </c>
      <c r="AD54">
        <v>81</v>
      </c>
      <c r="AE54">
        <v>136</v>
      </c>
      <c r="AF54">
        <v>110.2</v>
      </c>
    </row>
    <row r="55" spans="1:32" x14ac:dyDescent="0.3">
      <c r="A55" t="s">
        <v>42</v>
      </c>
      <c r="B55" t="s">
        <v>403</v>
      </c>
      <c r="C55" t="s">
        <v>297</v>
      </c>
      <c r="D55" t="s">
        <v>404</v>
      </c>
      <c r="E55" t="s">
        <v>298</v>
      </c>
      <c r="V55">
        <v>57.3</v>
      </c>
      <c r="W55">
        <v>101.6</v>
      </c>
      <c r="X55">
        <v>104</v>
      </c>
      <c r="Y55">
        <v>57.4</v>
      </c>
      <c r="Z55">
        <v>55</v>
      </c>
      <c r="AA55">
        <v>47.3</v>
      </c>
      <c r="AB55">
        <v>69.2</v>
      </c>
      <c r="AC55">
        <v>65.2</v>
      </c>
      <c r="AD55">
        <v>72.3</v>
      </c>
      <c r="AE55">
        <v>128.19999999999999</v>
      </c>
      <c r="AF55">
        <v>103.4</v>
      </c>
    </row>
    <row r="56" spans="1:32" x14ac:dyDescent="0.3">
      <c r="A56" t="s">
        <v>42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42</v>
      </c>
      <c r="B57" t="s">
        <v>407</v>
      </c>
      <c r="C57" t="s">
        <v>297</v>
      </c>
      <c r="D57" t="s">
        <v>408</v>
      </c>
      <c r="E57" t="s">
        <v>298</v>
      </c>
      <c r="G57">
        <v>435.2</v>
      </c>
      <c r="H57">
        <v>498.5</v>
      </c>
      <c r="I57">
        <v>591</v>
      </c>
      <c r="J57">
        <v>713.8</v>
      </c>
      <c r="K57">
        <v>847.1</v>
      </c>
      <c r="L57">
        <v>932.8</v>
      </c>
      <c r="M57">
        <v>946</v>
      </c>
      <c r="N57">
        <v>900.6</v>
      </c>
      <c r="O57">
        <v>1017.6</v>
      </c>
      <c r="P57">
        <v>1101.0999999999999</v>
      </c>
      <c r="Q57">
        <v>1473.5</v>
      </c>
      <c r="R57">
        <v>1776.5</v>
      </c>
      <c r="S57">
        <v>2400.9</v>
      </c>
      <c r="T57">
        <v>2636.4</v>
      </c>
      <c r="U57">
        <v>2588.9</v>
      </c>
      <c r="V57">
        <v>2626.5</v>
      </c>
      <c r="W57">
        <v>2333.1</v>
      </c>
      <c r="X57">
        <v>2276</v>
      </c>
      <c r="Y57">
        <v>2264.5</v>
      </c>
      <c r="Z57">
        <v>2254.5</v>
      </c>
      <c r="AA57">
        <v>2364.3000000000002</v>
      </c>
      <c r="AB57">
        <v>2525.5</v>
      </c>
      <c r="AC57">
        <v>2659.8</v>
      </c>
      <c r="AD57">
        <v>2793.5</v>
      </c>
      <c r="AE57">
        <v>3044.2</v>
      </c>
      <c r="AF57">
        <v>3135.6</v>
      </c>
    </row>
    <row r="58" spans="1:32" x14ac:dyDescent="0.3">
      <c r="A58" t="s">
        <v>42</v>
      </c>
      <c r="B58" t="s">
        <v>409</v>
      </c>
      <c r="C58" t="s">
        <v>297</v>
      </c>
      <c r="D58" t="s">
        <v>410</v>
      </c>
      <c r="E58" t="s">
        <v>298</v>
      </c>
      <c r="V58">
        <v>2626.5</v>
      </c>
      <c r="W58">
        <v>2333.1</v>
      </c>
      <c r="X58">
        <v>2276</v>
      </c>
      <c r="Y58">
        <v>2264.5</v>
      </c>
      <c r="Z58">
        <v>2254.5</v>
      </c>
      <c r="AA58">
        <v>2364.3000000000002</v>
      </c>
      <c r="AB58">
        <v>2525.5</v>
      </c>
      <c r="AC58">
        <v>2659.8</v>
      </c>
      <c r="AD58">
        <v>2793.5</v>
      </c>
      <c r="AE58">
        <v>3044.2</v>
      </c>
      <c r="AF58">
        <v>3135.6</v>
      </c>
    </row>
    <row r="59" spans="1:32" x14ac:dyDescent="0.3">
      <c r="A59" t="s">
        <v>42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44</v>
      </c>
      <c r="B2" t="s">
        <v>295</v>
      </c>
      <c r="C2" t="s">
        <v>297</v>
      </c>
      <c r="D2" t="s">
        <v>296</v>
      </c>
      <c r="E2" t="s">
        <v>298</v>
      </c>
      <c r="G2">
        <v>10.402469237740901</v>
      </c>
      <c r="H2">
        <v>10.575576163691499</v>
      </c>
      <c r="I2">
        <v>10.851922423129601</v>
      </c>
      <c r="J2">
        <v>11.9504574022576</v>
      </c>
      <c r="K2">
        <v>12.270320550208099</v>
      </c>
      <c r="L2">
        <v>12.3253610508477</v>
      </c>
      <c r="M2">
        <v>12.678259493487399</v>
      </c>
      <c r="N2">
        <v>12.5959952705897</v>
      </c>
      <c r="O2">
        <v>12.823336308220201</v>
      </c>
      <c r="P2">
        <v>13.379988607872299</v>
      </c>
      <c r="Q2">
        <v>13.227196724045401</v>
      </c>
      <c r="R2">
        <v>15.482980626449001</v>
      </c>
      <c r="S2">
        <v>16.306878796410899</v>
      </c>
      <c r="T2">
        <v>15.560538007073999</v>
      </c>
      <c r="U2">
        <v>16.1267276787706</v>
      </c>
      <c r="V2">
        <v>16.331050362942499</v>
      </c>
      <c r="W2">
        <v>13.8498780441473</v>
      </c>
      <c r="X2">
        <v>13.290369888158001</v>
      </c>
      <c r="Y2">
        <v>15.6211960632196</v>
      </c>
      <c r="Z2">
        <v>17.450582720268201</v>
      </c>
      <c r="AA2">
        <v>18.991686159250801</v>
      </c>
      <c r="AB2">
        <v>19.9428533418886</v>
      </c>
      <c r="AC2">
        <v>21.440472429711299</v>
      </c>
      <c r="AD2">
        <v>26.253402058190101</v>
      </c>
      <c r="AE2">
        <v>25.327582799999998</v>
      </c>
      <c r="AF2">
        <v>25.0998983947018</v>
      </c>
    </row>
    <row r="3" spans="1:32" x14ac:dyDescent="0.3">
      <c r="A3" t="s">
        <v>44</v>
      </c>
      <c r="B3" t="s">
        <v>299</v>
      </c>
      <c r="C3" t="s">
        <v>297</v>
      </c>
      <c r="D3" t="s">
        <v>300</v>
      </c>
      <c r="E3" t="s">
        <v>298</v>
      </c>
      <c r="G3">
        <v>9.0528403034213305</v>
      </c>
      <c r="H3">
        <v>10.442269437330401</v>
      </c>
      <c r="I3">
        <v>10.7097970199485</v>
      </c>
      <c r="J3">
        <v>11.442182125440301</v>
      </c>
      <c r="K3">
        <v>12.3792580340986</v>
      </c>
      <c r="L3">
        <v>13.5332212241756</v>
      </c>
      <c r="M3">
        <v>14.269574693852199</v>
      </c>
      <c r="N3">
        <v>13.072416994295001</v>
      </c>
      <c r="O3">
        <v>13.063463733356301</v>
      </c>
      <c r="P3">
        <v>13.9368560880957</v>
      </c>
      <c r="Q3">
        <v>14.1818331739972</v>
      </c>
      <c r="R3">
        <v>14.601029026556599</v>
      </c>
      <c r="S3">
        <v>15.3541815307274</v>
      </c>
      <c r="T3">
        <v>13.614115193071299</v>
      </c>
      <c r="U3">
        <v>14.016817537140099</v>
      </c>
      <c r="V3">
        <v>13.1383628936936</v>
      </c>
      <c r="W3">
        <v>11.333508365001499</v>
      </c>
      <c r="X3">
        <v>9.7171012010924809</v>
      </c>
      <c r="Y3">
        <v>8.9813871436189494</v>
      </c>
      <c r="Z3">
        <v>11.0698580098446</v>
      </c>
      <c r="AA3">
        <v>12.574254584135099</v>
      </c>
      <c r="AB3">
        <v>15.417500164619099</v>
      </c>
      <c r="AC3">
        <v>19.027606205884901</v>
      </c>
      <c r="AD3">
        <v>22.287082414630898</v>
      </c>
      <c r="AE3">
        <v>25.1899438345968</v>
      </c>
      <c r="AF3">
        <v>23.824553082213001</v>
      </c>
    </row>
    <row r="4" spans="1:32" x14ac:dyDescent="0.3">
      <c r="A4" t="s">
        <v>44</v>
      </c>
      <c r="B4" t="s">
        <v>301</v>
      </c>
      <c r="C4" t="s">
        <v>297</v>
      </c>
      <c r="D4" t="s">
        <v>302</v>
      </c>
      <c r="E4" t="s">
        <v>298</v>
      </c>
      <c r="G4">
        <v>230.49403975308601</v>
      </c>
      <c r="H4">
        <v>245.64625162542899</v>
      </c>
      <c r="I4">
        <v>254.8300027635</v>
      </c>
      <c r="J4">
        <v>268.64430274273298</v>
      </c>
      <c r="K4">
        <v>286.88374488795398</v>
      </c>
      <c r="L4">
        <v>300.55753014753498</v>
      </c>
      <c r="M4">
        <v>313.21080860297002</v>
      </c>
      <c r="N4">
        <v>301.61032024998701</v>
      </c>
      <c r="O4">
        <v>303.062947353217</v>
      </c>
      <c r="P4">
        <v>308.60899410116002</v>
      </c>
      <c r="Q4">
        <v>316.72275338943302</v>
      </c>
      <c r="R4">
        <v>326.46570558721902</v>
      </c>
      <c r="S4">
        <v>336.09594928209299</v>
      </c>
      <c r="T4">
        <v>306.82087288301898</v>
      </c>
      <c r="U4">
        <v>322.99356336599698</v>
      </c>
      <c r="V4">
        <v>329.09329331402898</v>
      </c>
      <c r="W4">
        <v>322.50590833722498</v>
      </c>
      <c r="X4">
        <v>328.85194699365002</v>
      </c>
      <c r="Y4">
        <v>341.74073658182198</v>
      </c>
      <c r="Z4">
        <v>351.47074803195</v>
      </c>
      <c r="AA4">
        <v>358.30271303395301</v>
      </c>
      <c r="AB4">
        <v>375.74139440189299</v>
      </c>
      <c r="AC4">
        <v>408.87953392520399</v>
      </c>
      <c r="AD4">
        <v>458.82736272153102</v>
      </c>
      <c r="AE4">
        <v>509.38354025007499</v>
      </c>
      <c r="AF4">
        <v>535.373242949884</v>
      </c>
    </row>
    <row r="5" spans="1:32" x14ac:dyDescent="0.3">
      <c r="A5" t="s">
        <v>44</v>
      </c>
      <c r="B5" t="s">
        <v>303</v>
      </c>
      <c r="C5" t="s">
        <v>297</v>
      </c>
      <c r="D5" t="s">
        <v>304</v>
      </c>
      <c r="E5" t="s">
        <v>298</v>
      </c>
      <c r="G5">
        <v>34.372962758269701</v>
      </c>
      <c r="H5">
        <v>34.784889337842799</v>
      </c>
      <c r="I5">
        <v>35.857120178980999</v>
      </c>
      <c r="J5">
        <v>37.825091603977697</v>
      </c>
      <c r="K5">
        <v>39.767598527117002</v>
      </c>
      <c r="L5">
        <v>42.652661820182303</v>
      </c>
      <c r="M5">
        <v>44.624679578751</v>
      </c>
      <c r="N5">
        <v>43.301243041684103</v>
      </c>
      <c r="O5">
        <v>43.345741727501199</v>
      </c>
      <c r="P5">
        <v>44.658374791584997</v>
      </c>
      <c r="Q5">
        <v>45.620012903526401</v>
      </c>
      <c r="R5">
        <v>48.568353685305802</v>
      </c>
      <c r="S5">
        <v>52.6897723358151</v>
      </c>
      <c r="T5">
        <v>51.498917778667597</v>
      </c>
      <c r="U5">
        <v>52.158086927897997</v>
      </c>
      <c r="V5">
        <v>51.812044284996098</v>
      </c>
      <c r="W5">
        <v>49.771184075959702</v>
      </c>
      <c r="X5">
        <v>52.810178854362199</v>
      </c>
      <c r="Y5">
        <v>55.140807606595899</v>
      </c>
      <c r="Z5">
        <v>56.092005452004202</v>
      </c>
      <c r="AA5">
        <v>57.824160028351301</v>
      </c>
      <c r="AB5">
        <v>60.456990775510498</v>
      </c>
      <c r="AC5">
        <v>65.918999868947395</v>
      </c>
      <c r="AD5">
        <v>75.116922622549495</v>
      </c>
      <c r="AE5">
        <v>82.194198447192306</v>
      </c>
      <c r="AF5">
        <v>82.865715222245598</v>
      </c>
    </row>
    <row r="6" spans="1:32" x14ac:dyDescent="0.3">
      <c r="A6" t="s">
        <v>44</v>
      </c>
      <c r="B6" t="s">
        <v>305</v>
      </c>
      <c r="C6" t="s">
        <v>297</v>
      </c>
      <c r="D6" t="s">
        <v>306</v>
      </c>
      <c r="E6" t="s">
        <v>298</v>
      </c>
      <c r="G6">
        <v>45.642489677236398</v>
      </c>
      <c r="H6">
        <v>48.1199082794679</v>
      </c>
      <c r="I6">
        <v>49.9017155655363</v>
      </c>
      <c r="J6">
        <v>50.821084145396497</v>
      </c>
      <c r="K6">
        <v>52.025976815700901</v>
      </c>
      <c r="L6">
        <v>54.074970602253998</v>
      </c>
      <c r="M6">
        <v>55.544331148024398</v>
      </c>
      <c r="N6">
        <v>50.531236115846198</v>
      </c>
      <c r="O6">
        <v>49.225177702209002</v>
      </c>
      <c r="P6">
        <v>46.326845364975703</v>
      </c>
      <c r="Q6">
        <v>45.439725327855498</v>
      </c>
      <c r="R6">
        <v>44.569109201500197</v>
      </c>
      <c r="S6">
        <v>42.807371030507298</v>
      </c>
      <c r="T6">
        <v>38.895326514333199</v>
      </c>
      <c r="U6">
        <v>40.2345419515175</v>
      </c>
      <c r="V6">
        <v>41.645465767434203</v>
      </c>
      <c r="W6">
        <v>43.415703430669602</v>
      </c>
      <c r="X6">
        <v>45.788280572051697</v>
      </c>
      <c r="Y6">
        <v>50.536182916015001</v>
      </c>
      <c r="Z6">
        <v>53.160366902007702</v>
      </c>
      <c r="AA6">
        <v>54.562331784099698</v>
      </c>
      <c r="AB6">
        <v>56.885201856404102</v>
      </c>
      <c r="AC6">
        <v>59.1007394236658</v>
      </c>
      <c r="AD6">
        <v>64.315361282991105</v>
      </c>
      <c r="AE6">
        <v>72.526140876034901</v>
      </c>
      <c r="AF6">
        <v>76.711652131156896</v>
      </c>
    </row>
    <row r="7" spans="1:32" x14ac:dyDescent="0.3">
      <c r="A7" t="s">
        <v>44</v>
      </c>
      <c r="B7" t="s">
        <v>307</v>
      </c>
      <c r="C7" t="s">
        <v>297</v>
      </c>
      <c r="D7" t="s">
        <v>308</v>
      </c>
      <c r="E7" t="s">
        <v>298</v>
      </c>
      <c r="G7">
        <v>22.651902776330399</v>
      </c>
      <c r="H7">
        <v>24.281013143716301</v>
      </c>
      <c r="I7">
        <v>26.224108757818801</v>
      </c>
      <c r="J7">
        <v>27.754364780622399</v>
      </c>
      <c r="K7">
        <v>30.1807241666985</v>
      </c>
      <c r="L7">
        <v>30.921370137371198</v>
      </c>
      <c r="M7">
        <v>31.6935539641416</v>
      </c>
      <c r="N7">
        <v>31.1691762273576</v>
      </c>
      <c r="O7">
        <v>31.486300572694901</v>
      </c>
      <c r="P7">
        <v>31.937282338777901</v>
      </c>
      <c r="Q7">
        <v>32.341433836541498</v>
      </c>
      <c r="R7">
        <v>32.776604500668697</v>
      </c>
      <c r="S7">
        <v>32.709343133061502</v>
      </c>
      <c r="T7">
        <v>29.4832321541064</v>
      </c>
      <c r="U7">
        <v>31.384250276158902</v>
      </c>
      <c r="V7">
        <v>31.102353911017399</v>
      </c>
      <c r="W7">
        <v>30.297033894719501</v>
      </c>
      <c r="X7">
        <v>30.2574629436618</v>
      </c>
      <c r="Y7">
        <v>31.235781086489101</v>
      </c>
      <c r="Z7">
        <v>32.211766290189999</v>
      </c>
      <c r="AA7">
        <v>32.228918089079201</v>
      </c>
      <c r="AB7">
        <v>32.4102355641757</v>
      </c>
      <c r="AC7">
        <v>34.523495973619703</v>
      </c>
      <c r="AD7">
        <v>38.849520293217203</v>
      </c>
      <c r="AE7">
        <v>43.435858393176403</v>
      </c>
      <c r="AF7">
        <v>45.438262729363601</v>
      </c>
    </row>
    <row r="8" spans="1:32" x14ac:dyDescent="0.3">
      <c r="A8" t="s">
        <v>44</v>
      </c>
      <c r="B8" t="s">
        <v>309</v>
      </c>
      <c r="C8" t="s">
        <v>297</v>
      </c>
      <c r="D8" t="s">
        <v>310</v>
      </c>
      <c r="E8" t="s">
        <v>298</v>
      </c>
      <c r="G8">
        <v>2.91782833448478</v>
      </c>
      <c r="H8">
        <v>2.9698912390913401</v>
      </c>
      <c r="I8">
        <v>2.1885473516034502</v>
      </c>
      <c r="J8">
        <v>2.7949888061563901</v>
      </c>
      <c r="K8">
        <v>4.0979116175224304</v>
      </c>
      <c r="L8">
        <v>4.0944417011947598</v>
      </c>
      <c r="M8">
        <v>4.0560247053568803</v>
      </c>
      <c r="N8">
        <v>4.3313504978506998</v>
      </c>
      <c r="O8">
        <v>5.1181179865664301</v>
      </c>
      <c r="P8">
        <v>7.3055779197669901</v>
      </c>
      <c r="Q8">
        <v>8.7672761489088096</v>
      </c>
      <c r="R8">
        <v>8.3723933768900896</v>
      </c>
      <c r="S8">
        <v>10.541487746205901</v>
      </c>
      <c r="T8">
        <v>7.0280579701271098</v>
      </c>
      <c r="U8">
        <v>9.5268362118027099</v>
      </c>
      <c r="V8">
        <v>11.7333896605512</v>
      </c>
      <c r="W8">
        <v>8.8816137294182305</v>
      </c>
      <c r="X8">
        <v>9.7229882892546495</v>
      </c>
      <c r="Y8">
        <v>9.2737993786400192</v>
      </c>
      <c r="Z8">
        <v>7.4512357752761602</v>
      </c>
      <c r="AA8">
        <v>7.2588060477051899</v>
      </c>
      <c r="AB8">
        <v>6.5790838767555702</v>
      </c>
      <c r="AC8">
        <v>6.5051071309829798</v>
      </c>
      <c r="AD8">
        <v>7.04381443366902</v>
      </c>
      <c r="AE8">
        <v>6.7635138124637697</v>
      </c>
      <c r="AF8">
        <v>7.1737404164653897</v>
      </c>
    </row>
    <row r="9" spans="1:32" x14ac:dyDescent="0.3">
      <c r="A9" t="s">
        <v>44</v>
      </c>
      <c r="B9" t="s">
        <v>311</v>
      </c>
      <c r="C9" t="s">
        <v>297</v>
      </c>
      <c r="D9" t="s">
        <v>312</v>
      </c>
      <c r="E9" t="s">
        <v>298</v>
      </c>
      <c r="G9">
        <v>9.4575134146680995</v>
      </c>
      <c r="H9">
        <v>10.3392821764663</v>
      </c>
      <c r="I9">
        <v>10.017229513789299</v>
      </c>
      <c r="J9">
        <v>10.114166784750299</v>
      </c>
      <c r="K9">
        <v>10.9334263453755</v>
      </c>
      <c r="L9">
        <v>11.2421792935373</v>
      </c>
      <c r="M9">
        <v>12.282105715148701</v>
      </c>
      <c r="N9">
        <v>12.381575317991199</v>
      </c>
      <c r="O9">
        <v>12.995613764497</v>
      </c>
      <c r="P9">
        <v>13.4478692083058</v>
      </c>
      <c r="Q9">
        <v>13.8184071478727</v>
      </c>
      <c r="R9">
        <v>14.7247419845925</v>
      </c>
      <c r="S9">
        <v>14.7387077434994</v>
      </c>
      <c r="T9">
        <v>12.599998476753299</v>
      </c>
      <c r="U9">
        <v>15.446987716847801</v>
      </c>
      <c r="V9">
        <v>15.152209993335299</v>
      </c>
      <c r="W9">
        <v>14.599374898457899</v>
      </c>
      <c r="X9">
        <v>14.423976861938099</v>
      </c>
      <c r="Y9">
        <v>14.124113038697301</v>
      </c>
      <c r="Z9">
        <v>14.2082797774373</v>
      </c>
      <c r="AA9">
        <v>14.210423846267201</v>
      </c>
      <c r="AB9">
        <v>15.540245328628099</v>
      </c>
      <c r="AC9">
        <v>16.563088882209101</v>
      </c>
      <c r="AD9">
        <v>19.663460335282601</v>
      </c>
      <c r="AE9">
        <v>19.875623979481599</v>
      </c>
      <c r="AF9">
        <v>20.396222808194199</v>
      </c>
    </row>
    <row r="10" spans="1:32" x14ac:dyDescent="0.3">
      <c r="A10" t="s">
        <v>44</v>
      </c>
      <c r="B10" t="s">
        <v>313</v>
      </c>
      <c r="C10" t="s">
        <v>297</v>
      </c>
      <c r="D10" t="s">
        <v>314</v>
      </c>
      <c r="E10" t="s">
        <v>298</v>
      </c>
      <c r="G10">
        <v>18.522839638949101</v>
      </c>
      <c r="H10">
        <v>20.397263860258601</v>
      </c>
      <c r="I10">
        <v>19.659990331714202</v>
      </c>
      <c r="J10">
        <v>19.825498724316098</v>
      </c>
      <c r="K10">
        <v>21.5826842776953</v>
      </c>
      <c r="L10">
        <v>22.1931394624932</v>
      </c>
      <c r="M10">
        <v>23.883679703104601</v>
      </c>
      <c r="N10">
        <v>23.015185832300599</v>
      </c>
      <c r="O10">
        <v>23.862731310280701</v>
      </c>
      <c r="P10">
        <v>24.681479225487902</v>
      </c>
      <c r="Q10">
        <v>25.757686017843699</v>
      </c>
      <c r="R10">
        <v>27.892470138871399</v>
      </c>
      <c r="S10">
        <v>27.482911136670101</v>
      </c>
      <c r="T10">
        <v>26.2289412344238</v>
      </c>
      <c r="U10">
        <v>29.550441062127199</v>
      </c>
      <c r="V10">
        <v>29.172980810678499</v>
      </c>
      <c r="W10">
        <v>26.644992562410899</v>
      </c>
      <c r="X10">
        <v>25.192837945174499</v>
      </c>
      <c r="Y10">
        <v>23.488034132677502</v>
      </c>
      <c r="Z10">
        <v>24.502989426590499</v>
      </c>
      <c r="AA10">
        <v>24.2007867845847</v>
      </c>
      <c r="AB10">
        <v>25.437994089422499</v>
      </c>
      <c r="AC10">
        <v>27.437061812836799</v>
      </c>
      <c r="AD10">
        <v>32.496352762458102</v>
      </c>
      <c r="AE10">
        <v>36.398735684068299</v>
      </c>
      <c r="AF10">
        <v>37.613147224308499</v>
      </c>
    </row>
    <row r="11" spans="1:32" x14ac:dyDescent="0.3">
      <c r="A11" t="s">
        <v>44</v>
      </c>
      <c r="B11" t="s">
        <v>315</v>
      </c>
      <c r="C11" t="s">
        <v>297</v>
      </c>
      <c r="D11" t="s">
        <v>316</v>
      </c>
      <c r="E11" t="s">
        <v>298</v>
      </c>
      <c r="G11">
        <v>9.0653262242809802</v>
      </c>
      <c r="H11">
        <v>10.057981683792301</v>
      </c>
      <c r="I11">
        <v>9.6427608179249091</v>
      </c>
      <c r="J11">
        <v>9.7113319395658095</v>
      </c>
      <c r="K11">
        <v>10.6492579323198</v>
      </c>
      <c r="L11">
        <v>10.950960168956</v>
      </c>
      <c r="M11">
        <v>11.6015739879559</v>
      </c>
      <c r="N11">
        <v>10.633610514309501</v>
      </c>
      <c r="O11">
        <v>10.867117545783699</v>
      </c>
      <c r="P11">
        <v>11.2336100171821</v>
      </c>
      <c r="Q11">
        <v>11.939278869971</v>
      </c>
      <c r="R11">
        <v>13.167728154278899</v>
      </c>
      <c r="S11">
        <v>12.744203393170601</v>
      </c>
      <c r="T11">
        <v>13.628942757670499</v>
      </c>
      <c r="U11">
        <v>14.1034533452794</v>
      </c>
      <c r="V11">
        <v>14.0207708173432</v>
      </c>
      <c r="W11">
        <v>12.045617663952999</v>
      </c>
      <c r="X11">
        <v>10.7688610832364</v>
      </c>
      <c r="Y11">
        <v>9.3639210939801902</v>
      </c>
      <c r="Z11">
        <v>10.2947096491532</v>
      </c>
      <c r="AA11">
        <v>9.9903629383175492</v>
      </c>
      <c r="AB11">
        <v>9.8977487607943306</v>
      </c>
      <c r="AC11">
        <v>10.8739729306277</v>
      </c>
      <c r="AD11">
        <v>12.8328924271755</v>
      </c>
      <c r="AE11">
        <v>16.5231117045868</v>
      </c>
      <c r="AF11">
        <v>17.216924416114299</v>
      </c>
    </row>
    <row r="12" spans="1:32" x14ac:dyDescent="0.3">
      <c r="A12" t="s">
        <v>44</v>
      </c>
      <c r="B12" t="s">
        <v>317</v>
      </c>
      <c r="C12" t="s">
        <v>297</v>
      </c>
      <c r="D12" t="s">
        <v>318</v>
      </c>
      <c r="E12" t="s">
        <v>298</v>
      </c>
      <c r="G12">
        <v>24.753817161706198</v>
      </c>
      <c r="H12">
        <v>26.472135833635601</v>
      </c>
      <c r="I12">
        <v>27.842282233963601</v>
      </c>
      <c r="J12">
        <v>30.180086325824799</v>
      </c>
      <c r="K12">
        <v>33.153255590742297</v>
      </c>
      <c r="L12">
        <v>35.095586691348799</v>
      </c>
      <c r="M12">
        <v>37.292126701725699</v>
      </c>
      <c r="N12">
        <v>36.492339060017898</v>
      </c>
      <c r="O12">
        <v>37.081294160535101</v>
      </c>
      <c r="P12">
        <v>39.006932252020199</v>
      </c>
      <c r="Q12">
        <v>39.468639257684501</v>
      </c>
      <c r="R12">
        <v>40.845078854602399</v>
      </c>
      <c r="S12">
        <v>41.8198999762498</v>
      </c>
      <c r="T12">
        <v>37.571920495872902</v>
      </c>
      <c r="U12">
        <v>38.807840033339303</v>
      </c>
      <c r="V12">
        <v>39.221717318608199</v>
      </c>
      <c r="W12">
        <v>36.262841277941199</v>
      </c>
      <c r="X12">
        <v>35.6649952395613</v>
      </c>
      <c r="Y12">
        <v>36.747668423207003</v>
      </c>
      <c r="Z12">
        <v>38.0466870657933</v>
      </c>
      <c r="AA12">
        <v>38.566977445962998</v>
      </c>
      <c r="AB12">
        <v>41.403727992337799</v>
      </c>
      <c r="AC12">
        <v>44.961422544585503</v>
      </c>
      <c r="AD12">
        <v>50.456078884533397</v>
      </c>
      <c r="AE12">
        <v>57.0466256276354</v>
      </c>
      <c r="AF12">
        <v>60.744341684316701</v>
      </c>
    </row>
    <row r="13" spans="1:32" x14ac:dyDescent="0.3">
      <c r="A13" t="s">
        <v>44</v>
      </c>
      <c r="B13" t="s">
        <v>319</v>
      </c>
      <c r="C13" t="s">
        <v>297</v>
      </c>
      <c r="D13" t="s">
        <v>320</v>
      </c>
      <c r="E13" t="s">
        <v>298</v>
      </c>
      <c r="G13">
        <v>20.068486468523499</v>
      </c>
      <c r="H13">
        <v>22.144585024844499</v>
      </c>
      <c r="I13">
        <v>23.5071862389164</v>
      </c>
      <c r="J13">
        <v>25.0998044946205</v>
      </c>
      <c r="K13">
        <v>27.291964765725702</v>
      </c>
      <c r="L13">
        <v>28.897837687494999</v>
      </c>
      <c r="M13">
        <v>30.0827526901037</v>
      </c>
      <c r="N13">
        <v>29.672538598301902</v>
      </c>
      <c r="O13">
        <v>31.392345793585399</v>
      </c>
      <c r="P13">
        <v>32.2890389134635</v>
      </c>
      <c r="Q13">
        <v>34.031645772464699</v>
      </c>
      <c r="R13">
        <v>36.763295826254001</v>
      </c>
      <c r="S13">
        <v>38.723480525094899</v>
      </c>
      <c r="T13">
        <v>34.222802272695802</v>
      </c>
      <c r="U13">
        <v>35.448492560422203</v>
      </c>
      <c r="V13">
        <v>38.306954948490898</v>
      </c>
      <c r="W13">
        <v>41.974726772674899</v>
      </c>
      <c r="X13">
        <v>42.278367070872598</v>
      </c>
      <c r="Y13">
        <v>42.886417038138397</v>
      </c>
      <c r="Z13">
        <v>43.085103819576098</v>
      </c>
      <c r="AA13">
        <v>42.613323669289002</v>
      </c>
      <c r="AB13">
        <v>45.846054228413998</v>
      </c>
      <c r="AC13">
        <v>49.8705055180492</v>
      </c>
      <c r="AD13">
        <v>55.861065796419702</v>
      </c>
      <c r="AE13">
        <v>63.465794576330097</v>
      </c>
      <c r="AF13">
        <v>68.810309164121406</v>
      </c>
    </row>
    <row r="14" spans="1:32" x14ac:dyDescent="0.3">
      <c r="A14" t="s">
        <v>44</v>
      </c>
      <c r="B14" t="s">
        <v>321</v>
      </c>
      <c r="C14" t="s">
        <v>297</v>
      </c>
      <c r="D14" t="s">
        <v>322</v>
      </c>
      <c r="E14" t="s">
        <v>298</v>
      </c>
      <c r="G14">
        <v>6.1777975071293296</v>
      </c>
      <c r="H14">
        <v>6.7104096857984601</v>
      </c>
      <c r="I14">
        <v>6.8289867922287701</v>
      </c>
      <c r="J14">
        <v>7.6904997255535701</v>
      </c>
      <c r="K14">
        <v>7.6797987750782202</v>
      </c>
      <c r="L14">
        <v>8.3438945790680492</v>
      </c>
      <c r="M14">
        <v>8.7481243227029104</v>
      </c>
      <c r="N14">
        <v>8.7544745656488594</v>
      </c>
      <c r="O14">
        <v>8.6682699185860006</v>
      </c>
      <c r="P14">
        <v>9.2893756949061892</v>
      </c>
      <c r="Q14">
        <v>9.8122312106525698</v>
      </c>
      <c r="R14">
        <v>9.1515465564590208</v>
      </c>
      <c r="S14">
        <v>8.3700609918788391</v>
      </c>
      <c r="T14">
        <v>6.3167571741115598</v>
      </c>
      <c r="U14">
        <v>6.1282787423098197</v>
      </c>
      <c r="V14">
        <v>6.9999479321930203</v>
      </c>
      <c r="W14">
        <v>6.8590580371075403</v>
      </c>
      <c r="X14">
        <v>6.62016301415985</v>
      </c>
      <c r="Y14">
        <v>6.8767704638247498</v>
      </c>
      <c r="Z14">
        <v>7.1969802875841502</v>
      </c>
      <c r="AA14">
        <v>7.7520901193011396</v>
      </c>
      <c r="AB14">
        <v>8.4802287358748991</v>
      </c>
      <c r="AC14">
        <v>9.2878073642633296</v>
      </c>
      <c r="AD14">
        <v>9.09414070025543</v>
      </c>
      <c r="AE14">
        <v>10.4414789340303</v>
      </c>
      <c r="AF14">
        <v>11.139625421726899</v>
      </c>
    </row>
    <row r="15" spans="1:32" x14ac:dyDescent="0.3">
      <c r="A15" t="s">
        <v>44</v>
      </c>
      <c r="B15" t="s">
        <v>323</v>
      </c>
      <c r="C15" t="s">
        <v>297</v>
      </c>
      <c r="D15" t="s">
        <v>324</v>
      </c>
      <c r="E15" t="s">
        <v>298</v>
      </c>
      <c r="G15">
        <v>13.639518603347099</v>
      </c>
      <c r="H15">
        <v>14.8384795978493</v>
      </c>
      <c r="I15">
        <v>15.146178464032401</v>
      </c>
      <c r="J15">
        <v>17.012113170602799</v>
      </c>
      <c r="K15">
        <v>17.5872875703845</v>
      </c>
      <c r="L15">
        <v>18.607435843413398</v>
      </c>
      <c r="M15">
        <v>18.8808480878822</v>
      </c>
      <c r="N15">
        <v>17.96003018195</v>
      </c>
      <c r="O15">
        <v>17.5042958046987</v>
      </c>
      <c r="P15">
        <v>18.189893500254701</v>
      </c>
      <c r="Q15">
        <v>18.9582507930254</v>
      </c>
      <c r="R15">
        <v>18.839220754662499</v>
      </c>
      <c r="S15">
        <v>18.963798758570899</v>
      </c>
      <c r="T15">
        <v>17.684701612221499</v>
      </c>
      <c r="U15">
        <v>18.128207814741099</v>
      </c>
      <c r="V15">
        <v>18.368833929285</v>
      </c>
      <c r="W15">
        <v>19.443964481357501</v>
      </c>
      <c r="X15">
        <v>19.6772317899981</v>
      </c>
      <c r="Y15">
        <v>20.570823661206799</v>
      </c>
      <c r="Z15">
        <v>21.0901916186018</v>
      </c>
      <c r="AA15">
        <v>21.701660550912901</v>
      </c>
      <c r="AB15">
        <v>23.2828168243365</v>
      </c>
      <c r="AC15">
        <v>24.872995617756501</v>
      </c>
      <c r="AD15">
        <v>27.231534429349399</v>
      </c>
      <c r="AE15">
        <v>29.400657274905399</v>
      </c>
      <c r="AF15">
        <v>30.5136355801741</v>
      </c>
    </row>
    <row r="16" spans="1:32" x14ac:dyDescent="0.3">
      <c r="A16" t="s">
        <v>44</v>
      </c>
      <c r="B16" t="s">
        <v>325</v>
      </c>
      <c r="C16" t="s">
        <v>297</v>
      </c>
      <c r="D16" t="s">
        <v>326</v>
      </c>
      <c r="E16" t="s">
        <v>298</v>
      </c>
      <c r="G16">
        <v>7.4617210962177598</v>
      </c>
      <c r="H16">
        <v>8.1280699120508206</v>
      </c>
      <c r="I16">
        <v>8.3171916718036094</v>
      </c>
      <c r="J16">
        <v>9.3216134450492394</v>
      </c>
      <c r="K16">
        <v>9.9074887953062891</v>
      </c>
      <c r="L16">
        <v>10.263541264345401</v>
      </c>
      <c r="M16">
        <v>10.1327237651793</v>
      </c>
      <c r="N16">
        <v>9.2055556163011598</v>
      </c>
      <c r="O16">
        <v>8.8360258861127008</v>
      </c>
      <c r="P16">
        <v>8.9005178053484695</v>
      </c>
      <c r="Q16">
        <v>9.1460195823728494</v>
      </c>
      <c r="R16">
        <v>9.6876741982035099</v>
      </c>
      <c r="S16">
        <v>10.593737766692101</v>
      </c>
      <c r="T16">
        <v>11.3679444381099</v>
      </c>
      <c r="U16">
        <v>11.9999290724312</v>
      </c>
      <c r="V16">
        <v>11.368885997092001</v>
      </c>
      <c r="W16">
        <v>12.584906444249899</v>
      </c>
      <c r="X16">
        <v>13.0570687758383</v>
      </c>
      <c r="Y16">
        <v>13.694053197382001</v>
      </c>
      <c r="Z16">
        <v>13.893211331017699</v>
      </c>
      <c r="AA16">
        <v>13.949570431611701</v>
      </c>
      <c r="AB16">
        <v>14.802588088461601</v>
      </c>
      <c r="AC16">
        <v>15.585188253493101</v>
      </c>
      <c r="AD16">
        <v>18.137393729093901</v>
      </c>
      <c r="AE16">
        <v>18.959178340875098</v>
      </c>
      <c r="AF16">
        <v>19.374010158447199</v>
      </c>
    </row>
    <row r="17" spans="1:32" x14ac:dyDescent="0.3">
      <c r="A17" t="s">
        <v>44</v>
      </c>
      <c r="B17" t="s">
        <v>327</v>
      </c>
      <c r="C17" t="s">
        <v>297</v>
      </c>
      <c r="D17" t="s">
        <v>328</v>
      </c>
      <c r="E17" t="s">
        <v>298</v>
      </c>
      <c r="G17">
        <v>6.6107884936665098</v>
      </c>
      <c r="H17">
        <v>7.2932211648654803</v>
      </c>
      <c r="I17">
        <v>7.6112334824641401</v>
      </c>
      <c r="J17">
        <v>8.4546523342267701</v>
      </c>
      <c r="K17">
        <v>9.1219776717732799</v>
      </c>
      <c r="L17">
        <v>9.5400835954196204</v>
      </c>
      <c r="M17">
        <v>10.1204891899015</v>
      </c>
      <c r="N17">
        <v>9.8952228197856797</v>
      </c>
      <c r="O17">
        <v>10.155838816677999</v>
      </c>
      <c r="P17">
        <v>10.2891293137078</v>
      </c>
      <c r="Q17">
        <v>10.821346497339199</v>
      </c>
      <c r="R17">
        <v>12.033527192888799</v>
      </c>
      <c r="S17">
        <v>12.527352033355101</v>
      </c>
      <c r="T17">
        <v>10.6277118730886</v>
      </c>
      <c r="U17">
        <v>10.170569761419101</v>
      </c>
      <c r="V17">
        <v>10.3331242211926</v>
      </c>
      <c r="W17">
        <v>10.0331170723355</v>
      </c>
      <c r="X17">
        <v>10.687614894012601</v>
      </c>
      <c r="Y17">
        <v>11.804334024753</v>
      </c>
      <c r="Z17">
        <v>11.670357209078</v>
      </c>
      <c r="AA17">
        <v>12.4676414883762</v>
      </c>
      <c r="AB17">
        <v>12.7072301976809</v>
      </c>
      <c r="AC17">
        <v>14.7237638223483</v>
      </c>
      <c r="AD17">
        <v>15.9876809469325</v>
      </c>
      <c r="AE17">
        <v>18.1099733237725</v>
      </c>
      <c r="AF17">
        <v>19.473162408582802</v>
      </c>
    </row>
    <row r="18" spans="1:32" x14ac:dyDescent="0.3">
      <c r="A18" t="s">
        <v>44</v>
      </c>
      <c r="B18" t="s">
        <v>329</v>
      </c>
      <c r="C18" t="s">
        <v>297</v>
      </c>
      <c r="D18" t="s">
        <v>330</v>
      </c>
      <c r="E18" t="s">
        <v>298</v>
      </c>
      <c r="G18">
        <v>20.863965494356599</v>
      </c>
      <c r="H18">
        <v>22.182653325090499</v>
      </c>
      <c r="I18">
        <v>23.297792680483401</v>
      </c>
      <c r="J18">
        <v>23.811223676223999</v>
      </c>
      <c r="K18">
        <v>25.432630817225501</v>
      </c>
      <c r="L18">
        <v>26.680031454012401</v>
      </c>
      <c r="M18">
        <v>27.939288100809001</v>
      </c>
      <c r="N18">
        <v>26.772048020728601</v>
      </c>
      <c r="O18">
        <v>25.354211345225298</v>
      </c>
      <c r="P18">
        <v>25.0577458516101</v>
      </c>
      <c r="Q18">
        <v>26.128601192763899</v>
      </c>
      <c r="R18">
        <v>24.762096361080602</v>
      </c>
      <c r="S18">
        <v>24.355673618470298</v>
      </c>
      <c r="T18">
        <v>20.554873910832701</v>
      </c>
      <c r="U18">
        <v>23.679486853497899</v>
      </c>
      <c r="V18">
        <v>25.1153313626405</v>
      </c>
      <c r="W18">
        <v>25.5910556888117</v>
      </c>
      <c r="X18">
        <v>24.612830867256999</v>
      </c>
      <c r="Y18">
        <v>25.853904371692298</v>
      </c>
      <c r="Z18">
        <v>28.236157948512702</v>
      </c>
      <c r="AA18">
        <v>29.877167137510899</v>
      </c>
      <c r="AB18">
        <v>32.536217648901598</v>
      </c>
      <c r="AC18">
        <v>37.902309504879597</v>
      </c>
      <c r="AD18">
        <v>43.336992243219598</v>
      </c>
      <c r="AE18">
        <v>45.660638529036198</v>
      </c>
      <c r="AF18">
        <v>48.179367495074104</v>
      </c>
    </row>
    <row r="19" spans="1:32" x14ac:dyDescent="0.3">
      <c r="A19" t="s">
        <v>44</v>
      </c>
      <c r="B19" t="s">
        <v>331</v>
      </c>
      <c r="C19" t="s">
        <v>297</v>
      </c>
      <c r="D19" t="s">
        <v>332</v>
      </c>
      <c r="E19" t="s">
        <v>298</v>
      </c>
      <c r="G19">
        <v>20.4494403462162</v>
      </c>
      <c r="H19">
        <v>22.162210818766699</v>
      </c>
      <c r="I19">
        <v>23.5938474779866</v>
      </c>
      <c r="J19">
        <v>25.065394680764999</v>
      </c>
      <c r="K19">
        <v>26.641733067368602</v>
      </c>
      <c r="L19">
        <v>27.7999711523507</v>
      </c>
      <c r="M19">
        <v>29.093034733170001</v>
      </c>
      <c r="N19">
        <v>28.469949854163399</v>
      </c>
      <c r="O19">
        <v>28.536892133242201</v>
      </c>
      <c r="P19">
        <v>28.866694629509801</v>
      </c>
      <c r="Q19">
        <v>29.388135641479899</v>
      </c>
      <c r="R19">
        <v>31.043555694494401</v>
      </c>
      <c r="S19">
        <v>33.4748589880924</v>
      </c>
      <c r="T19">
        <v>33.024387066649297</v>
      </c>
      <c r="U19">
        <v>33.9048099130735</v>
      </c>
      <c r="V19">
        <v>32.281097099134499</v>
      </c>
      <c r="W19">
        <v>30.189675350925999</v>
      </c>
      <c r="X19">
        <v>32.159158527443097</v>
      </c>
      <c r="Y19">
        <v>34.202983942406902</v>
      </c>
      <c r="Z19">
        <v>35.923886524319997</v>
      </c>
      <c r="AA19">
        <v>37.000940008080597</v>
      </c>
      <c r="AB19">
        <v>38.195841347954101</v>
      </c>
      <c r="AC19">
        <v>43.063132707532503</v>
      </c>
      <c r="AD19">
        <v>48.132039026191897</v>
      </c>
      <c r="AE19">
        <v>54.381403705459903</v>
      </c>
      <c r="AF19">
        <v>57.849908894075398</v>
      </c>
    </row>
    <row r="20" spans="1:32" x14ac:dyDescent="0.3">
      <c r="A20" t="s">
        <v>44</v>
      </c>
      <c r="B20" t="s">
        <v>333</v>
      </c>
      <c r="C20" t="s">
        <v>297</v>
      </c>
      <c r="D20" t="s">
        <v>334</v>
      </c>
      <c r="E20" t="s">
        <v>298</v>
      </c>
      <c r="G20">
        <v>17.344502498964701</v>
      </c>
      <c r="H20">
        <v>17.836867907378601</v>
      </c>
      <c r="I20">
        <v>17.863562254533601</v>
      </c>
      <c r="J20">
        <v>21.372542799822</v>
      </c>
      <c r="K20">
        <v>25.389091523514001</v>
      </c>
      <c r="L20">
        <v>28.065309166043999</v>
      </c>
      <c r="M20">
        <v>29.791782199243499</v>
      </c>
      <c r="N20">
        <v>29.417887837042301</v>
      </c>
      <c r="O20">
        <v>31.117026461378899</v>
      </c>
      <c r="P20">
        <v>39.073357099403196</v>
      </c>
      <c r="Q20">
        <v>39.0737224795703</v>
      </c>
      <c r="R20">
        <v>44.682713195808297</v>
      </c>
      <c r="S20">
        <v>56.852809815975398</v>
      </c>
      <c r="T20">
        <v>48.514918899022298</v>
      </c>
      <c r="U20">
        <v>50.450155055924199</v>
      </c>
      <c r="V20">
        <v>59.133837671624299</v>
      </c>
      <c r="W20">
        <v>49.418335020945499</v>
      </c>
      <c r="X20">
        <v>70.3530884736481</v>
      </c>
      <c r="Y20">
        <v>67.294367745564401</v>
      </c>
      <c r="Z20">
        <v>44.945864438742397</v>
      </c>
      <c r="AA20">
        <v>46.596669026529803</v>
      </c>
      <c r="AB20">
        <v>46.906301454107698</v>
      </c>
      <c r="AC20">
        <v>40.358200326981397</v>
      </c>
      <c r="AD20">
        <v>44.729570477277797</v>
      </c>
      <c r="AE20">
        <v>51.445936885324301</v>
      </c>
      <c r="AF20">
        <v>50.986998136417</v>
      </c>
    </row>
    <row r="21" spans="1:32" x14ac:dyDescent="0.3">
      <c r="A21" t="s">
        <v>44</v>
      </c>
      <c r="B21" t="s">
        <v>335</v>
      </c>
      <c r="C21" t="s">
        <v>297</v>
      </c>
      <c r="D21" t="s">
        <v>336</v>
      </c>
      <c r="E21" t="s">
        <v>298</v>
      </c>
      <c r="G21">
        <v>39.043315543823297</v>
      </c>
      <c r="H21">
        <v>41.3112200144135</v>
      </c>
      <c r="I21">
        <v>42.8252800308369</v>
      </c>
      <c r="J21">
        <v>49.7413445213923</v>
      </c>
      <c r="K21">
        <v>56.626795061217699</v>
      </c>
      <c r="L21">
        <v>63.471280951160502</v>
      </c>
      <c r="M21">
        <v>68.952539284889099</v>
      </c>
      <c r="N21">
        <v>71.5468516594199</v>
      </c>
      <c r="O21">
        <v>76.585682047110893</v>
      </c>
      <c r="P21">
        <v>88.724351092677296</v>
      </c>
      <c r="Q21">
        <v>93.030531469338996</v>
      </c>
      <c r="R21">
        <v>101.210929350714</v>
      </c>
      <c r="S21">
        <v>117.98593950346699</v>
      </c>
      <c r="T21">
        <v>111.266551376528</v>
      </c>
      <c r="U21">
        <v>112.95018682400899</v>
      </c>
      <c r="V21">
        <v>117.348025847058</v>
      </c>
      <c r="W21">
        <v>99.067125809980396</v>
      </c>
      <c r="X21">
        <v>117.609074770999</v>
      </c>
      <c r="Y21">
        <v>109.282641164578</v>
      </c>
      <c r="Z21">
        <v>86.644977246604</v>
      </c>
      <c r="AA21">
        <v>88.082018853978497</v>
      </c>
      <c r="AB21">
        <v>89.168763820216299</v>
      </c>
      <c r="AC21">
        <v>81.418409052829404</v>
      </c>
      <c r="AD21">
        <v>83.852981830141303</v>
      </c>
      <c r="AE21">
        <v>97.829456463592706</v>
      </c>
      <c r="AF21">
        <v>94.388002519165397</v>
      </c>
    </row>
    <row r="22" spans="1:32" x14ac:dyDescent="0.3">
      <c r="A22" t="s">
        <v>44</v>
      </c>
      <c r="B22" t="s">
        <v>337</v>
      </c>
      <c r="C22" t="s">
        <v>297</v>
      </c>
      <c r="D22" t="s">
        <v>338</v>
      </c>
      <c r="E22" t="s">
        <v>298</v>
      </c>
      <c r="G22">
        <v>21.698813044858699</v>
      </c>
      <c r="H22">
        <v>23.4743521070349</v>
      </c>
      <c r="I22">
        <v>24.9617177763032</v>
      </c>
      <c r="J22">
        <v>28.3688017215703</v>
      </c>
      <c r="K22">
        <v>31.237703537703698</v>
      </c>
      <c r="L22">
        <v>35.405971785116499</v>
      </c>
      <c r="M22">
        <v>39.1607570856455</v>
      </c>
      <c r="N22">
        <v>42.1289638223776</v>
      </c>
      <c r="O22">
        <v>45.468655585732002</v>
      </c>
      <c r="P22">
        <v>49.650993993274099</v>
      </c>
      <c r="Q22">
        <v>53.956808989768703</v>
      </c>
      <c r="R22">
        <v>56.528216154905998</v>
      </c>
      <c r="S22">
        <v>61.133129687491099</v>
      </c>
      <c r="T22">
        <v>62.751632477505801</v>
      </c>
      <c r="U22">
        <v>62.500031768085002</v>
      </c>
      <c r="V22">
        <v>58.214188175433598</v>
      </c>
      <c r="W22">
        <v>49.648790789034898</v>
      </c>
      <c r="X22">
        <v>47.255986297350901</v>
      </c>
      <c r="Y22">
        <v>41.988273419013602</v>
      </c>
      <c r="Z22">
        <v>41.699112807861603</v>
      </c>
      <c r="AA22">
        <v>41.485349827448701</v>
      </c>
      <c r="AB22">
        <v>42.2624623661087</v>
      </c>
      <c r="AC22">
        <v>41.0602087258479</v>
      </c>
      <c r="AD22">
        <v>39.123411352863499</v>
      </c>
      <c r="AE22">
        <v>46.383519578268498</v>
      </c>
      <c r="AF22">
        <v>43.401004382748503</v>
      </c>
    </row>
    <row r="23" spans="1:32" x14ac:dyDescent="0.3">
      <c r="A23" t="s">
        <v>44</v>
      </c>
      <c r="B23" t="s">
        <v>339</v>
      </c>
      <c r="C23" t="s">
        <v>297</v>
      </c>
      <c r="D23" t="s">
        <v>340</v>
      </c>
      <c r="E23" t="s">
        <v>298</v>
      </c>
      <c r="G23">
        <v>218.774427063931</v>
      </c>
      <c r="H23">
        <v>254.37205037079099</v>
      </c>
      <c r="I23">
        <v>293.49050134537498</v>
      </c>
      <c r="J23">
        <v>322.35752887548398</v>
      </c>
      <c r="K23">
        <v>371.32344138163398</v>
      </c>
      <c r="L23">
        <v>387.54157596573202</v>
      </c>
      <c r="M23">
        <v>426.57368660685802</v>
      </c>
      <c r="N23">
        <v>399.13778970351501</v>
      </c>
      <c r="O23">
        <v>416.74376186946603</v>
      </c>
      <c r="P23">
        <v>438.79235047429597</v>
      </c>
      <c r="Q23">
        <v>443.61182218471998</v>
      </c>
      <c r="R23">
        <v>461.61778179941399</v>
      </c>
      <c r="S23">
        <v>470.01862840225198</v>
      </c>
      <c r="T23">
        <v>442.73367372906</v>
      </c>
      <c r="U23">
        <v>440.22769182827301</v>
      </c>
      <c r="V23">
        <v>395.09881305436301</v>
      </c>
      <c r="W23">
        <v>308.76413558044999</v>
      </c>
      <c r="X23">
        <v>272.18067740903598</v>
      </c>
      <c r="Y23">
        <v>254.94710960705601</v>
      </c>
      <c r="Z23">
        <v>250.266488889008</v>
      </c>
      <c r="AA23">
        <v>236.55640157504101</v>
      </c>
      <c r="AB23">
        <v>238.71037911253501</v>
      </c>
      <c r="AC23">
        <v>246.63259022064801</v>
      </c>
      <c r="AD23">
        <v>322.320892813466</v>
      </c>
      <c r="AE23">
        <v>286.876006871247</v>
      </c>
      <c r="AF23">
        <v>357.86346549509102</v>
      </c>
    </row>
    <row r="24" spans="1:32" x14ac:dyDescent="0.3">
      <c r="A24" t="s">
        <v>44</v>
      </c>
      <c r="B24" t="s">
        <v>341</v>
      </c>
      <c r="C24" t="s">
        <v>297</v>
      </c>
      <c r="D24" t="s">
        <v>342</v>
      </c>
      <c r="E24" t="s">
        <v>298</v>
      </c>
      <c r="G24">
        <v>134.06295652108599</v>
      </c>
      <c r="H24">
        <v>138.08729149513101</v>
      </c>
      <c r="I24">
        <v>151.38995972566599</v>
      </c>
      <c r="J24">
        <v>164.27956715480099</v>
      </c>
      <c r="K24">
        <v>173.841032890012</v>
      </c>
      <c r="L24">
        <v>182.697915322878</v>
      </c>
      <c r="M24">
        <v>190.12503802023599</v>
      </c>
      <c r="N24">
        <v>184.574820534244</v>
      </c>
      <c r="O24">
        <v>195.648401175819</v>
      </c>
      <c r="P24">
        <v>203.66913166897399</v>
      </c>
      <c r="Q24">
        <v>203.808180887492</v>
      </c>
      <c r="R24">
        <v>209.809378697293</v>
      </c>
      <c r="S24">
        <v>222.57117917085299</v>
      </c>
      <c r="T24">
        <v>222.92115232375599</v>
      </c>
      <c r="U24">
        <v>221.07024821542501</v>
      </c>
      <c r="V24">
        <v>187.74910864386399</v>
      </c>
      <c r="W24">
        <v>167.353196762354</v>
      </c>
      <c r="X24">
        <v>168.70622313646501</v>
      </c>
      <c r="Y24">
        <v>188.53921318693301</v>
      </c>
      <c r="Z24">
        <v>199.973425710702</v>
      </c>
      <c r="AA24">
        <v>205.59017270575399</v>
      </c>
      <c r="AB24">
        <v>212.80844932925399</v>
      </c>
      <c r="AC24">
        <v>230.96494401233801</v>
      </c>
      <c r="AD24">
        <v>251.72394395075801</v>
      </c>
      <c r="AE24">
        <v>241.462215932167</v>
      </c>
      <c r="AF24">
        <v>255.469466004346</v>
      </c>
    </row>
    <row r="25" spans="1:32" x14ac:dyDescent="0.3">
      <c r="A25" t="s">
        <v>44</v>
      </c>
      <c r="B25" t="s">
        <v>343</v>
      </c>
      <c r="C25" t="s">
        <v>297</v>
      </c>
      <c r="D25" t="s">
        <v>344</v>
      </c>
      <c r="E25" t="s">
        <v>298</v>
      </c>
      <c r="G25">
        <v>18.763967522598701</v>
      </c>
      <c r="H25">
        <v>19.317701221327901</v>
      </c>
      <c r="I25">
        <v>21.267322187277799</v>
      </c>
      <c r="J25">
        <v>23.231341460980602</v>
      </c>
      <c r="K25">
        <v>24.612092252897899</v>
      </c>
      <c r="L25">
        <v>26.320740896796199</v>
      </c>
      <c r="M25">
        <v>27.8991788829162</v>
      </c>
      <c r="N25">
        <v>27.937637458308899</v>
      </c>
      <c r="O25">
        <v>29.239091317985</v>
      </c>
      <c r="P25">
        <v>29.871736243273801</v>
      </c>
      <c r="Q25">
        <v>29.913415206312798</v>
      </c>
      <c r="R25">
        <v>31.315274657183</v>
      </c>
      <c r="S25">
        <v>32.955825286670297</v>
      </c>
      <c r="T25">
        <v>32.622785851739899</v>
      </c>
      <c r="U25">
        <v>32.244727281709402</v>
      </c>
      <c r="V25">
        <v>29.989887795381001</v>
      </c>
      <c r="W25">
        <v>25.609718101907699</v>
      </c>
      <c r="X25">
        <v>27.035168008749199</v>
      </c>
      <c r="Y25">
        <v>28.356816201334102</v>
      </c>
      <c r="Z25">
        <v>29.976834242138199</v>
      </c>
      <c r="AA25">
        <v>30.942552980400102</v>
      </c>
      <c r="AB25">
        <v>33.159155045281999</v>
      </c>
      <c r="AC25">
        <v>36.3584475830462</v>
      </c>
      <c r="AD25">
        <v>41.4313853489137</v>
      </c>
      <c r="AE25">
        <v>37.1064091642899</v>
      </c>
      <c r="AF25">
        <v>38.8713382520747</v>
      </c>
    </row>
    <row r="26" spans="1:32" x14ac:dyDescent="0.3">
      <c r="A26" t="s">
        <v>44</v>
      </c>
      <c r="B26" t="s">
        <v>345</v>
      </c>
      <c r="C26" t="s">
        <v>297</v>
      </c>
      <c r="D26" t="s">
        <v>346</v>
      </c>
      <c r="E26" t="s">
        <v>298</v>
      </c>
      <c r="G26">
        <v>64.443132784348506</v>
      </c>
      <c r="H26">
        <v>66.2264782669466</v>
      </c>
      <c r="I26">
        <v>72.578700918274606</v>
      </c>
      <c r="J26">
        <v>78.631784661750999</v>
      </c>
      <c r="K26">
        <v>82.991425554079299</v>
      </c>
      <c r="L26">
        <v>86.473505954789502</v>
      </c>
      <c r="M26">
        <v>89.464410527686695</v>
      </c>
      <c r="N26">
        <v>86.268622947228096</v>
      </c>
      <c r="O26">
        <v>91.675971785983606</v>
      </c>
      <c r="P26">
        <v>96.570642970306096</v>
      </c>
      <c r="Q26">
        <v>96.456840674052003</v>
      </c>
      <c r="R26">
        <v>98.550318390778301</v>
      </c>
      <c r="S26">
        <v>105.133789872679</v>
      </c>
      <c r="T26">
        <v>107.10206700446599</v>
      </c>
      <c r="U26">
        <v>106.136667276799</v>
      </c>
      <c r="V26">
        <v>97.427361058312897</v>
      </c>
      <c r="W26">
        <v>86.150005893241598</v>
      </c>
      <c r="X26">
        <v>85.108801011793901</v>
      </c>
      <c r="Y26">
        <v>99.714946600515802</v>
      </c>
      <c r="Z26">
        <v>105.07989074583401</v>
      </c>
      <c r="AA26">
        <v>107.58690837429</v>
      </c>
      <c r="AB26">
        <v>109.35008432529899</v>
      </c>
      <c r="AC26">
        <v>120.434227266872</v>
      </c>
      <c r="AD26">
        <v>132.01832234957899</v>
      </c>
      <c r="AE26">
        <v>128.54032930132001</v>
      </c>
      <c r="AF26">
        <v>133.969505248818</v>
      </c>
    </row>
    <row r="27" spans="1:32" x14ac:dyDescent="0.3">
      <c r="A27" t="s">
        <v>44</v>
      </c>
      <c r="B27" t="s">
        <v>347</v>
      </c>
      <c r="C27" t="s">
        <v>297</v>
      </c>
      <c r="D27" t="s">
        <v>348</v>
      </c>
      <c r="E27" t="s">
        <v>298</v>
      </c>
      <c r="G27">
        <v>50.855856214138399</v>
      </c>
      <c r="H27">
        <v>52.543112006857001</v>
      </c>
      <c r="I27">
        <v>57.543936620113598</v>
      </c>
      <c r="J27">
        <v>62.416441032069002</v>
      </c>
      <c r="K27">
        <v>66.237515083035007</v>
      </c>
      <c r="L27">
        <v>69.903668471292605</v>
      </c>
      <c r="M27">
        <v>72.761448609632893</v>
      </c>
      <c r="N27">
        <v>70.368560128707202</v>
      </c>
      <c r="O27">
        <v>74.733338071850298</v>
      </c>
      <c r="P27">
        <v>77.226752455394006</v>
      </c>
      <c r="Q27">
        <v>77.437925007127106</v>
      </c>
      <c r="R27">
        <v>79.943785649332</v>
      </c>
      <c r="S27">
        <v>84.481564011504105</v>
      </c>
      <c r="T27">
        <v>83.196299467550105</v>
      </c>
      <c r="U27">
        <v>82.688853656916706</v>
      </c>
      <c r="V27">
        <v>60.331859790170398</v>
      </c>
      <c r="W27">
        <v>55.593472767204702</v>
      </c>
      <c r="X27">
        <v>56.562254115921903</v>
      </c>
      <c r="Y27">
        <v>60.467450385083197</v>
      </c>
      <c r="Z27">
        <v>64.916700722729502</v>
      </c>
      <c r="AA27">
        <v>67.060711351063702</v>
      </c>
      <c r="AB27">
        <v>70.299209958672606</v>
      </c>
      <c r="AC27">
        <v>74.172269162419695</v>
      </c>
      <c r="AD27">
        <v>78.2742362522646</v>
      </c>
      <c r="AE27">
        <v>75.815477466557994</v>
      </c>
      <c r="AF27">
        <v>82.628622503453002</v>
      </c>
    </row>
    <row r="28" spans="1:32" x14ac:dyDescent="0.3">
      <c r="A28" t="s">
        <v>44</v>
      </c>
      <c r="B28" t="s">
        <v>349</v>
      </c>
      <c r="C28" t="s">
        <v>297</v>
      </c>
      <c r="D28" t="s">
        <v>350</v>
      </c>
      <c r="E28" t="s">
        <v>298</v>
      </c>
      <c r="G28">
        <v>56.7698982694005</v>
      </c>
      <c r="H28">
        <v>61.867284712106603</v>
      </c>
      <c r="I28">
        <v>68.268796616651599</v>
      </c>
      <c r="J28">
        <v>73.358677293503007</v>
      </c>
      <c r="K28">
        <v>83.674844020621507</v>
      </c>
      <c r="L28">
        <v>90.025952357862096</v>
      </c>
      <c r="M28">
        <v>97.024490875498202</v>
      </c>
      <c r="N28">
        <v>97.7410304102266</v>
      </c>
      <c r="O28">
        <v>104.742903519923</v>
      </c>
      <c r="P28">
        <v>115.60115381096399</v>
      </c>
      <c r="Q28">
        <v>119.247535382116</v>
      </c>
      <c r="R28">
        <v>127.596269698968</v>
      </c>
      <c r="S28">
        <v>138.34054795524</v>
      </c>
      <c r="T28">
        <v>133.00370575661299</v>
      </c>
      <c r="U28">
        <v>141.78491132509899</v>
      </c>
      <c r="V28">
        <v>130.96418748893899</v>
      </c>
      <c r="W28">
        <v>112.11987652812699</v>
      </c>
      <c r="X28">
        <v>115.279581419113</v>
      </c>
      <c r="Y28">
        <v>111.77167400956201</v>
      </c>
      <c r="Z28">
        <v>112.37023513092799</v>
      </c>
      <c r="AA28">
        <v>117.12978893272501</v>
      </c>
      <c r="AB28">
        <v>123.836797583917</v>
      </c>
      <c r="AC28">
        <v>141.08166046538699</v>
      </c>
      <c r="AD28">
        <v>147.18614575043199</v>
      </c>
      <c r="AE28">
        <v>136.30333055895699</v>
      </c>
      <c r="AF28">
        <v>154.59085005340199</v>
      </c>
    </row>
    <row r="29" spans="1:32" x14ac:dyDescent="0.3">
      <c r="A29" t="s">
        <v>44</v>
      </c>
      <c r="B29" t="s">
        <v>351</v>
      </c>
      <c r="C29" t="s">
        <v>297</v>
      </c>
      <c r="D29" t="s">
        <v>352</v>
      </c>
      <c r="E29" t="s">
        <v>298</v>
      </c>
      <c r="G29">
        <v>14.170629409325</v>
      </c>
      <c r="H29">
        <v>15.461710823824699</v>
      </c>
      <c r="I29">
        <v>17.117348097619999</v>
      </c>
      <c r="J29">
        <v>18.588494313220298</v>
      </c>
      <c r="K29">
        <v>20.6552989643837</v>
      </c>
      <c r="L29">
        <v>22.365207702652501</v>
      </c>
      <c r="M29">
        <v>24.1649721075941</v>
      </c>
      <c r="N29">
        <v>23.765754516216798</v>
      </c>
      <c r="O29">
        <v>25.525426408650201</v>
      </c>
      <c r="P29">
        <v>27.443332467172802</v>
      </c>
      <c r="Q29">
        <v>28.5041033336034</v>
      </c>
      <c r="R29">
        <v>30.0566290296746</v>
      </c>
      <c r="S29">
        <v>32.048495828987001</v>
      </c>
      <c r="T29">
        <v>31.592915283806001</v>
      </c>
      <c r="U29">
        <v>34.857684192558501</v>
      </c>
      <c r="V29">
        <v>32.2931463437994</v>
      </c>
      <c r="W29">
        <v>31.313365360670701</v>
      </c>
      <c r="X29">
        <v>34.078346323255801</v>
      </c>
      <c r="Y29">
        <v>32.901277033843598</v>
      </c>
      <c r="Z29">
        <v>35.753644975494197</v>
      </c>
      <c r="AA29">
        <v>38.229869205023398</v>
      </c>
      <c r="AB29">
        <v>43.003219363627501</v>
      </c>
      <c r="AC29">
        <v>49.646325331835797</v>
      </c>
      <c r="AD29">
        <v>49.440023916843998</v>
      </c>
      <c r="AE29">
        <v>51.2201800345862</v>
      </c>
      <c r="AF29">
        <v>61.664625477211999</v>
      </c>
    </row>
    <row r="30" spans="1:32" x14ac:dyDescent="0.3">
      <c r="A30" t="s">
        <v>44</v>
      </c>
      <c r="B30" t="s">
        <v>353</v>
      </c>
      <c r="C30" t="s">
        <v>297</v>
      </c>
      <c r="D30" t="s">
        <v>354</v>
      </c>
      <c r="E30" t="s">
        <v>298</v>
      </c>
      <c r="G30">
        <v>1.18033647840182</v>
      </c>
      <c r="H30">
        <v>1.2929220094620799</v>
      </c>
      <c r="I30">
        <v>1.4363464928732399</v>
      </c>
      <c r="J30">
        <v>1.5448646761210001</v>
      </c>
      <c r="K30">
        <v>1.77438115783916</v>
      </c>
      <c r="L30">
        <v>1.91188927533617</v>
      </c>
      <c r="M30">
        <v>2.06347626763863</v>
      </c>
      <c r="N30">
        <v>2.1034769523163601</v>
      </c>
      <c r="O30">
        <v>2.2575448739208901</v>
      </c>
      <c r="P30">
        <v>2.5265398153634999</v>
      </c>
      <c r="Q30">
        <v>2.62607509264671</v>
      </c>
      <c r="R30">
        <v>2.8354473386227799</v>
      </c>
      <c r="S30">
        <v>3.1065782189212499</v>
      </c>
      <c r="T30">
        <v>2.9760527860436699</v>
      </c>
      <c r="U30">
        <v>3.1259855744599299</v>
      </c>
      <c r="V30">
        <v>3.07921119842289</v>
      </c>
      <c r="W30">
        <v>2.5263379717584198</v>
      </c>
      <c r="X30">
        <v>2.8694273878927001</v>
      </c>
      <c r="Y30">
        <v>2.9415470203960798</v>
      </c>
      <c r="Z30">
        <v>2.7585420485707401</v>
      </c>
      <c r="AA30">
        <v>2.6885773544098299</v>
      </c>
      <c r="AB30">
        <v>2.8199436715163499</v>
      </c>
      <c r="AC30">
        <v>3.3558511967492399</v>
      </c>
      <c r="AD30">
        <v>4.6158526131950897</v>
      </c>
      <c r="AE30">
        <v>5.3632000296987297</v>
      </c>
      <c r="AF30">
        <v>5.9281421682164002</v>
      </c>
    </row>
    <row r="31" spans="1:32" x14ac:dyDescent="0.3">
      <c r="A31" t="s">
        <v>44</v>
      </c>
      <c r="B31" t="s">
        <v>355</v>
      </c>
      <c r="C31" t="s">
        <v>297</v>
      </c>
      <c r="D31" t="s">
        <v>356</v>
      </c>
      <c r="E31" t="s">
        <v>298</v>
      </c>
      <c r="G31">
        <v>7.3552994778622196</v>
      </c>
      <c r="H31">
        <v>8.0119990918498498</v>
      </c>
      <c r="I31">
        <v>8.8642491331604205</v>
      </c>
      <c r="J31">
        <v>9.5439081312105696</v>
      </c>
      <c r="K31">
        <v>10.721222478533001</v>
      </c>
      <c r="L31">
        <v>11.6526237543631</v>
      </c>
      <c r="M31">
        <v>12.6437705189204</v>
      </c>
      <c r="N31">
        <v>12.871865553062101</v>
      </c>
      <c r="O31">
        <v>13.6640155768168</v>
      </c>
      <c r="P31">
        <v>14.916087221208601</v>
      </c>
      <c r="Q31">
        <v>15.4467109825799</v>
      </c>
      <c r="R31">
        <v>16.612504455488001</v>
      </c>
      <c r="S31">
        <v>17.8925371415421</v>
      </c>
      <c r="T31">
        <v>17.426585724491702</v>
      </c>
      <c r="U31">
        <v>18.177103220874699</v>
      </c>
      <c r="V31">
        <v>20.816404481398902</v>
      </c>
      <c r="W31">
        <v>18.4277698603685</v>
      </c>
      <c r="X31">
        <v>18.695386621901299</v>
      </c>
      <c r="Y31">
        <v>17.854288937132299</v>
      </c>
      <c r="Z31">
        <v>16.381802972759999</v>
      </c>
      <c r="AA31">
        <v>16.5124753542541</v>
      </c>
      <c r="AB31">
        <v>18.204126540826501</v>
      </c>
      <c r="AC31">
        <v>21.965691809058299</v>
      </c>
      <c r="AD31">
        <v>22.370464115447799</v>
      </c>
      <c r="AE31">
        <v>18.541474925377099</v>
      </c>
      <c r="AF31">
        <v>19.5074024857648</v>
      </c>
    </row>
    <row r="32" spans="1:32" x14ac:dyDescent="0.3">
      <c r="A32" t="s">
        <v>44</v>
      </c>
      <c r="B32" t="s">
        <v>357</v>
      </c>
      <c r="C32" t="s">
        <v>297</v>
      </c>
      <c r="D32" t="s">
        <v>358</v>
      </c>
      <c r="E32" t="s">
        <v>298</v>
      </c>
      <c r="G32">
        <v>29.763597306831301</v>
      </c>
      <c r="H32">
        <v>32.415542407425399</v>
      </c>
      <c r="I32">
        <v>35.704311848804302</v>
      </c>
      <c r="J32">
        <v>38.105674489489097</v>
      </c>
      <c r="K32">
        <v>44.204416067205997</v>
      </c>
      <c r="L32">
        <v>47.311047672731902</v>
      </c>
      <c r="M32">
        <v>50.888389706807097</v>
      </c>
      <c r="N32">
        <v>51.7366575377185</v>
      </c>
      <c r="O32">
        <v>55.573996681191701</v>
      </c>
      <c r="P32">
        <v>62.281565206414299</v>
      </c>
      <c r="Q32">
        <v>63.968066175653398</v>
      </c>
      <c r="R32">
        <v>68.892471930936793</v>
      </c>
      <c r="S32">
        <v>75.3758910703949</v>
      </c>
      <c r="T32">
        <v>71.417050320836296</v>
      </c>
      <c r="U32">
        <v>75.642981514616693</v>
      </c>
      <c r="V32">
        <v>66.117908521243606</v>
      </c>
      <c r="W32">
        <v>52.273470620472501</v>
      </c>
      <c r="X32">
        <v>52.5224203965237</v>
      </c>
      <c r="Y32">
        <v>51.081920120173102</v>
      </c>
      <c r="Z32">
        <v>50.980765922670301</v>
      </c>
      <c r="AA32">
        <v>52.992063969461597</v>
      </c>
      <c r="AB32">
        <v>52.833249085176099</v>
      </c>
      <c r="AC32">
        <v>58.408512132645903</v>
      </c>
      <c r="AD32">
        <v>63.610935068881297</v>
      </c>
      <c r="AE32">
        <v>53.6661409189106</v>
      </c>
      <c r="AF32">
        <v>58.456106539224898</v>
      </c>
    </row>
    <row r="33" spans="1:32" x14ac:dyDescent="0.3">
      <c r="A33" t="s">
        <v>44</v>
      </c>
      <c r="B33" t="s">
        <v>359</v>
      </c>
      <c r="C33" t="s">
        <v>297</v>
      </c>
      <c r="D33" t="s">
        <v>360</v>
      </c>
      <c r="E33" t="s">
        <v>298</v>
      </c>
      <c r="G33">
        <v>4.3000355969801296</v>
      </c>
      <c r="H33">
        <v>4.6851103795445903</v>
      </c>
      <c r="I33">
        <v>5.1465410441936097</v>
      </c>
      <c r="J33">
        <v>5.5757356834620797</v>
      </c>
      <c r="K33">
        <v>6.31952535265963</v>
      </c>
      <c r="L33">
        <v>6.7851839527785298</v>
      </c>
      <c r="M33">
        <v>7.2638822745379601</v>
      </c>
      <c r="N33">
        <v>7.2632758509128799</v>
      </c>
      <c r="O33">
        <v>7.7219199793433599</v>
      </c>
      <c r="P33">
        <v>8.4336291008048097</v>
      </c>
      <c r="Q33">
        <v>8.7025797976327492</v>
      </c>
      <c r="R33">
        <v>9.1992169442455207</v>
      </c>
      <c r="S33">
        <v>9.9170456953945703</v>
      </c>
      <c r="T33">
        <v>9.5911016414357793</v>
      </c>
      <c r="U33">
        <v>9.9811568225887495</v>
      </c>
      <c r="V33">
        <v>8.6575169440742599</v>
      </c>
      <c r="W33">
        <v>7.5789327148569798</v>
      </c>
      <c r="X33">
        <v>7.1140006895391901</v>
      </c>
      <c r="Y33">
        <v>6.9926408980171004</v>
      </c>
      <c r="Z33">
        <v>6.4954792114330298</v>
      </c>
      <c r="AA33">
        <v>6.7068030495762798</v>
      </c>
      <c r="AB33">
        <v>6.9762589227707199</v>
      </c>
      <c r="AC33">
        <v>7.7052799950977597</v>
      </c>
      <c r="AD33">
        <v>7.1488700360637996</v>
      </c>
      <c r="AE33">
        <v>7.5123346503841804</v>
      </c>
      <c r="AF33">
        <v>9.0345733829837993</v>
      </c>
    </row>
    <row r="34" spans="1:32" x14ac:dyDescent="0.3">
      <c r="A34" t="s">
        <v>44</v>
      </c>
      <c r="B34" t="s">
        <v>361</v>
      </c>
      <c r="C34" t="s">
        <v>297</v>
      </c>
      <c r="D34" t="s">
        <v>362</v>
      </c>
      <c r="E34" t="s">
        <v>298</v>
      </c>
      <c r="G34">
        <v>19.025948140509598</v>
      </c>
      <c r="H34">
        <v>20.072242094544201</v>
      </c>
      <c r="I34">
        <v>21.1757211530219</v>
      </c>
      <c r="J34">
        <v>22.233469687748599</v>
      </c>
      <c r="K34">
        <v>23.9476558913071</v>
      </c>
      <c r="L34">
        <v>26.5794756929028</v>
      </c>
      <c r="M34">
        <v>28.270916474484402</v>
      </c>
      <c r="N34">
        <v>27.451109033170901</v>
      </c>
      <c r="O34">
        <v>27.835222654181401</v>
      </c>
      <c r="P34">
        <v>28.7803023023198</v>
      </c>
      <c r="Q34">
        <v>29.0934066941178</v>
      </c>
      <c r="R34">
        <v>31.6038225097317</v>
      </c>
      <c r="S34">
        <v>31.8207814907014</v>
      </c>
      <c r="T34">
        <v>33.337965990400697</v>
      </c>
      <c r="U34">
        <v>33.588627069131697</v>
      </c>
      <c r="V34">
        <v>30.812416340540299</v>
      </c>
      <c r="W34">
        <v>25.033815235922599</v>
      </c>
      <c r="X34">
        <v>24.238201356840499</v>
      </c>
      <c r="Y34">
        <v>26.789879891402801</v>
      </c>
      <c r="Z34">
        <v>27.831485584934899</v>
      </c>
      <c r="AA34">
        <v>24.990457760959998</v>
      </c>
      <c r="AB34">
        <v>27.932499422145298</v>
      </c>
      <c r="AC34">
        <v>31.269587537193701</v>
      </c>
      <c r="AD34">
        <v>37.075216505407298</v>
      </c>
      <c r="AE34">
        <v>25.288615742068298</v>
      </c>
      <c r="AF34">
        <v>24.268501379049201</v>
      </c>
    </row>
    <row r="35" spans="1:32" x14ac:dyDescent="0.3">
      <c r="A35" t="s">
        <v>44</v>
      </c>
      <c r="B35" t="s">
        <v>363</v>
      </c>
      <c r="C35" t="s">
        <v>297</v>
      </c>
      <c r="D35" t="s">
        <v>364</v>
      </c>
      <c r="E35" t="s">
        <v>298</v>
      </c>
      <c r="G35">
        <v>77.748601929654001</v>
      </c>
      <c r="H35">
        <v>83.394781171581499</v>
      </c>
      <c r="I35">
        <v>90.1819734643895</v>
      </c>
      <c r="J35">
        <v>96.792323960044399</v>
      </c>
      <c r="K35">
        <v>108.48331000491</v>
      </c>
      <c r="L35">
        <v>121.71987140548001</v>
      </c>
      <c r="M35">
        <v>124.32557939606799</v>
      </c>
      <c r="N35">
        <v>123.440104337091</v>
      </c>
      <c r="O35">
        <v>126.365215055536</v>
      </c>
      <c r="P35">
        <v>132.15326011196001</v>
      </c>
      <c r="Q35">
        <v>128.646754372429</v>
      </c>
      <c r="R35">
        <v>130.847831101693</v>
      </c>
      <c r="S35">
        <v>143.37847481992301</v>
      </c>
      <c r="T35">
        <v>151.430770034528</v>
      </c>
      <c r="U35">
        <v>150.06104750892499</v>
      </c>
      <c r="V35">
        <v>150.54473230747001</v>
      </c>
      <c r="W35">
        <v>132.76368899023601</v>
      </c>
      <c r="X35">
        <v>133.30989458375799</v>
      </c>
      <c r="Y35">
        <v>129.52438404105999</v>
      </c>
      <c r="Z35">
        <v>120.55795961598299</v>
      </c>
      <c r="AA35">
        <v>116.91590073539</v>
      </c>
      <c r="AB35">
        <v>123.76999223580501</v>
      </c>
      <c r="AC35">
        <v>135.80371789528499</v>
      </c>
      <c r="AD35">
        <v>162.39915976922299</v>
      </c>
      <c r="AE35">
        <v>159.21942887332199</v>
      </c>
      <c r="AF35">
        <v>157.36092892763</v>
      </c>
    </row>
    <row r="36" spans="1:32" x14ac:dyDescent="0.3">
      <c r="A36" t="s">
        <v>44</v>
      </c>
      <c r="B36" t="s">
        <v>365</v>
      </c>
      <c r="C36" t="s">
        <v>297</v>
      </c>
      <c r="D36" t="s">
        <v>366</v>
      </c>
      <c r="E36" t="s">
        <v>298</v>
      </c>
      <c r="G36">
        <v>23.805690390315601</v>
      </c>
      <c r="H36">
        <v>25.133577920931302</v>
      </c>
      <c r="I36">
        <v>26.199583822180799</v>
      </c>
      <c r="J36">
        <v>27.6608707351531</v>
      </c>
      <c r="K36">
        <v>30.227396259777201</v>
      </c>
      <c r="L36">
        <v>30.585286163189402</v>
      </c>
      <c r="M36">
        <v>29.948116036841501</v>
      </c>
      <c r="N36">
        <v>29.017208859621501</v>
      </c>
      <c r="O36">
        <v>29.6496497908355</v>
      </c>
      <c r="P36">
        <v>30.592581018937</v>
      </c>
      <c r="Q36">
        <v>30.037980021617798</v>
      </c>
      <c r="R36">
        <v>30.830222870960998</v>
      </c>
      <c r="S36">
        <v>34.778022999266902</v>
      </c>
      <c r="T36">
        <v>33.909134955141603</v>
      </c>
      <c r="U36">
        <v>32.934521625094902</v>
      </c>
      <c r="V36">
        <v>29.598333550281101</v>
      </c>
      <c r="W36">
        <v>24.138056872708301</v>
      </c>
      <c r="X36">
        <v>20.162967746284</v>
      </c>
      <c r="Y36">
        <v>23.0814771969399</v>
      </c>
      <c r="Z36">
        <v>21.497142855923499</v>
      </c>
      <c r="AA36">
        <v>18.4028994629731</v>
      </c>
      <c r="AB36">
        <v>18.621122534291398</v>
      </c>
      <c r="AC36">
        <v>18.8854565277645</v>
      </c>
      <c r="AD36">
        <v>22.212422736856301</v>
      </c>
      <c r="AE36">
        <v>18.4083279393632</v>
      </c>
      <c r="AF36">
        <v>18.130496937865502</v>
      </c>
    </row>
    <row r="37" spans="1:32" x14ac:dyDescent="0.3">
      <c r="A37" t="s">
        <v>44</v>
      </c>
      <c r="B37" t="s">
        <v>367</v>
      </c>
      <c r="C37" t="s">
        <v>297</v>
      </c>
      <c r="D37" t="s">
        <v>368</v>
      </c>
      <c r="E37" t="s">
        <v>298</v>
      </c>
      <c r="G37">
        <v>33.069815383301801</v>
      </c>
      <c r="H37">
        <v>35.690823484460097</v>
      </c>
      <c r="I37">
        <v>39.756527597559099</v>
      </c>
      <c r="J37">
        <v>42.476682502355601</v>
      </c>
      <c r="K37">
        <v>49.2325798611446</v>
      </c>
      <c r="L37">
        <v>61.456833625738</v>
      </c>
      <c r="M37">
        <v>61.944991639612297</v>
      </c>
      <c r="N37">
        <v>61.316665667379603</v>
      </c>
      <c r="O37">
        <v>62.948537122887601</v>
      </c>
      <c r="P37">
        <v>64.842481655005699</v>
      </c>
      <c r="Q37">
        <v>62.563022084975003</v>
      </c>
      <c r="R37">
        <v>63.873264415551297</v>
      </c>
      <c r="S37">
        <v>68.139770031321603</v>
      </c>
      <c r="T37">
        <v>72.192505908221605</v>
      </c>
      <c r="U37">
        <v>72.771323871836898</v>
      </c>
      <c r="V37">
        <v>80.621561183466994</v>
      </c>
      <c r="W37">
        <v>72.588068549051002</v>
      </c>
      <c r="X37">
        <v>74.205655691759802</v>
      </c>
      <c r="Y37">
        <v>67.070237887540301</v>
      </c>
      <c r="Z37">
        <v>59.395523885022598</v>
      </c>
      <c r="AA37">
        <v>59.686665028301597</v>
      </c>
      <c r="AB37">
        <v>60.035040397939099</v>
      </c>
      <c r="AC37">
        <v>62.8549276526266</v>
      </c>
      <c r="AD37">
        <v>71.774954866789301</v>
      </c>
      <c r="AE37">
        <v>71.3864096841655</v>
      </c>
      <c r="AF37">
        <v>70.759381058358201</v>
      </c>
    </row>
    <row r="38" spans="1:32" x14ac:dyDescent="0.3">
      <c r="A38" t="s">
        <v>44</v>
      </c>
      <c r="B38" t="s">
        <v>369</v>
      </c>
      <c r="C38" t="s">
        <v>297</v>
      </c>
      <c r="D38" t="s">
        <v>370</v>
      </c>
      <c r="E38" t="s">
        <v>298</v>
      </c>
      <c r="G38">
        <v>20.873096156036599</v>
      </c>
      <c r="H38">
        <v>22.570379766190101</v>
      </c>
      <c r="I38">
        <v>24.225862044649599</v>
      </c>
      <c r="J38">
        <v>26.654770722535599</v>
      </c>
      <c r="K38">
        <v>29.023333883988101</v>
      </c>
      <c r="L38">
        <v>29.677751616553</v>
      </c>
      <c r="M38">
        <v>32.432471719614597</v>
      </c>
      <c r="N38">
        <v>33.106229810089999</v>
      </c>
      <c r="O38">
        <v>33.767028141812801</v>
      </c>
      <c r="P38">
        <v>36.7181974380171</v>
      </c>
      <c r="Q38">
        <v>36.0457522658362</v>
      </c>
      <c r="R38">
        <v>36.144343815180697</v>
      </c>
      <c r="S38">
        <v>40.460681789333997</v>
      </c>
      <c r="T38">
        <v>45.329129171164404</v>
      </c>
      <c r="U38">
        <v>44.355202011993399</v>
      </c>
      <c r="V38">
        <v>40.324837573722398</v>
      </c>
      <c r="W38">
        <v>36.037563568476997</v>
      </c>
      <c r="X38">
        <v>38.941271145713998</v>
      </c>
      <c r="Y38">
        <v>39.372668956580299</v>
      </c>
      <c r="Z38">
        <v>39.665292875036798</v>
      </c>
      <c r="AA38">
        <v>38.826336244115403</v>
      </c>
      <c r="AB38">
        <v>45.113829303574498</v>
      </c>
      <c r="AC38">
        <v>54.063333714893602</v>
      </c>
      <c r="AD38">
        <v>68.411782165577094</v>
      </c>
      <c r="AE38">
        <v>69.424691249793398</v>
      </c>
      <c r="AF38">
        <v>68.471050931405998</v>
      </c>
    </row>
    <row r="39" spans="1:32" x14ac:dyDescent="0.3">
      <c r="A39" t="s">
        <v>44</v>
      </c>
      <c r="B39" t="s">
        <v>371</v>
      </c>
      <c r="C39" t="s">
        <v>297</v>
      </c>
      <c r="D39" t="s">
        <v>372</v>
      </c>
      <c r="E39" t="s">
        <v>298</v>
      </c>
      <c r="G39">
        <v>3.18370579322134</v>
      </c>
      <c r="H39">
        <v>3.54891819581972</v>
      </c>
      <c r="I39">
        <v>4.4051017843373801</v>
      </c>
      <c r="J39">
        <v>5.1473966800520703</v>
      </c>
      <c r="K39">
        <v>5.8462781456851403</v>
      </c>
      <c r="L39">
        <v>6.2429245774326896</v>
      </c>
      <c r="M39">
        <v>6.7661002882889898</v>
      </c>
      <c r="N39">
        <v>6.5619067782664198</v>
      </c>
      <c r="O39">
        <v>6.6728535791448804</v>
      </c>
      <c r="P39">
        <v>7.40588516506633</v>
      </c>
      <c r="Q39">
        <v>7.7136714096222896</v>
      </c>
      <c r="R39">
        <v>8.4385662788843998</v>
      </c>
      <c r="S39">
        <v>8.6097625602971206</v>
      </c>
      <c r="T39">
        <v>9.5312687870692407</v>
      </c>
      <c r="U39">
        <v>9.6426551122194901</v>
      </c>
      <c r="V39">
        <v>9.3030855329033795</v>
      </c>
      <c r="W39">
        <v>22.462624856994701</v>
      </c>
      <c r="X39">
        <v>22.185559151199001</v>
      </c>
      <c r="Y39">
        <v>21.528243721448899</v>
      </c>
      <c r="Z39">
        <v>20.748499288101801</v>
      </c>
      <c r="AA39">
        <v>21.231889645703799</v>
      </c>
      <c r="AB39">
        <v>19.709274058668299</v>
      </c>
      <c r="AC39">
        <v>19.451876132772998</v>
      </c>
      <c r="AD39">
        <v>20.4905512824783</v>
      </c>
      <c r="AE39">
        <v>21.119038398844602</v>
      </c>
      <c r="AF39">
        <v>20.6079737816004</v>
      </c>
    </row>
    <row r="40" spans="1:32" x14ac:dyDescent="0.3">
      <c r="A40" t="s">
        <v>44</v>
      </c>
      <c r="B40" t="s">
        <v>373</v>
      </c>
      <c r="C40" t="s">
        <v>297</v>
      </c>
      <c r="D40" t="s">
        <v>374</v>
      </c>
      <c r="E40" t="s">
        <v>298</v>
      </c>
      <c r="G40">
        <v>27.5024475294578</v>
      </c>
      <c r="H40">
        <v>29.981586679468499</v>
      </c>
      <c r="I40">
        <v>31.257902787585898</v>
      </c>
      <c r="J40">
        <v>32.940570147769201</v>
      </c>
      <c r="K40">
        <v>36.033396082007002</v>
      </c>
      <c r="L40">
        <v>42.518616231960998</v>
      </c>
      <c r="M40">
        <v>44.497575320707597</v>
      </c>
      <c r="N40">
        <v>42.719380950336401</v>
      </c>
      <c r="O40">
        <v>42.766248517608297</v>
      </c>
      <c r="P40">
        <v>44.113981806956502</v>
      </c>
      <c r="Q40">
        <v>43.300208686926801</v>
      </c>
      <c r="R40">
        <v>39.095284085784201</v>
      </c>
      <c r="S40">
        <v>40.921515237367103</v>
      </c>
      <c r="T40">
        <v>41.752134984095797</v>
      </c>
      <c r="U40">
        <v>33.263283332536197</v>
      </c>
      <c r="V40">
        <v>31.455110642759099</v>
      </c>
      <c r="W40">
        <v>25.4387736963915</v>
      </c>
      <c r="X40">
        <v>28.4956039759834</v>
      </c>
      <c r="Y40">
        <v>29.915979709909699</v>
      </c>
      <c r="Z40">
        <v>31.596544427926201</v>
      </c>
      <c r="AA40">
        <v>34.721094276130103</v>
      </c>
      <c r="AB40">
        <v>42.164443249445597</v>
      </c>
      <c r="AC40">
        <v>45.717191470448</v>
      </c>
      <c r="AD40">
        <v>49.943545044125997</v>
      </c>
      <c r="AE40">
        <v>54.709662986131697</v>
      </c>
      <c r="AF40">
        <v>59.415382512927998</v>
      </c>
    </row>
    <row r="41" spans="1:32" x14ac:dyDescent="0.3">
      <c r="A41" t="s">
        <v>44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44</v>
      </c>
      <c r="B42" t="s">
        <v>377</v>
      </c>
      <c r="C42" t="s">
        <v>297</v>
      </c>
      <c r="D42" t="s">
        <v>378</v>
      </c>
      <c r="E42" t="s">
        <v>298</v>
      </c>
      <c r="G42">
        <v>190.08146449291101</v>
      </c>
      <c r="H42">
        <v>204.817254815491</v>
      </c>
      <c r="I42">
        <v>221.40031757298999</v>
      </c>
      <c r="J42">
        <v>243.89685641560001</v>
      </c>
      <c r="K42">
        <v>259.06129686259499</v>
      </c>
      <c r="L42">
        <v>280.16113107855398</v>
      </c>
      <c r="M42">
        <v>291.66888282272498</v>
      </c>
      <c r="N42">
        <v>288.77836197974</v>
      </c>
      <c r="O42">
        <v>298.247588769917</v>
      </c>
      <c r="P42">
        <v>319.41311841508002</v>
      </c>
      <c r="Q42">
        <v>305.27688782673403</v>
      </c>
      <c r="R42">
        <v>330.35001921901301</v>
      </c>
      <c r="S42">
        <v>357.67778620247998</v>
      </c>
      <c r="T42">
        <v>385.95077595176002</v>
      </c>
      <c r="U42">
        <v>384.29540618057598</v>
      </c>
      <c r="V42">
        <v>360.98728907697398</v>
      </c>
      <c r="W42">
        <v>313.42255375566299</v>
      </c>
      <c r="X42">
        <v>310.496073969691</v>
      </c>
      <c r="Y42">
        <v>324.78000859286999</v>
      </c>
      <c r="Z42">
        <v>333.44529884528799</v>
      </c>
      <c r="AA42">
        <v>342.73619949158302</v>
      </c>
      <c r="AB42">
        <v>361.62891272726603</v>
      </c>
      <c r="AC42">
        <v>413.29433684449498</v>
      </c>
      <c r="AD42">
        <v>480.84970384308798</v>
      </c>
      <c r="AE42">
        <v>454.46868027596702</v>
      </c>
      <c r="AF42">
        <v>433.05959467754599</v>
      </c>
    </row>
    <row r="43" spans="1:32" x14ac:dyDescent="0.3">
      <c r="A43" t="s">
        <v>44</v>
      </c>
      <c r="B43" t="s">
        <v>379</v>
      </c>
      <c r="C43" t="s">
        <v>297</v>
      </c>
      <c r="D43" t="s">
        <v>380</v>
      </c>
      <c r="E43" t="s">
        <v>298</v>
      </c>
      <c r="G43">
        <v>221.82730934670801</v>
      </c>
      <c r="H43">
        <v>238.84252594862099</v>
      </c>
      <c r="I43">
        <v>258.05383624941402</v>
      </c>
      <c r="J43">
        <v>283.98806565301498</v>
      </c>
      <c r="K43">
        <v>302.52556775090397</v>
      </c>
      <c r="L43">
        <v>324.87850936711402</v>
      </c>
      <c r="M43">
        <v>338.75639740133801</v>
      </c>
      <c r="N43">
        <v>335.562767858239</v>
      </c>
      <c r="O43">
        <v>346.82753324190401</v>
      </c>
      <c r="P43">
        <v>371.33262730517799</v>
      </c>
      <c r="Q43">
        <v>357.89861615571499</v>
      </c>
      <c r="R43">
        <v>386.19313977807502</v>
      </c>
      <c r="S43">
        <v>419.72923629687398</v>
      </c>
      <c r="T43">
        <v>450.60733570328898</v>
      </c>
      <c r="U43">
        <v>447.60629084152998</v>
      </c>
      <c r="V43">
        <v>421.02765898049302</v>
      </c>
      <c r="W43">
        <v>365.00360416826999</v>
      </c>
      <c r="X43">
        <v>363.49777689124301</v>
      </c>
      <c r="Y43">
        <v>375.27584332518398</v>
      </c>
      <c r="Z43">
        <v>386.54475427213902</v>
      </c>
      <c r="AA43">
        <v>397.388991264325</v>
      </c>
      <c r="AB43">
        <v>423.05079473589097</v>
      </c>
      <c r="AC43">
        <v>484.77982733520003</v>
      </c>
      <c r="AD43">
        <v>561.81748150246494</v>
      </c>
      <c r="AE43">
        <v>518.88562062378105</v>
      </c>
      <c r="AF43">
        <v>497.42791536328599</v>
      </c>
    </row>
    <row r="44" spans="1:32" x14ac:dyDescent="0.3">
      <c r="A44" t="s">
        <v>44</v>
      </c>
      <c r="B44" t="s">
        <v>381</v>
      </c>
      <c r="C44" t="s">
        <v>297</v>
      </c>
      <c r="D44" t="s">
        <v>382</v>
      </c>
      <c r="E44" t="s">
        <v>298</v>
      </c>
      <c r="G44">
        <v>1051.95829367755</v>
      </c>
      <c r="H44">
        <v>1140.25216907761</v>
      </c>
      <c r="I44">
        <v>1238.8163382216201</v>
      </c>
      <c r="J44">
        <v>1344.62379250301</v>
      </c>
      <c r="K44">
        <v>1474.71895419513</v>
      </c>
      <c r="L44">
        <v>1568.4071672807099</v>
      </c>
      <c r="M44">
        <v>1659.75219833857</v>
      </c>
      <c r="N44">
        <v>1610.6813898258599</v>
      </c>
      <c r="O44">
        <v>1670.17309061833</v>
      </c>
      <c r="P44">
        <v>1764.54187793148</v>
      </c>
      <c r="Q44">
        <v>1769.03433284829</v>
      </c>
      <c r="R44">
        <v>1859.3151020002799</v>
      </c>
      <c r="S44">
        <v>1969.6945316819599</v>
      </c>
      <c r="T44">
        <v>1943.2610665050399</v>
      </c>
      <c r="U44">
        <v>1960.6716833612199</v>
      </c>
      <c r="V44">
        <v>1844.2842774000501</v>
      </c>
      <c r="W44">
        <v>1620.9958713609201</v>
      </c>
      <c r="X44">
        <v>1608.4165996070999</v>
      </c>
      <c r="Y44">
        <v>1630.77188485942</v>
      </c>
      <c r="Z44">
        <v>1629.8033163231501</v>
      </c>
      <c r="AA44">
        <v>1645.0994126196799</v>
      </c>
      <c r="AB44">
        <v>1721.9816434862501</v>
      </c>
      <c r="AC44">
        <v>1878.48788419978</v>
      </c>
      <c r="AD44">
        <v>2162.3828862170299</v>
      </c>
      <c r="AE44">
        <v>2103.7039790104</v>
      </c>
      <c r="AF44">
        <v>2202.62923782906</v>
      </c>
    </row>
    <row r="45" spans="1:32" x14ac:dyDescent="0.3">
      <c r="A45" t="s">
        <v>44</v>
      </c>
      <c r="B45" t="s">
        <v>383</v>
      </c>
      <c r="C45" t="s">
        <v>297</v>
      </c>
      <c r="D45" t="s">
        <v>384</v>
      </c>
      <c r="E45" t="s">
        <v>298</v>
      </c>
      <c r="G45">
        <v>1041.5558244398101</v>
      </c>
      <c r="H45">
        <v>1129.6765929139201</v>
      </c>
      <c r="I45">
        <v>1227.9644157984901</v>
      </c>
      <c r="J45">
        <v>1332.6733351007499</v>
      </c>
      <c r="K45">
        <v>1462.4486336449199</v>
      </c>
      <c r="L45">
        <v>1556.0818062298599</v>
      </c>
      <c r="M45">
        <v>1647.07393884509</v>
      </c>
      <c r="N45">
        <v>1598.0853945552701</v>
      </c>
      <c r="O45">
        <v>1657.34975431011</v>
      </c>
      <c r="P45">
        <v>1751.16188932361</v>
      </c>
      <c r="Q45">
        <v>1755.8071361242501</v>
      </c>
      <c r="R45">
        <v>1843.83212137383</v>
      </c>
      <c r="S45">
        <v>1953.3876528855501</v>
      </c>
      <c r="T45">
        <v>1927.70052849797</v>
      </c>
      <c r="U45">
        <v>1944.5449556824501</v>
      </c>
      <c r="V45">
        <v>1827.9532270371101</v>
      </c>
      <c r="W45">
        <v>1607.14599331677</v>
      </c>
      <c r="X45">
        <v>1595.1262297189401</v>
      </c>
      <c r="Y45">
        <v>1615.1506887962</v>
      </c>
      <c r="Z45">
        <v>1612.3527336028801</v>
      </c>
      <c r="AA45">
        <v>1626.1077264604301</v>
      </c>
      <c r="AB45">
        <v>1702.0387901443601</v>
      </c>
      <c r="AC45">
        <v>1857.0474117700701</v>
      </c>
      <c r="AD45">
        <v>2136.1294841588401</v>
      </c>
      <c r="AE45">
        <v>2078.3763962103999</v>
      </c>
      <c r="AF45">
        <v>2177.5293394343598</v>
      </c>
    </row>
    <row r="46" spans="1:32" x14ac:dyDescent="0.3">
      <c r="A46" t="s">
        <v>44</v>
      </c>
      <c r="B46" t="s">
        <v>385</v>
      </c>
      <c r="C46" t="s">
        <v>297</v>
      </c>
      <c r="D46" t="s">
        <v>386</v>
      </c>
      <c r="E46" t="s">
        <v>298</v>
      </c>
      <c r="G46">
        <v>31.745844853797198</v>
      </c>
      <c r="H46">
        <v>34.025271133129401</v>
      </c>
      <c r="I46">
        <v>36.653518676424497</v>
      </c>
      <c r="J46">
        <v>40.091209237415001</v>
      </c>
      <c r="K46">
        <v>43.464270888308803</v>
      </c>
      <c r="L46">
        <v>44.717378288559999</v>
      </c>
      <c r="M46">
        <v>47.087514578612399</v>
      </c>
      <c r="N46">
        <v>46.784405878498902</v>
      </c>
      <c r="O46">
        <v>48.579944471987197</v>
      </c>
      <c r="P46">
        <v>51.9195088900982</v>
      </c>
      <c r="Q46">
        <v>52.621728328981703</v>
      </c>
      <c r="R46">
        <v>55.843120559062001</v>
      </c>
      <c r="S46">
        <v>62.051450094394198</v>
      </c>
      <c r="T46">
        <v>64.656559751529002</v>
      </c>
      <c r="U46">
        <v>63.310884660953697</v>
      </c>
      <c r="V46">
        <v>60.040369903518801</v>
      </c>
      <c r="W46">
        <v>51.581050412607503</v>
      </c>
      <c r="X46">
        <v>53.0017029215524</v>
      </c>
      <c r="Y46">
        <v>50.495834732314499</v>
      </c>
      <c r="Z46">
        <v>53.0994554268513</v>
      </c>
      <c r="AA46">
        <v>54.652791772742297</v>
      </c>
      <c r="AB46">
        <v>61.421882008624799</v>
      </c>
      <c r="AC46">
        <v>71.4854904907058</v>
      </c>
      <c r="AD46">
        <v>80.967777659376594</v>
      </c>
      <c r="AE46">
        <v>64.416940347814105</v>
      </c>
      <c r="AF46">
        <v>64.368320685739505</v>
      </c>
    </row>
    <row r="47" spans="1:32" x14ac:dyDescent="0.3">
      <c r="A47" t="s">
        <v>44</v>
      </c>
      <c r="B47" t="s">
        <v>387</v>
      </c>
      <c r="C47" t="s">
        <v>297</v>
      </c>
      <c r="D47" t="s">
        <v>388</v>
      </c>
      <c r="E47" t="s">
        <v>298</v>
      </c>
      <c r="G47">
        <v>10.815765343726</v>
      </c>
      <c r="H47">
        <v>11.2892633969147</v>
      </c>
      <c r="I47">
        <v>11.7453751928961</v>
      </c>
      <c r="J47">
        <v>13.454232021629601</v>
      </c>
      <c r="K47">
        <v>16.027683894588701</v>
      </c>
      <c r="L47">
        <v>16.147317798194202</v>
      </c>
      <c r="M47">
        <v>16.1779820277225</v>
      </c>
      <c r="N47">
        <v>16.363831387231301</v>
      </c>
      <c r="O47">
        <v>16.9308427599758</v>
      </c>
      <c r="P47">
        <v>19.607517516253999</v>
      </c>
      <c r="Q47">
        <v>19.955809308301198</v>
      </c>
      <c r="R47">
        <v>23.221971104780099</v>
      </c>
      <c r="S47">
        <v>24.1554115763313</v>
      </c>
      <c r="T47">
        <v>28.462694034556002</v>
      </c>
      <c r="U47">
        <v>24.989433658367599</v>
      </c>
      <c r="V47">
        <v>24.280236922846701</v>
      </c>
      <c r="W47">
        <v>25.054673074731198</v>
      </c>
      <c r="X47">
        <v>24.302533085060102</v>
      </c>
      <c r="Y47">
        <v>24.574015950972001</v>
      </c>
      <c r="Z47">
        <v>24.662149181612399</v>
      </c>
      <c r="AA47">
        <v>22.996769593307899</v>
      </c>
      <c r="AB47">
        <v>23.494589926211098</v>
      </c>
      <c r="AC47">
        <v>23.7036334084031</v>
      </c>
      <c r="AD47">
        <v>24.693251147954001</v>
      </c>
      <c r="AE47">
        <v>23.378550000000001</v>
      </c>
      <c r="AF47">
        <v>23.168386586636899</v>
      </c>
    </row>
    <row r="48" spans="1:32" x14ac:dyDescent="0.3">
      <c r="A48" t="s">
        <v>44</v>
      </c>
      <c r="B48" t="s">
        <v>389</v>
      </c>
      <c r="C48" t="s">
        <v>297</v>
      </c>
      <c r="D48" t="s">
        <v>390</v>
      </c>
      <c r="E48" t="s">
        <v>298</v>
      </c>
      <c r="G48">
        <v>57.254348333574001</v>
      </c>
      <c r="H48">
        <v>60.026870353389199</v>
      </c>
      <c r="I48">
        <v>62.231038425851096</v>
      </c>
      <c r="J48">
        <v>70.248557552480307</v>
      </c>
      <c r="K48">
        <v>78.0847288810929</v>
      </c>
      <c r="L48">
        <v>82.328045321408993</v>
      </c>
      <c r="M48">
        <v>89.721026480693695</v>
      </c>
      <c r="N48">
        <v>92.600952557215095</v>
      </c>
      <c r="O48">
        <v>97.108010922880396</v>
      </c>
      <c r="P48">
        <v>102.393127653265</v>
      </c>
      <c r="Q48">
        <v>103.294570054519</v>
      </c>
      <c r="R48">
        <v>108.689185627721</v>
      </c>
      <c r="S48">
        <v>120.155328113501</v>
      </c>
      <c r="T48">
        <v>138.14643040947499</v>
      </c>
      <c r="U48">
        <v>137.07760737550601</v>
      </c>
      <c r="V48">
        <v>118.860027128884</v>
      </c>
      <c r="W48">
        <v>105.09952838510701</v>
      </c>
      <c r="X48">
        <v>107.269513396069</v>
      </c>
      <c r="Y48">
        <v>107.92838098911599</v>
      </c>
      <c r="Z48">
        <v>101.34834118027</v>
      </c>
      <c r="AA48">
        <v>103.237398754525</v>
      </c>
      <c r="AB48">
        <v>108.05779870881599</v>
      </c>
      <c r="AC48">
        <v>116.35509024336901</v>
      </c>
      <c r="AD48">
        <v>144.77977776744001</v>
      </c>
      <c r="AE48">
        <v>135.63720360999</v>
      </c>
      <c r="AF48">
        <v>136.184237679604</v>
      </c>
    </row>
    <row r="49" spans="1:32" x14ac:dyDescent="0.3">
      <c r="A49" t="s">
        <v>44</v>
      </c>
      <c r="B49" t="s">
        <v>391</v>
      </c>
      <c r="C49" t="s">
        <v>297</v>
      </c>
      <c r="D49" t="s">
        <v>392</v>
      </c>
      <c r="E49" t="s">
        <v>298</v>
      </c>
      <c r="G49">
        <v>14.0649310542665</v>
      </c>
      <c r="H49">
        <v>14.9029072691004</v>
      </c>
      <c r="I49">
        <v>15.339271748188599</v>
      </c>
      <c r="J49">
        <v>16.818021867599601</v>
      </c>
      <c r="K49">
        <v>18.534753541043901</v>
      </c>
      <c r="L49">
        <v>19.712229178296599</v>
      </c>
      <c r="M49">
        <v>21.2181453578917</v>
      </c>
      <c r="N49">
        <v>20.855587657661498</v>
      </c>
      <c r="O49">
        <v>21.563427147449399</v>
      </c>
      <c r="P49">
        <v>23.1025512118375</v>
      </c>
      <c r="Q49">
        <v>22.820804546662298</v>
      </c>
      <c r="R49">
        <v>22.411850472580401</v>
      </c>
      <c r="S49">
        <v>24.634537788998198</v>
      </c>
      <c r="T49">
        <v>28.2132807531789</v>
      </c>
      <c r="U49">
        <v>27.878767302940201</v>
      </c>
      <c r="V49">
        <v>25.9650911878412</v>
      </c>
      <c r="W49">
        <v>20.703440411533698</v>
      </c>
      <c r="X49">
        <v>20.809142212871901</v>
      </c>
      <c r="Y49">
        <v>18.572337637115801</v>
      </c>
      <c r="Z49">
        <v>17.364313643890998</v>
      </c>
      <c r="AA49">
        <v>17.332302369278299</v>
      </c>
      <c r="AB49">
        <v>17.606212455334902</v>
      </c>
      <c r="AC49">
        <v>20.560624424033801</v>
      </c>
      <c r="AD49">
        <v>25.335570819648002</v>
      </c>
      <c r="AE49">
        <v>23.9121582274777</v>
      </c>
      <c r="AF49">
        <v>21.997287070114801</v>
      </c>
    </row>
    <row r="50" spans="1:32" x14ac:dyDescent="0.3">
      <c r="A50" t="s">
        <v>44</v>
      </c>
      <c r="B50" t="s">
        <v>393</v>
      </c>
      <c r="C50" t="s">
        <v>297</v>
      </c>
      <c r="D50" t="s">
        <v>394</v>
      </c>
      <c r="E50" t="s">
        <v>298</v>
      </c>
      <c r="G50">
        <v>32.3736519355814</v>
      </c>
      <c r="H50">
        <v>33.834699687374098</v>
      </c>
      <c r="I50">
        <v>35.146391484766397</v>
      </c>
      <c r="J50">
        <v>39.976303663251102</v>
      </c>
      <c r="K50">
        <v>43.522291445460297</v>
      </c>
      <c r="L50">
        <v>46.468498344918203</v>
      </c>
      <c r="M50">
        <v>52.324899095079502</v>
      </c>
      <c r="N50">
        <v>55.381533512322299</v>
      </c>
      <c r="O50">
        <v>58.613741015455098</v>
      </c>
      <c r="P50">
        <v>59.683058925173597</v>
      </c>
      <c r="Q50">
        <v>60.517956199555201</v>
      </c>
      <c r="R50">
        <v>63.055364050360701</v>
      </c>
      <c r="S50">
        <v>71.365378748172006</v>
      </c>
      <c r="T50">
        <v>81.470455621739703</v>
      </c>
      <c r="U50">
        <v>84.209406414198597</v>
      </c>
      <c r="V50">
        <v>68.614699018195793</v>
      </c>
      <c r="W50">
        <v>59.341414898842402</v>
      </c>
      <c r="X50">
        <v>62.157838098136601</v>
      </c>
      <c r="Y50">
        <v>64.782027401028301</v>
      </c>
      <c r="Z50">
        <v>59.321878354766802</v>
      </c>
      <c r="AA50">
        <v>62.908326791938897</v>
      </c>
      <c r="AB50">
        <v>66.956996327270204</v>
      </c>
      <c r="AC50">
        <v>72.090832410931895</v>
      </c>
      <c r="AD50">
        <v>94.750955799837598</v>
      </c>
      <c r="AE50">
        <v>88.346495382512302</v>
      </c>
      <c r="AF50">
        <v>91.018564022852701</v>
      </c>
    </row>
    <row r="51" spans="1:32" x14ac:dyDescent="0.3">
      <c r="A51" t="s">
        <v>44</v>
      </c>
      <c r="B51" t="s">
        <v>395</v>
      </c>
      <c r="C51" t="s">
        <v>297</v>
      </c>
      <c r="D51" t="s">
        <v>396</v>
      </c>
      <c r="E51" t="s">
        <v>298</v>
      </c>
      <c r="G51">
        <v>30.493528755643801</v>
      </c>
      <c r="H51">
        <v>31.878582132273099</v>
      </c>
      <c r="I51">
        <v>33.110644788023102</v>
      </c>
      <c r="J51">
        <v>37.679059911141501</v>
      </c>
      <c r="K51">
        <v>41.032213795461402</v>
      </c>
      <c r="L51">
        <v>43.931313586110797</v>
      </c>
      <c r="M51">
        <v>49.497402228669003</v>
      </c>
      <c r="N51">
        <v>52.564016970163898</v>
      </c>
      <c r="O51">
        <v>55.664734631060497</v>
      </c>
      <c r="P51">
        <v>56.641442616565499</v>
      </c>
      <c r="Q51">
        <v>57.372239580011701</v>
      </c>
      <c r="R51">
        <v>59.646068318652397</v>
      </c>
      <c r="S51">
        <v>67.606430519931905</v>
      </c>
      <c r="T51">
        <v>77.483494511427395</v>
      </c>
      <c r="U51">
        <v>80.324966982015596</v>
      </c>
      <c r="V51">
        <v>64.7909979880706</v>
      </c>
      <c r="W51">
        <v>55.725887565225698</v>
      </c>
      <c r="X51">
        <v>58.199388043785497</v>
      </c>
      <c r="Y51">
        <v>60.718228022104597</v>
      </c>
      <c r="Z51">
        <v>54.987799269439599</v>
      </c>
      <c r="AA51">
        <v>58.509100995277102</v>
      </c>
      <c r="AB51">
        <v>62.027024361033398</v>
      </c>
      <c r="AC51">
        <v>66.403986170767098</v>
      </c>
      <c r="AD51">
        <v>87.712419294108201</v>
      </c>
      <c r="AE51">
        <v>82.031920784174702</v>
      </c>
      <c r="AF51">
        <v>83.855940705808806</v>
      </c>
    </row>
    <row r="52" spans="1:32" x14ac:dyDescent="0.3">
      <c r="A52" t="s">
        <v>44</v>
      </c>
      <c r="B52" t="s">
        <v>397</v>
      </c>
      <c r="C52" t="s">
        <v>297</v>
      </c>
      <c r="D52" t="s">
        <v>398</v>
      </c>
      <c r="E52" t="s">
        <v>298</v>
      </c>
      <c r="G52">
        <v>1.8801231799376099</v>
      </c>
      <c r="H52">
        <v>1.9561175551009899</v>
      </c>
      <c r="I52">
        <v>2.0357466967433</v>
      </c>
      <c r="J52">
        <v>2.2972437521095599</v>
      </c>
      <c r="K52">
        <v>2.4900776499989501</v>
      </c>
      <c r="L52">
        <v>2.5371847588073999</v>
      </c>
      <c r="M52">
        <v>2.82749686641049</v>
      </c>
      <c r="N52">
        <v>2.8175165421584798</v>
      </c>
      <c r="O52">
        <v>2.9490063843945902</v>
      </c>
      <c r="P52">
        <v>3.0416163086081101</v>
      </c>
      <c r="Q52">
        <v>3.1457166195434798</v>
      </c>
      <c r="R52">
        <v>3.4092957317082999</v>
      </c>
      <c r="S52">
        <v>3.7589482282400901</v>
      </c>
      <c r="T52">
        <v>3.9869611103123899</v>
      </c>
      <c r="U52">
        <v>3.8844394321829601</v>
      </c>
      <c r="V52">
        <v>3.8237010301251599</v>
      </c>
      <c r="W52">
        <v>3.61552733361667</v>
      </c>
      <c r="X52">
        <v>3.9584500543510801</v>
      </c>
      <c r="Y52">
        <v>4.0637993789236901</v>
      </c>
      <c r="Z52">
        <v>4.33407908532718</v>
      </c>
      <c r="AA52">
        <v>4.3992257966617103</v>
      </c>
      <c r="AB52">
        <v>4.9299719662368204</v>
      </c>
      <c r="AC52">
        <v>5.6868462401648401</v>
      </c>
      <c r="AD52">
        <v>7.0385365057294296</v>
      </c>
      <c r="AE52">
        <v>6.3145745983375896</v>
      </c>
      <c r="AF52">
        <v>7.1626233170438596</v>
      </c>
    </row>
    <row r="53" spans="1:32" x14ac:dyDescent="0.3">
      <c r="A53" t="s">
        <v>44</v>
      </c>
      <c r="B53" t="s">
        <v>399</v>
      </c>
      <c r="C53" t="s">
        <v>297</v>
      </c>
      <c r="D53" t="s">
        <v>400</v>
      </c>
      <c r="E53" t="s">
        <v>298</v>
      </c>
      <c r="G53">
        <v>17.353255577493702</v>
      </c>
      <c r="H53">
        <v>17.448647749267099</v>
      </c>
      <c r="I53">
        <v>17.669516462461001</v>
      </c>
      <c r="J53">
        <v>19.0930060731202</v>
      </c>
      <c r="K53">
        <v>20.745221106510801</v>
      </c>
      <c r="L53">
        <v>21.776641773059001</v>
      </c>
      <c r="M53">
        <v>20.670912018843602</v>
      </c>
      <c r="N53">
        <v>18.382048910369001</v>
      </c>
      <c r="O53">
        <v>20.033392081068001</v>
      </c>
      <c r="P53">
        <v>21.796839049374199</v>
      </c>
      <c r="Q53">
        <v>21.453628017257</v>
      </c>
      <c r="R53">
        <v>23.8440487058934</v>
      </c>
      <c r="S53">
        <v>25.8253147129589</v>
      </c>
      <c r="T53">
        <v>27.2689924129246</v>
      </c>
      <c r="U53">
        <v>26.793554066713501</v>
      </c>
      <c r="V53">
        <v>21.241414052808999</v>
      </c>
      <c r="W53">
        <v>18.519474621183299</v>
      </c>
      <c r="X53">
        <v>17.961837871947498</v>
      </c>
      <c r="Y53">
        <v>22.7703728533115</v>
      </c>
      <c r="Z53">
        <v>22.312357477875601</v>
      </c>
      <c r="AA53">
        <v>24.771740381647199</v>
      </c>
      <c r="AB53">
        <v>27.612213613820298</v>
      </c>
      <c r="AC53">
        <v>28.9842810197656</v>
      </c>
      <c r="AD53">
        <v>35.403671680376497</v>
      </c>
      <c r="AE53">
        <v>28.472257039447602</v>
      </c>
      <c r="AF53">
        <v>28.293790225256402</v>
      </c>
    </row>
    <row r="54" spans="1:32" x14ac:dyDescent="0.3">
      <c r="A54" t="s">
        <v>44</v>
      </c>
      <c r="B54" t="s">
        <v>401</v>
      </c>
      <c r="C54" t="s">
        <v>297</v>
      </c>
      <c r="D54" t="s">
        <v>402</v>
      </c>
      <c r="E54" t="s">
        <v>298</v>
      </c>
      <c r="G54">
        <v>31.5727817749694</v>
      </c>
      <c r="H54">
        <v>32.091757848146798</v>
      </c>
      <c r="I54">
        <v>32.633445645350697</v>
      </c>
      <c r="J54">
        <v>34.6884764065383</v>
      </c>
      <c r="K54">
        <v>36.916705576581201</v>
      </c>
      <c r="L54">
        <v>38.833549217585798</v>
      </c>
      <c r="M54">
        <v>38.798807200603001</v>
      </c>
      <c r="N54">
        <v>37.386276996815802</v>
      </c>
      <c r="O54">
        <v>39.801770080453402</v>
      </c>
      <c r="P54">
        <v>42.156977202915002</v>
      </c>
      <c r="Q54">
        <v>41.8520310052658</v>
      </c>
      <c r="R54">
        <v>45.447667545282201</v>
      </c>
      <c r="S54">
        <v>49.482971873124498</v>
      </c>
      <c r="T54">
        <v>52.433116720634402</v>
      </c>
      <c r="U54">
        <v>50.602916054702</v>
      </c>
      <c r="V54">
        <v>42.8735426337579</v>
      </c>
      <c r="W54">
        <v>40.738508682208497</v>
      </c>
      <c r="X54">
        <v>39.550192805547901</v>
      </c>
      <c r="Y54">
        <v>46.769576123529802</v>
      </c>
      <c r="Z54">
        <v>44.874301822687301</v>
      </c>
      <c r="AA54">
        <v>47.345137368460598</v>
      </c>
      <c r="AB54">
        <v>51.892945279417702</v>
      </c>
      <c r="AC54">
        <v>57.737658987327798</v>
      </c>
      <c r="AD54">
        <v>68.148665618311199</v>
      </c>
      <c r="AE54">
        <v>56.819198661751898</v>
      </c>
      <c r="AF54">
        <v>56.354439878691103</v>
      </c>
    </row>
    <row r="55" spans="1:32" x14ac:dyDescent="0.3">
      <c r="A55" t="s">
        <v>44</v>
      </c>
      <c r="B55" t="s">
        <v>403</v>
      </c>
      <c r="C55" t="s">
        <v>297</v>
      </c>
      <c r="D55" t="s">
        <v>404</v>
      </c>
      <c r="E55" t="s">
        <v>298</v>
      </c>
      <c r="G55">
        <v>14.2195261974757</v>
      </c>
      <c r="H55">
        <v>14.643110098879699</v>
      </c>
      <c r="I55">
        <v>14.963929182889601</v>
      </c>
      <c r="J55">
        <v>15.5954703334182</v>
      </c>
      <c r="K55">
        <v>16.1714844700704</v>
      </c>
      <c r="L55">
        <v>17.0569074445268</v>
      </c>
      <c r="M55">
        <v>18.1278951817593</v>
      </c>
      <c r="N55">
        <v>19.004228086446801</v>
      </c>
      <c r="O55">
        <v>19.7683779993854</v>
      </c>
      <c r="P55">
        <v>20.360138153540799</v>
      </c>
      <c r="Q55">
        <v>20.398402988008801</v>
      </c>
      <c r="R55">
        <v>21.603618839388801</v>
      </c>
      <c r="S55">
        <v>23.657657160165598</v>
      </c>
      <c r="T55">
        <v>25.164124307709798</v>
      </c>
      <c r="U55">
        <v>23.8093619879884</v>
      </c>
      <c r="V55">
        <v>21.632128580948901</v>
      </c>
      <c r="W55">
        <v>22.219034061025202</v>
      </c>
      <c r="X55">
        <v>21.5883549336003</v>
      </c>
      <c r="Y55">
        <v>23.999203270218299</v>
      </c>
      <c r="Z55">
        <v>22.5619443448117</v>
      </c>
      <c r="AA55">
        <v>22.5733969868134</v>
      </c>
      <c r="AB55">
        <v>24.280731665597401</v>
      </c>
      <c r="AC55">
        <v>28.753377967562201</v>
      </c>
      <c r="AD55">
        <v>32.744993937934701</v>
      </c>
      <c r="AE55">
        <v>28.3469416223043</v>
      </c>
      <c r="AF55">
        <v>28.060649653434801</v>
      </c>
    </row>
    <row r="56" spans="1:32" x14ac:dyDescent="0.3">
      <c r="A56" t="s">
        <v>44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44</v>
      </c>
      <c r="B57" t="s">
        <v>407</v>
      </c>
      <c r="C57" t="s">
        <v>297</v>
      </c>
      <c r="D57" t="s">
        <v>408</v>
      </c>
      <c r="E57" t="s">
        <v>298</v>
      </c>
      <c r="G57">
        <v>1136.71508954058</v>
      </c>
      <c r="H57">
        <v>1230.26062611046</v>
      </c>
      <c r="I57">
        <v>1332.3052794350599</v>
      </c>
      <c r="J57">
        <v>1447.8129202032601</v>
      </c>
      <c r="K57">
        <v>1588.8370791582299</v>
      </c>
      <c r="L57">
        <v>1693.25382883408</v>
      </c>
      <c r="M57">
        <v>1793.9708001399699</v>
      </c>
      <c r="N57">
        <v>1746.0017233334099</v>
      </c>
      <c r="O57">
        <v>1810.04735005882</v>
      </c>
      <c r="P57">
        <v>1911.0489873916999</v>
      </c>
      <c r="Q57">
        <v>1915.62911158974</v>
      </c>
      <c r="R57">
        <v>2007.0995717137901</v>
      </c>
      <c r="S57">
        <v>2130.7713750328298</v>
      </c>
      <c r="T57">
        <v>2123.1596318986099</v>
      </c>
      <c r="U57">
        <v>2131.0125740692702</v>
      </c>
      <c r="V57">
        <v>1994.5994151717</v>
      </c>
      <c r="W57">
        <v>1751.5341734424201</v>
      </c>
      <c r="X57">
        <v>1744.18171697915</v>
      </c>
      <c r="Y57">
        <v>1768.6162455584399</v>
      </c>
      <c r="Z57">
        <v>1762.74820193135</v>
      </c>
      <c r="AA57">
        <v>1783.05790565033</v>
      </c>
      <c r="AB57">
        <v>1872.20388544451</v>
      </c>
      <c r="AC57">
        <v>2040.5601659136</v>
      </c>
      <c r="AD57">
        <v>2357.1062090286</v>
      </c>
      <c r="AE57">
        <v>2294.0508456065299</v>
      </c>
      <c r="AF57">
        <v>2398.22885802159</v>
      </c>
    </row>
    <row r="58" spans="1:32" x14ac:dyDescent="0.3">
      <c r="A58" t="s">
        <v>44</v>
      </c>
      <c r="B58" t="s">
        <v>409</v>
      </c>
      <c r="C58" t="s">
        <v>297</v>
      </c>
      <c r="D58" t="s">
        <v>410</v>
      </c>
      <c r="E58" t="s">
        <v>298</v>
      </c>
      <c r="G58">
        <v>1136.71508954058</v>
      </c>
      <c r="H58">
        <v>1230.26062611046</v>
      </c>
      <c r="I58">
        <v>1332.3052794350599</v>
      </c>
      <c r="J58">
        <v>1447.8129202032601</v>
      </c>
      <c r="K58">
        <v>1588.8370791582299</v>
      </c>
      <c r="L58">
        <v>1693.25382883408</v>
      </c>
      <c r="M58">
        <v>1793.9708001399699</v>
      </c>
      <c r="N58">
        <v>1746.0017233334099</v>
      </c>
      <c r="O58">
        <v>1810.04735005882</v>
      </c>
      <c r="P58">
        <v>1911.0489873916999</v>
      </c>
      <c r="Q58">
        <v>1915.62911158974</v>
      </c>
      <c r="R58">
        <v>2007.0995717137901</v>
      </c>
      <c r="S58">
        <v>2130.7713750328298</v>
      </c>
      <c r="T58">
        <v>2123.1596318986099</v>
      </c>
      <c r="U58">
        <v>2131.0125740692702</v>
      </c>
      <c r="V58">
        <v>1994.5994151717</v>
      </c>
      <c r="W58">
        <v>1751.5341734424201</v>
      </c>
      <c r="X58">
        <v>1744.18171697915</v>
      </c>
      <c r="Y58">
        <v>1768.6162455584399</v>
      </c>
      <c r="Z58">
        <v>1762.74820193135</v>
      </c>
      <c r="AA58">
        <v>1783.05790565033</v>
      </c>
      <c r="AB58">
        <v>1872.20388544451</v>
      </c>
      <c r="AC58">
        <v>2040.5601659136</v>
      </c>
      <c r="AD58">
        <v>2357.1062090286</v>
      </c>
      <c r="AE58">
        <v>2294.0508456065299</v>
      </c>
      <c r="AF58">
        <v>2398.22885802159</v>
      </c>
    </row>
    <row r="59" spans="1:32" x14ac:dyDescent="0.3">
      <c r="A59" t="s">
        <v>44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46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46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46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46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46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46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46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46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46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46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46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46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46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46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46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46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46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46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46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46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46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46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46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46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46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46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46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46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46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46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46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46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46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46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46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46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46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46</v>
      </c>
      <c r="B39" t="s">
        <v>371</v>
      </c>
      <c r="C39" t="s">
        <v>297</v>
      </c>
      <c r="D39" t="s">
        <v>372</v>
      </c>
      <c r="E39" t="s">
        <v>298</v>
      </c>
      <c r="G39">
        <v>169.864179843286</v>
      </c>
      <c r="H39">
        <v>188.46298224707499</v>
      </c>
      <c r="I39">
        <v>190.62315388516799</v>
      </c>
      <c r="J39">
        <v>196.907943307495</v>
      </c>
      <c r="K39">
        <v>217.37442419719599</v>
      </c>
      <c r="L39">
        <v>204.84346261797</v>
      </c>
      <c r="M39">
        <v>212.65838696306599</v>
      </c>
      <c r="N39">
        <v>220.973881200232</v>
      </c>
      <c r="O39">
        <v>229.33059109609599</v>
      </c>
      <c r="P39">
        <v>251.235957773579</v>
      </c>
      <c r="Q39">
        <v>261.82238582863499</v>
      </c>
      <c r="R39">
        <v>277.87705206318998</v>
      </c>
      <c r="S39">
        <v>277.02791217271198</v>
      </c>
      <c r="T39">
        <v>286.20621049954298</v>
      </c>
      <c r="U39">
        <v>301.23442016115098</v>
      </c>
      <c r="V39">
        <v>253.98325123568301</v>
      </c>
      <c r="W39">
        <v>277.57208514393898</v>
      </c>
      <c r="X39">
        <v>279.52270784243399</v>
      </c>
      <c r="Y39">
        <v>255.23765098053599</v>
      </c>
      <c r="Z39">
        <v>262.69254168364802</v>
      </c>
      <c r="AA39">
        <v>256.12344583516301</v>
      </c>
      <c r="AB39">
        <v>276.199980266647</v>
      </c>
      <c r="AC39">
        <v>284.00083590499702</v>
      </c>
      <c r="AD39">
        <v>300.17124319701099</v>
      </c>
      <c r="AE39">
        <v>320.29044459264702</v>
      </c>
      <c r="AF39">
        <v>308.39760429783001</v>
      </c>
    </row>
    <row r="40" spans="1:32" x14ac:dyDescent="0.3">
      <c r="A40" t="s">
        <v>46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46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46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46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46</v>
      </c>
      <c r="B44" t="s">
        <v>381</v>
      </c>
      <c r="C44" t="s">
        <v>297</v>
      </c>
      <c r="D44" t="s">
        <v>382</v>
      </c>
      <c r="E44" t="s">
        <v>298</v>
      </c>
      <c r="G44">
        <v>169.864179843286</v>
      </c>
      <c r="H44">
        <v>188.46298224707499</v>
      </c>
      <c r="I44">
        <v>190.62315388516799</v>
      </c>
      <c r="J44">
        <v>196.907943307495</v>
      </c>
      <c r="K44">
        <v>217.37442419719599</v>
      </c>
      <c r="L44">
        <v>204.84346261797</v>
      </c>
      <c r="M44">
        <v>212.65838696306599</v>
      </c>
      <c r="N44">
        <v>220.973881200232</v>
      </c>
      <c r="O44">
        <v>229.33059109609599</v>
      </c>
      <c r="P44">
        <v>251.235957773579</v>
      </c>
      <c r="Q44">
        <v>261.82238582863499</v>
      </c>
      <c r="R44">
        <v>277.87705206318998</v>
      </c>
      <c r="S44">
        <v>277.02791217271198</v>
      </c>
      <c r="T44">
        <v>286.20621049954298</v>
      </c>
      <c r="U44">
        <v>301.23442016115098</v>
      </c>
      <c r="V44">
        <v>253.98325123568301</v>
      </c>
      <c r="W44">
        <v>277.57208514393898</v>
      </c>
      <c r="X44">
        <v>279.52270784243399</v>
      </c>
      <c r="Y44">
        <v>255.23765098053599</v>
      </c>
      <c r="Z44">
        <v>262.69254168364802</v>
      </c>
      <c r="AA44">
        <v>256.12344583516301</v>
      </c>
      <c r="AB44">
        <v>276.199980266647</v>
      </c>
      <c r="AC44">
        <v>284.00083590499702</v>
      </c>
      <c r="AD44">
        <v>300.17124319701099</v>
      </c>
      <c r="AE44">
        <v>320.29044459264702</v>
      </c>
      <c r="AF44">
        <v>308.39760429783001</v>
      </c>
    </row>
    <row r="45" spans="1:32" x14ac:dyDescent="0.3">
      <c r="A45" t="s">
        <v>46</v>
      </c>
      <c r="B45" t="s">
        <v>383</v>
      </c>
      <c r="C45" t="s">
        <v>297</v>
      </c>
      <c r="D45" t="s">
        <v>384</v>
      </c>
      <c r="E45" t="s">
        <v>298</v>
      </c>
      <c r="G45">
        <v>169.864179843286</v>
      </c>
      <c r="H45">
        <v>188.46298224707499</v>
      </c>
      <c r="I45">
        <v>190.62315388516799</v>
      </c>
      <c r="J45">
        <v>196.907943307495</v>
      </c>
      <c r="K45">
        <v>217.37442419719599</v>
      </c>
      <c r="L45">
        <v>204.84346261797</v>
      </c>
      <c r="M45">
        <v>212.65838696306599</v>
      </c>
      <c r="N45">
        <v>220.973881200232</v>
      </c>
      <c r="O45">
        <v>229.33059109609599</v>
      </c>
      <c r="P45">
        <v>251.235957773579</v>
      </c>
      <c r="Q45">
        <v>261.82238582863499</v>
      </c>
      <c r="R45">
        <v>277.87705206318998</v>
      </c>
      <c r="S45">
        <v>277.02791217271198</v>
      </c>
      <c r="T45">
        <v>286.20621049954298</v>
      </c>
      <c r="U45">
        <v>301.23442016115098</v>
      </c>
      <c r="V45">
        <v>253.98325123568301</v>
      </c>
      <c r="W45">
        <v>277.57208514393898</v>
      </c>
      <c r="X45">
        <v>279.52270784243399</v>
      </c>
      <c r="Y45">
        <v>255.23765098053599</v>
      </c>
      <c r="Z45">
        <v>262.69254168364802</v>
      </c>
      <c r="AA45">
        <v>256.12344583516301</v>
      </c>
      <c r="AB45">
        <v>276.199980266647</v>
      </c>
      <c r="AC45">
        <v>284.00083590499702</v>
      </c>
      <c r="AD45">
        <v>300.17124319701099</v>
      </c>
      <c r="AE45">
        <v>320.29044459264702</v>
      </c>
      <c r="AF45">
        <v>308.39760429783001</v>
      </c>
    </row>
    <row r="46" spans="1:32" x14ac:dyDescent="0.3">
      <c r="A46" t="s">
        <v>46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46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46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46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46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46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46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46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46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46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46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46</v>
      </c>
      <c r="B57" t="s">
        <v>407</v>
      </c>
      <c r="C57" t="s">
        <v>297</v>
      </c>
      <c r="D57" t="s">
        <v>408</v>
      </c>
      <c r="E57" t="s">
        <v>298</v>
      </c>
      <c r="G57">
        <v>169.864179843286</v>
      </c>
      <c r="H57">
        <v>188.46298224707499</v>
      </c>
      <c r="I57">
        <v>190.62315388516799</v>
      </c>
      <c r="J57">
        <v>196.907943307495</v>
      </c>
      <c r="K57">
        <v>217.37442419719599</v>
      </c>
      <c r="L57">
        <v>204.84346261797</v>
      </c>
      <c r="M57">
        <v>212.65838696306599</v>
      </c>
      <c r="N57">
        <v>220.973881200232</v>
      </c>
      <c r="O57">
        <v>229.33059109609599</v>
      </c>
      <c r="P57">
        <v>251.235957773579</v>
      </c>
      <c r="Q57">
        <v>261.82238582863499</v>
      </c>
      <c r="R57">
        <v>277.87705206318998</v>
      </c>
      <c r="S57">
        <v>277.02791217271198</v>
      </c>
      <c r="T57">
        <v>286.20621049954298</v>
      </c>
      <c r="U57">
        <v>301.23442016115098</v>
      </c>
      <c r="V57">
        <v>253.98325123568301</v>
      </c>
      <c r="W57">
        <v>277.57208514393898</v>
      </c>
      <c r="X57">
        <v>279.52270784243399</v>
      </c>
      <c r="Y57">
        <v>255.23765098053599</v>
      </c>
      <c r="Z57">
        <v>262.69254168364802</v>
      </c>
      <c r="AA57">
        <v>256.12344583516301</v>
      </c>
      <c r="AB57">
        <v>276.199980266647</v>
      </c>
      <c r="AC57">
        <v>284.00083590499702</v>
      </c>
      <c r="AD57">
        <v>300.17124319701099</v>
      </c>
      <c r="AE57">
        <v>320.29044459264702</v>
      </c>
      <c r="AF57">
        <v>308.39760429783001</v>
      </c>
    </row>
    <row r="58" spans="1:32" x14ac:dyDescent="0.3">
      <c r="A58" t="s">
        <v>46</v>
      </c>
      <c r="B58" t="s">
        <v>409</v>
      </c>
      <c r="C58" t="s">
        <v>297</v>
      </c>
      <c r="D58" t="s">
        <v>410</v>
      </c>
      <c r="E58" t="s">
        <v>298</v>
      </c>
      <c r="G58">
        <v>169.864179843286</v>
      </c>
      <c r="H58">
        <v>188.46298224707499</v>
      </c>
      <c r="I58">
        <v>190.62315388516799</v>
      </c>
      <c r="J58">
        <v>196.907943307495</v>
      </c>
      <c r="K58">
        <v>217.37442419719599</v>
      </c>
      <c r="L58">
        <v>204.84346261797</v>
      </c>
      <c r="M58">
        <v>212.65838696306599</v>
      </c>
      <c r="N58">
        <v>220.973881200232</v>
      </c>
      <c r="O58">
        <v>229.33059109609599</v>
      </c>
      <c r="P58">
        <v>251.235957773579</v>
      </c>
      <c r="Q58">
        <v>261.82238582863499</v>
      </c>
      <c r="R58">
        <v>277.87705206318998</v>
      </c>
      <c r="S58">
        <v>277.02791217271198</v>
      </c>
      <c r="T58">
        <v>286.20621049954298</v>
      </c>
      <c r="U58">
        <v>301.23442016115098</v>
      </c>
      <c r="V58">
        <v>253.98325123568301</v>
      </c>
      <c r="W58">
        <v>277.57208514393898</v>
      </c>
      <c r="X58">
        <v>279.52270784243399</v>
      </c>
      <c r="Y58">
        <v>255.23765098053599</v>
      </c>
      <c r="Z58">
        <v>262.69254168364802</v>
      </c>
      <c r="AA58">
        <v>256.12344583516301</v>
      </c>
      <c r="AB58">
        <v>276.199980266647</v>
      </c>
      <c r="AC58">
        <v>284.00083590499702</v>
      </c>
      <c r="AD58">
        <v>300.17124319701099</v>
      </c>
      <c r="AE58">
        <v>320.29044459264702</v>
      </c>
      <c r="AF58">
        <v>308.39760429783001</v>
      </c>
    </row>
    <row r="59" spans="1:32" x14ac:dyDescent="0.3">
      <c r="A59" t="s">
        <v>46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48</v>
      </c>
      <c r="B2" t="s">
        <v>295</v>
      </c>
      <c r="C2" t="s">
        <v>297</v>
      </c>
      <c r="D2" t="s">
        <v>296</v>
      </c>
      <c r="E2" t="s">
        <v>298</v>
      </c>
      <c r="V2">
        <v>18.131050362942499</v>
      </c>
      <c r="W2">
        <v>19.249878044147302</v>
      </c>
      <c r="X2">
        <v>20.190369888157999</v>
      </c>
      <c r="Y2">
        <v>20.521196063219602</v>
      </c>
      <c r="Z2">
        <v>22.8505827202682</v>
      </c>
      <c r="AA2">
        <v>27.791686159250801</v>
      </c>
      <c r="AB2">
        <v>32.9428533418886</v>
      </c>
      <c r="AC2">
        <v>32.840472429711298</v>
      </c>
      <c r="AD2">
        <v>41.4534020581901</v>
      </c>
      <c r="AE2">
        <v>49.027582799999998</v>
      </c>
      <c r="AF2">
        <v>52.3998983947018</v>
      </c>
    </row>
    <row r="3" spans="1:32" x14ac:dyDescent="0.3">
      <c r="A3" t="s">
        <v>48</v>
      </c>
      <c r="B3" t="s">
        <v>299</v>
      </c>
      <c r="C3" t="s">
        <v>297</v>
      </c>
      <c r="D3" t="s">
        <v>300</v>
      </c>
      <c r="E3" t="s">
        <v>298</v>
      </c>
      <c r="V3">
        <v>18.1383628936936</v>
      </c>
      <c r="W3">
        <v>14.2335083650015</v>
      </c>
      <c r="X3">
        <v>14.517101201092499</v>
      </c>
      <c r="Y3">
        <v>12.7813871436189</v>
      </c>
      <c r="Z3">
        <v>19.169858009844599</v>
      </c>
      <c r="AA3">
        <v>18.374254584135102</v>
      </c>
      <c r="AB3">
        <v>24.417500164619099</v>
      </c>
      <c r="AC3">
        <v>29.527606205884901</v>
      </c>
      <c r="AD3">
        <v>32.487082414630898</v>
      </c>
      <c r="AE3">
        <v>39.489943834596801</v>
      </c>
      <c r="AF3">
        <v>38.824553082213001</v>
      </c>
    </row>
    <row r="4" spans="1:32" x14ac:dyDescent="0.3">
      <c r="A4" t="s">
        <v>48</v>
      </c>
      <c r="B4" t="s">
        <v>301</v>
      </c>
      <c r="C4" t="s">
        <v>297</v>
      </c>
      <c r="D4" t="s">
        <v>302</v>
      </c>
      <c r="E4" t="s">
        <v>298</v>
      </c>
      <c r="V4">
        <v>795.09329331402898</v>
      </c>
      <c r="W4">
        <v>833.70590833722497</v>
      </c>
      <c r="X4">
        <v>779.65194699364997</v>
      </c>
      <c r="Y4">
        <v>798.84073658182194</v>
      </c>
      <c r="Z4">
        <v>786.97074803195005</v>
      </c>
      <c r="AA4">
        <v>864.70271303395305</v>
      </c>
      <c r="AB4">
        <v>929.94139440189304</v>
      </c>
      <c r="AC4">
        <v>1031.0795339251999</v>
      </c>
      <c r="AD4">
        <v>1132.92736272153</v>
      </c>
      <c r="AE4">
        <v>1249.58354025008</v>
      </c>
      <c r="AF4">
        <v>1321.0732429498801</v>
      </c>
    </row>
    <row r="5" spans="1:32" x14ac:dyDescent="0.3">
      <c r="A5" t="s">
        <v>48</v>
      </c>
      <c r="B5" t="s">
        <v>303</v>
      </c>
      <c r="C5" t="s">
        <v>297</v>
      </c>
      <c r="D5" t="s">
        <v>304</v>
      </c>
      <c r="E5" t="s">
        <v>298</v>
      </c>
      <c r="V5">
        <v>96.312044284996006</v>
      </c>
      <c r="W5">
        <v>124.67118407596</v>
      </c>
      <c r="X5">
        <v>115.210178854362</v>
      </c>
      <c r="Y5">
        <v>112.940807606596</v>
      </c>
      <c r="Z5">
        <v>104.29200545200401</v>
      </c>
      <c r="AA5">
        <v>109.72416002835099</v>
      </c>
      <c r="AB5">
        <v>114.85699077551099</v>
      </c>
      <c r="AC5">
        <v>138.21899986894701</v>
      </c>
      <c r="AD5">
        <v>154.31692262255001</v>
      </c>
      <c r="AE5">
        <v>163.894198447192</v>
      </c>
      <c r="AF5">
        <v>155.265715222246</v>
      </c>
    </row>
    <row r="6" spans="1:32" x14ac:dyDescent="0.3">
      <c r="A6" t="s">
        <v>48</v>
      </c>
      <c r="B6" t="s">
        <v>305</v>
      </c>
      <c r="C6" t="s">
        <v>297</v>
      </c>
      <c r="D6" t="s">
        <v>306</v>
      </c>
      <c r="E6" t="s">
        <v>298</v>
      </c>
      <c r="V6">
        <v>63.845465767434199</v>
      </c>
      <c r="W6">
        <v>68.515703430669603</v>
      </c>
      <c r="X6">
        <v>72.388280572051698</v>
      </c>
      <c r="Y6">
        <v>80.136182916015002</v>
      </c>
      <c r="Z6">
        <v>82.860366902007698</v>
      </c>
      <c r="AA6">
        <v>88.162331784099706</v>
      </c>
      <c r="AB6">
        <v>89.585201856404097</v>
      </c>
      <c r="AC6">
        <v>93.300739423665803</v>
      </c>
      <c r="AD6">
        <v>106.715361282991</v>
      </c>
      <c r="AE6">
        <v>124.126140876035</v>
      </c>
      <c r="AF6">
        <v>134.211652131157</v>
      </c>
    </row>
    <row r="7" spans="1:32" x14ac:dyDescent="0.3">
      <c r="A7" t="s">
        <v>48</v>
      </c>
      <c r="B7" t="s">
        <v>307</v>
      </c>
      <c r="C7" t="s">
        <v>297</v>
      </c>
      <c r="D7" t="s">
        <v>308</v>
      </c>
      <c r="E7" t="s">
        <v>298</v>
      </c>
      <c r="V7">
        <v>62.9023539110174</v>
      </c>
      <c r="W7">
        <v>64.297033894719505</v>
      </c>
      <c r="X7">
        <v>62.857462943661801</v>
      </c>
      <c r="Y7">
        <v>58.935781086489101</v>
      </c>
      <c r="Z7">
        <v>61.711766290189999</v>
      </c>
      <c r="AA7">
        <v>62.228918089079201</v>
      </c>
      <c r="AB7">
        <v>68.810235564175699</v>
      </c>
      <c r="AC7">
        <v>81.623495973619796</v>
      </c>
      <c r="AD7">
        <v>93.349520293217196</v>
      </c>
      <c r="AE7">
        <v>109.63585839317599</v>
      </c>
      <c r="AF7">
        <v>101.238262729364</v>
      </c>
    </row>
    <row r="8" spans="1:32" x14ac:dyDescent="0.3">
      <c r="A8" t="s">
        <v>48</v>
      </c>
      <c r="B8" t="s">
        <v>309</v>
      </c>
      <c r="C8" t="s">
        <v>297</v>
      </c>
      <c r="D8" t="s">
        <v>310</v>
      </c>
      <c r="E8" t="s">
        <v>298</v>
      </c>
      <c r="V8">
        <v>17.133389660551199</v>
      </c>
      <c r="W8">
        <v>12.681613729418199</v>
      </c>
      <c r="X8">
        <v>13.2229882892546</v>
      </c>
      <c r="Y8">
        <v>11.07379937864</v>
      </c>
      <c r="Z8">
        <v>10.451235775276199</v>
      </c>
      <c r="AA8">
        <v>10.358806047705199</v>
      </c>
      <c r="AB8">
        <v>9.6790838767555698</v>
      </c>
      <c r="AC8">
        <v>9.8051071309829805</v>
      </c>
      <c r="AD8">
        <v>13.643814433669</v>
      </c>
      <c r="AE8">
        <v>13.163513812463799</v>
      </c>
      <c r="AF8">
        <v>21.1737404164654</v>
      </c>
    </row>
    <row r="9" spans="1:32" x14ac:dyDescent="0.3">
      <c r="A9" t="s">
        <v>48</v>
      </c>
      <c r="B9" t="s">
        <v>311</v>
      </c>
      <c r="C9" t="s">
        <v>297</v>
      </c>
      <c r="D9" t="s">
        <v>312</v>
      </c>
      <c r="E9" t="s">
        <v>298</v>
      </c>
      <c r="V9">
        <v>35.252209993335299</v>
      </c>
      <c r="W9">
        <v>39.699374898457897</v>
      </c>
      <c r="X9">
        <v>40.023976861938102</v>
      </c>
      <c r="Y9">
        <v>39.724113038697297</v>
      </c>
      <c r="Z9">
        <v>40.708279777437298</v>
      </c>
      <c r="AA9">
        <v>45.610423846267203</v>
      </c>
      <c r="AB9">
        <v>45.3402453286281</v>
      </c>
      <c r="AC9">
        <v>50.563088882209101</v>
      </c>
      <c r="AD9">
        <v>57.463460335282598</v>
      </c>
      <c r="AE9">
        <v>63.875623979481603</v>
      </c>
      <c r="AF9">
        <v>66.696222808194193</v>
      </c>
    </row>
    <row r="10" spans="1:32" x14ac:dyDescent="0.3">
      <c r="A10" t="s">
        <v>48</v>
      </c>
      <c r="B10" t="s">
        <v>313</v>
      </c>
      <c r="C10" t="s">
        <v>297</v>
      </c>
      <c r="D10" t="s">
        <v>314</v>
      </c>
      <c r="E10" t="s">
        <v>298</v>
      </c>
      <c r="V10">
        <v>144.67298081067801</v>
      </c>
      <c r="W10">
        <v>150.34499256241099</v>
      </c>
      <c r="X10">
        <v>143.59283794517501</v>
      </c>
      <c r="Y10">
        <v>130.18803413267801</v>
      </c>
      <c r="Z10">
        <v>130.20298942658999</v>
      </c>
      <c r="AA10">
        <v>152.00078678458499</v>
      </c>
      <c r="AB10">
        <v>164.037994089422</v>
      </c>
      <c r="AC10">
        <v>186.33706181283699</v>
      </c>
      <c r="AD10">
        <v>166.19635276245799</v>
      </c>
      <c r="AE10">
        <v>178.098735684068</v>
      </c>
      <c r="AF10">
        <v>216.013147224308</v>
      </c>
    </row>
    <row r="11" spans="1:32" x14ac:dyDescent="0.3">
      <c r="A11" t="s">
        <v>48</v>
      </c>
      <c r="B11" t="s">
        <v>315</v>
      </c>
      <c r="C11" t="s">
        <v>297</v>
      </c>
      <c r="D11" t="s">
        <v>316</v>
      </c>
      <c r="E11" t="s">
        <v>298</v>
      </c>
      <c r="V11">
        <v>109.420770817343</v>
      </c>
      <c r="W11">
        <v>110.645617663953</v>
      </c>
      <c r="X11">
        <v>103.568861083236</v>
      </c>
      <c r="Y11">
        <v>90.463921093980204</v>
      </c>
      <c r="Z11">
        <v>89.494709649153194</v>
      </c>
      <c r="AA11">
        <v>106.39036293831801</v>
      </c>
      <c r="AB11">
        <v>118.697748760794</v>
      </c>
      <c r="AC11">
        <v>135.77397293062799</v>
      </c>
      <c r="AD11">
        <v>108.732892427176</v>
      </c>
      <c r="AE11">
        <v>114.223111704587</v>
      </c>
      <c r="AF11">
        <v>149.31692441611401</v>
      </c>
    </row>
    <row r="12" spans="1:32" x14ac:dyDescent="0.3">
      <c r="A12" t="s">
        <v>48</v>
      </c>
      <c r="B12" t="s">
        <v>317</v>
      </c>
      <c r="C12" t="s">
        <v>297</v>
      </c>
      <c r="D12" t="s">
        <v>318</v>
      </c>
      <c r="E12" t="s">
        <v>298</v>
      </c>
      <c r="V12">
        <v>88.021717318608196</v>
      </c>
      <c r="W12">
        <v>100.76284127794101</v>
      </c>
      <c r="X12">
        <v>80.064995239561298</v>
      </c>
      <c r="Y12">
        <v>85.847668423206997</v>
      </c>
      <c r="Z12">
        <v>83.146687065793301</v>
      </c>
      <c r="AA12">
        <v>84.166977445962999</v>
      </c>
      <c r="AB12">
        <v>95.803727992337798</v>
      </c>
      <c r="AC12">
        <v>113.261422544586</v>
      </c>
      <c r="AD12">
        <v>133.55607888453301</v>
      </c>
      <c r="AE12">
        <v>137.64662562763499</v>
      </c>
      <c r="AF12">
        <v>150.144341684317</v>
      </c>
    </row>
    <row r="13" spans="1:32" x14ac:dyDescent="0.3">
      <c r="A13" t="s">
        <v>48</v>
      </c>
      <c r="B13" t="s">
        <v>319</v>
      </c>
      <c r="C13" t="s">
        <v>297</v>
      </c>
      <c r="D13" t="s">
        <v>320</v>
      </c>
      <c r="E13" t="s">
        <v>298</v>
      </c>
      <c r="V13">
        <v>79.306954948490898</v>
      </c>
      <c r="W13">
        <v>78.774726772674896</v>
      </c>
      <c r="X13">
        <v>79.878367070872599</v>
      </c>
      <c r="Y13">
        <v>92.986417038138399</v>
      </c>
      <c r="Z13">
        <v>74.685103819576099</v>
      </c>
      <c r="AA13">
        <v>81.113323669289002</v>
      </c>
      <c r="AB13">
        <v>92.646054228414002</v>
      </c>
      <c r="AC13">
        <v>96.170505518049197</v>
      </c>
      <c r="AD13">
        <v>114.16106579642</v>
      </c>
      <c r="AE13">
        <v>127.46579457633</v>
      </c>
      <c r="AF13">
        <v>133.510309164121</v>
      </c>
    </row>
    <row r="14" spans="1:32" x14ac:dyDescent="0.3">
      <c r="A14" t="s">
        <v>48</v>
      </c>
      <c r="B14" t="s">
        <v>321</v>
      </c>
      <c r="C14" t="s">
        <v>297</v>
      </c>
      <c r="D14" t="s">
        <v>322</v>
      </c>
      <c r="E14" t="s">
        <v>298</v>
      </c>
      <c r="V14">
        <v>36.599947932192997</v>
      </c>
      <c r="W14">
        <v>35.359058037107502</v>
      </c>
      <c r="X14">
        <v>30.420163014159801</v>
      </c>
      <c r="Y14">
        <v>36.776770463824697</v>
      </c>
      <c r="Z14">
        <v>38.796980287584098</v>
      </c>
      <c r="AA14">
        <v>42.452090119301097</v>
      </c>
      <c r="AB14">
        <v>43.980228735874903</v>
      </c>
      <c r="AC14">
        <v>45.287807364263301</v>
      </c>
      <c r="AD14">
        <v>46.094140700255402</v>
      </c>
      <c r="AE14">
        <v>63.041478934030302</v>
      </c>
      <c r="AF14">
        <v>59.039625421726903</v>
      </c>
    </row>
    <row r="15" spans="1:32" x14ac:dyDescent="0.3">
      <c r="A15" t="s">
        <v>48</v>
      </c>
      <c r="B15" t="s">
        <v>323</v>
      </c>
      <c r="C15" t="s">
        <v>297</v>
      </c>
      <c r="D15" t="s">
        <v>324</v>
      </c>
      <c r="E15" t="s">
        <v>298</v>
      </c>
      <c r="V15">
        <v>74.968833929284997</v>
      </c>
      <c r="W15">
        <v>73.243964481357494</v>
      </c>
      <c r="X15">
        <v>68.9772317899981</v>
      </c>
      <c r="Y15">
        <v>81.170823661206796</v>
      </c>
      <c r="Z15">
        <v>80.990191618601798</v>
      </c>
      <c r="AA15">
        <v>88.601660550912896</v>
      </c>
      <c r="AB15">
        <v>95.382816824336501</v>
      </c>
      <c r="AC15">
        <v>100.272995617756</v>
      </c>
      <c r="AD15">
        <v>111.631534429349</v>
      </c>
      <c r="AE15">
        <v>125.80065727490501</v>
      </c>
      <c r="AF15">
        <v>130.013635580174</v>
      </c>
    </row>
    <row r="16" spans="1:32" x14ac:dyDescent="0.3">
      <c r="A16" t="s">
        <v>48</v>
      </c>
      <c r="B16" t="s">
        <v>325</v>
      </c>
      <c r="C16" t="s">
        <v>297</v>
      </c>
      <c r="D16" t="s">
        <v>326</v>
      </c>
      <c r="E16" t="s">
        <v>298</v>
      </c>
      <c r="V16">
        <v>38.368885997092001</v>
      </c>
      <c r="W16">
        <v>37.8849064442499</v>
      </c>
      <c r="X16">
        <v>38.557068775838303</v>
      </c>
      <c r="Y16">
        <v>44.394053197382</v>
      </c>
      <c r="Z16">
        <v>42.1932113310177</v>
      </c>
      <c r="AA16">
        <v>46.1495704316117</v>
      </c>
      <c r="AB16">
        <v>51.402588088461599</v>
      </c>
      <c r="AC16">
        <v>54.985188253493099</v>
      </c>
      <c r="AD16">
        <v>65.537393729093907</v>
      </c>
      <c r="AE16">
        <v>62.759178340875103</v>
      </c>
      <c r="AF16">
        <v>70.9740101584472</v>
      </c>
    </row>
    <row r="17" spans="1:32" x14ac:dyDescent="0.3">
      <c r="A17" t="s">
        <v>48</v>
      </c>
      <c r="B17" t="s">
        <v>327</v>
      </c>
      <c r="C17" t="s">
        <v>297</v>
      </c>
      <c r="D17" t="s">
        <v>328</v>
      </c>
      <c r="E17" t="s">
        <v>298</v>
      </c>
      <c r="V17">
        <v>23.4331242211926</v>
      </c>
      <c r="W17">
        <v>27.5331170723355</v>
      </c>
      <c r="X17">
        <v>25.087614894012599</v>
      </c>
      <c r="Y17">
        <v>27.504334024753</v>
      </c>
      <c r="Z17">
        <v>28.870357209078001</v>
      </c>
      <c r="AA17">
        <v>33.267641488376199</v>
      </c>
      <c r="AB17">
        <v>36.7072301976809</v>
      </c>
      <c r="AC17">
        <v>42.223763822348303</v>
      </c>
      <c r="AD17">
        <v>50.287680946932497</v>
      </c>
      <c r="AE17">
        <v>61.1099733237725</v>
      </c>
      <c r="AF17">
        <v>64.8731624085828</v>
      </c>
    </row>
    <row r="18" spans="1:32" x14ac:dyDescent="0.3">
      <c r="A18" t="s">
        <v>48</v>
      </c>
      <c r="B18" t="s">
        <v>329</v>
      </c>
      <c r="C18" t="s">
        <v>297</v>
      </c>
      <c r="D18" t="s">
        <v>330</v>
      </c>
      <c r="E18" t="s">
        <v>298</v>
      </c>
      <c r="V18">
        <v>76.415331362640501</v>
      </c>
      <c r="W18">
        <v>72.191055688811701</v>
      </c>
      <c r="X18">
        <v>62.912830867257</v>
      </c>
      <c r="Y18">
        <v>67.2539043716923</v>
      </c>
      <c r="Z18">
        <v>78.336157948512707</v>
      </c>
      <c r="AA18">
        <v>97.477167137510904</v>
      </c>
      <c r="AB18">
        <v>104.83621764890199</v>
      </c>
      <c r="AC18">
        <v>103.20230950488001</v>
      </c>
      <c r="AD18">
        <v>112.93699224322</v>
      </c>
      <c r="AE18">
        <v>115.060638529036</v>
      </c>
      <c r="AF18">
        <v>123.479367495074</v>
      </c>
    </row>
    <row r="19" spans="1:32" x14ac:dyDescent="0.3">
      <c r="A19" t="s">
        <v>48</v>
      </c>
      <c r="B19" t="s">
        <v>331</v>
      </c>
      <c r="C19" t="s">
        <v>297</v>
      </c>
      <c r="D19" t="s">
        <v>332</v>
      </c>
      <c r="E19" t="s">
        <v>298</v>
      </c>
      <c r="V19">
        <v>68.081097099134496</v>
      </c>
      <c r="W19">
        <v>60.689675350926002</v>
      </c>
      <c r="X19">
        <v>55.459158527443101</v>
      </c>
      <c r="Y19">
        <v>50.802983942406897</v>
      </c>
      <c r="Z19">
        <v>51.423886524319997</v>
      </c>
      <c r="AA19">
        <v>57.600940008080599</v>
      </c>
      <c r="AB19">
        <v>57.595841347954099</v>
      </c>
      <c r="AC19">
        <v>66.663132707532498</v>
      </c>
      <c r="AD19">
        <v>76.132039026191904</v>
      </c>
      <c r="AE19">
        <v>93.581403705459905</v>
      </c>
      <c r="AF19">
        <v>91.149908894075395</v>
      </c>
    </row>
    <row r="20" spans="1:32" x14ac:dyDescent="0.3">
      <c r="A20" t="s">
        <v>48</v>
      </c>
      <c r="B20" t="s">
        <v>333</v>
      </c>
      <c r="C20" t="s">
        <v>297</v>
      </c>
      <c r="D20" t="s">
        <v>334</v>
      </c>
      <c r="E20" t="s">
        <v>298</v>
      </c>
      <c r="V20">
        <v>68.933837671624303</v>
      </c>
      <c r="W20">
        <v>57.318335020945497</v>
      </c>
      <c r="X20">
        <v>73.753088473648106</v>
      </c>
      <c r="Y20">
        <v>69.994367745564404</v>
      </c>
      <c r="Z20">
        <v>49.245864438742402</v>
      </c>
      <c r="AA20">
        <v>51.596669026529803</v>
      </c>
      <c r="AB20">
        <v>51.406301454107698</v>
      </c>
      <c r="AC20">
        <v>48.458200326981398</v>
      </c>
      <c r="AD20">
        <v>57.729570477277797</v>
      </c>
      <c r="AE20">
        <v>64.445936885324301</v>
      </c>
      <c r="AF20">
        <v>75.886998136417006</v>
      </c>
    </row>
    <row r="21" spans="1:32" x14ac:dyDescent="0.3">
      <c r="A21" t="s">
        <v>48</v>
      </c>
      <c r="B21" t="s">
        <v>335</v>
      </c>
      <c r="C21" t="s">
        <v>297</v>
      </c>
      <c r="D21" t="s">
        <v>336</v>
      </c>
      <c r="E21" t="s">
        <v>298</v>
      </c>
      <c r="V21">
        <v>132.34802584705801</v>
      </c>
      <c r="W21">
        <v>116.36712580998</v>
      </c>
      <c r="X21">
        <v>126.809074770999</v>
      </c>
      <c r="Y21">
        <v>116.282641164578</v>
      </c>
      <c r="Z21">
        <v>96.444977246603997</v>
      </c>
      <c r="AA21">
        <v>97.482018853978502</v>
      </c>
      <c r="AB21">
        <v>99.168763820216299</v>
      </c>
      <c r="AC21">
        <v>96.718409052829401</v>
      </c>
      <c r="AD21">
        <v>108.05298183014099</v>
      </c>
      <c r="AE21">
        <v>126.629456463593</v>
      </c>
      <c r="AF21">
        <v>132.088002519165</v>
      </c>
    </row>
    <row r="22" spans="1:32" x14ac:dyDescent="0.3">
      <c r="A22" t="s">
        <v>48</v>
      </c>
      <c r="B22" t="s">
        <v>337</v>
      </c>
      <c r="C22" t="s">
        <v>297</v>
      </c>
      <c r="D22" t="s">
        <v>338</v>
      </c>
      <c r="E22" t="s">
        <v>298</v>
      </c>
      <c r="V22">
        <v>63.414188175433601</v>
      </c>
      <c r="W22">
        <v>59.048790789034904</v>
      </c>
      <c r="X22">
        <v>53.055986297350898</v>
      </c>
      <c r="Y22">
        <v>46.288273419013599</v>
      </c>
      <c r="Z22">
        <v>47.199112807861603</v>
      </c>
      <c r="AA22">
        <v>45.8853498274487</v>
      </c>
      <c r="AB22">
        <v>47.7624623661087</v>
      </c>
      <c r="AC22">
        <v>48.260208725847903</v>
      </c>
      <c r="AD22">
        <v>50.323411352863502</v>
      </c>
      <c r="AE22">
        <v>62.183519578268502</v>
      </c>
      <c r="AF22">
        <v>56.201004382748501</v>
      </c>
    </row>
    <row r="23" spans="1:32" x14ac:dyDescent="0.3">
      <c r="A23" t="s">
        <v>48</v>
      </c>
      <c r="B23" t="s">
        <v>339</v>
      </c>
      <c r="C23" t="s">
        <v>297</v>
      </c>
      <c r="D23" t="s">
        <v>340</v>
      </c>
      <c r="E23" t="s">
        <v>298</v>
      </c>
      <c r="V23">
        <v>406.49881305436298</v>
      </c>
      <c r="W23">
        <v>314.76413558044999</v>
      </c>
      <c r="X23">
        <v>280.98067740903599</v>
      </c>
      <c r="Y23">
        <v>264.04710960705597</v>
      </c>
      <c r="Z23">
        <v>261.56648888900799</v>
      </c>
      <c r="AA23">
        <v>246.35640157504099</v>
      </c>
      <c r="AB23">
        <v>250.21037911253501</v>
      </c>
      <c r="AC23">
        <v>260.23259022064798</v>
      </c>
      <c r="AD23">
        <v>338.12089281346601</v>
      </c>
      <c r="AE23">
        <v>306.47600687124702</v>
      </c>
      <c r="AF23">
        <v>393.46346549509099</v>
      </c>
    </row>
    <row r="24" spans="1:32" x14ac:dyDescent="0.3">
      <c r="A24" t="s">
        <v>48</v>
      </c>
      <c r="B24" t="s">
        <v>341</v>
      </c>
      <c r="C24" t="s">
        <v>297</v>
      </c>
      <c r="D24" t="s">
        <v>342</v>
      </c>
      <c r="E24" t="s">
        <v>298</v>
      </c>
      <c r="V24">
        <v>283.04910864386397</v>
      </c>
      <c r="W24">
        <v>256.55319676235399</v>
      </c>
      <c r="X24">
        <v>235.70622313646501</v>
      </c>
      <c r="Y24">
        <v>254.43921318693299</v>
      </c>
      <c r="Z24">
        <v>259.67342571070202</v>
      </c>
      <c r="AA24">
        <v>269.790172705754</v>
      </c>
      <c r="AB24">
        <v>286.70844932925399</v>
      </c>
      <c r="AC24">
        <v>303.26494401233799</v>
      </c>
      <c r="AD24">
        <v>342.72394395075798</v>
      </c>
      <c r="AE24">
        <v>351.06221593216702</v>
      </c>
      <c r="AF24">
        <v>392.96946600434597</v>
      </c>
    </row>
    <row r="25" spans="1:32" x14ac:dyDescent="0.3">
      <c r="A25" t="s">
        <v>48</v>
      </c>
      <c r="B25" t="s">
        <v>343</v>
      </c>
      <c r="C25" t="s">
        <v>297</v>
      </c>
      <c r="D25" t="s">
        <v>344</v>
      </c>
      <c r="E25" t="s">
        <v>298</v>
      </c>
      <c r="V25">
        <v>30.689887795381001</v>
      </c>
      <c r="W25">
        <v>26.4097181019077</v>
      </c>
      <c r="X25">
        <v>27.935168008749201</v>
      </c>
      <c r="Y25">
        <v>29.156816201334099</v>
      </c>
      <c r="Z25">
        <v>30.5768342421383</v>
      </c>
      <c r="AA25">
        <v>32.142552980400097</v>
      </c>
      <c r="AB25">
        <v>33.859155045282002</v>
      </c>
      <c r="AC25">
        <v>37.458447583046201</v>
      </c>
      <c r="AD25">
        <v>44.131385348913703</v>
      </c>
      <c r="AE25">
        <v>40.506409164289899</v>
      </c>
      <c r="AF25">
        <v>41.971338252074702</v>
      </c>
    </row>
    <row r="26" spans="1:32" x14ac:dyDescent="0.3">
      <c r="A26" t="s">
        <v>48</v>
      </c>
      <c r="B26" t="s">
        <v>345</v>
      </c>
      <c r="C26" t="s">
        <v>297</v>
      </c>
      <c r="D26" t="s">
        <v>346</v>
      </c>
      <c r="E26" t="s">
        <v>298</v>
      </c>
      <c r="V26">
        <v>188.627361058313</v>
      </c>
      <c r="W26">
        <v>170.45000589324201</v>
      </c>
      <c r="X26">
        <v>148.408801011794</v>
      </c>
      <c r="Y26">
        <v>159.21494660051599</v>
      </c>
      <c r="Z26">
        <v>160.07989074583401</v>
      </c>
      <c r="AA26">
        <v>161.98690837429001</v>
      </c>
      <c r="AB26">
        <v>175.550084325299</v>
      </c>
      <c r="AC26">
        <v>183.23422726687201</v>
      </c>
      <c r="AD26">
        <v>208.01832234957899</v>
      </c>
      <c r="AE26">
        <v>218.44032930131999</v>
      </c>
      <c r="AF26">
        <v>230.869505248818</v>
      </c>
    </row>
    <row r="27" spans="1:32" x14ac:dyDescent="0.3">
      <c r="A27" t="s">
        <v>48</v>
      </c>
      <c r="B27" t="s">
        <v>347</v>
      </c>
      <c r="C27" t="s">
        <v>297</v>
      </c>
      <c r="D27" t="s">
        <v>348</v>
      </c>
      <c r="E27" t="s">
        <v>298</v>
      </c>
      <c r="V27">
        <v>63.731859790170397</v>
      </c>
      <c r="W27">
        <v>59.693472767204703</v>
      </c>
      <c r="X27">
        <v>59.3622541159219</v>
      </c>
      <c r="Y27">
        <v>66.067450385083205</v>
      </c>
      <c r="Z27">
        <v>69.016700722729496</v>
      </c>
      <c r="AA27">
        <v>75.660711351063696</v>
      </c>
      <c r="AB27">
        <v>77.299209958672606</v>
      </c>
      <c r="AC27">
        <v>82.572269162419701</v>
      </c>
      <c r="AD27">
        <v>90.574236252264598</v>
      </c>
      <c r="AE27">
        <v>92.115477466558005</v>
      </c>
      <c r="AF27">
        <v>120.128622503453</v>
      </c>
    </row>
    <row r="28" spans="1:32" x14ac:dyDescent="0.3">
      <c r="A28" t="s">
        <v>48</v>
      </c>
      <c r="B28" t="s">
        <v>349</v>
      </c>
      <c r="C28" t="s">
        <v>297</v>
      </c>
      <c r="D28" t="s">
        <v>350</v>
      </c>
      <c r="E28" t="s">
        <v>298</v>
      </c>
      <c r="V28">
        <v>156.66418748893901</v>
      </c>
      <c r="W28">
        <v>124.41987652812701</v>
      </c>
      <c r="X28">
        <v>131.87958141911301</v>
      </c>
      <c r="Y28">
        <v>124.871674009562</v>
      </c>
      <c r="Z28">
        <v>124.17023513092801</v>
      </c>
      <c r="AA28">
        <v>128.02978893272501</v>
      </c>
      <c r="AB28">
        <v>147.93679758391701</v>
      </c>
      <c r="AC28">
        <v>156.68166046538701</v>
      </c>
      <c r="AD28">
        <v>176.68614575043199</v>
      </c>
      <c r="AE28">
        <v>151.103330558957</v>
      </c>
      <c r="AF28">
        <v>171.390850053402</v>
      </c>
    </row>
    <row r="29" spans="1:32" x14ac:dyDescent="0.3">
      <c r="A29" t="s">
        <v>48</v>
      </c>
      <c r="B29" t="s">
        <v>351</v>
      </c>
      <c r="C29" t="s">
        <v>297</v>
      </c>
      <c r="D29" t="s">
        <v>352</v>
      </c>
      <c r="E29" t="s">
        <v>298</v>
      </c>
      <c r="V29">
        <v>34.593146343799397</v>
      </c>
      <c r="W29">
        <v>37.2133653606707</v>
      </c>
      <c r="X29">
        <v>37.278346323255803</v>
      </c>
      <c r="Y29">
        <v>36.901277033843598</v>
      </c>
      <c r="Z29">
        <v>37.353644975494198</v>
      </c>
      <c r="AA29">
        <v>39.729869205023398</v>
      </c>
      <c r="AB29">
        <v>44.9032193636275</v>
      </c>
      <c r="AC29">
        <v>51.946325331835801</v>
      </c>
      <c r="AD29">
        <v>52.640023916844001</v>
      </c>
      <c r="AE29">
        <v>54.420180034586203</v>
      </c>
      <c r="AF29">
        <v>64.664625477211999</v>
      </c>
    </row>
    <row r="30" spans="1:32" x14ac:dyDescent="0.3">
      <c r="A30" t="s">
        <v>48</v>
      </c>
      <c r="B30" t="s">
        <v>353</v>
      </c>
      <c r="C30" t="s">
        <v>297</v>
      </c>
      <c r="D30" t="s">
        <v>354</v>
      </c>
      <c r="E30" t="s">
        <v>298</v>
      </c>
      <c r="V30">
        <v>3.07921119842289</v>
      </c>
      <c r="W30">
        <v>2.8263379717584201</v>
      </c>
      <c r="X30">
        <v>5.7694273878926996</v>
      </c>
      <c r="Y30">
        <v>2.9415470203960798</v>
      </c>
      <c r="Z30">
        <v>2.7585420485707401</v>
      </c>
      <c r="AA30">
        <v>2.6885773544098299</v>
      </c>
      <c r="AB30">
        <v>2.8199436715163499</v>
      </c>
      <c r="AC30">
        <v>3.3558511967492399</v>
      </c>
      <c r="AD30">
        <v>4.6158526131950897</v>
      </c>
      <c r="AE30">
        <v>5.6632000296987304</v>
      </c>
      <c r="AF30">
        <v>6.3281421682164103</v>
      </c>
    </row>
    <row r="31" spans="1:32" x14ac:dyDescent="0.3">
      <c r="A31" t="s">
        <v>48</v>
      </c>
      <c r="B31" t="s">
        <v>355</v>
      </c>
      <c r="C31" t="s">
        <v>297</v>
      </c>
      <c r="D31" t="s">
        <v>356</v>
      </c>
      <c r="E31" t="s">
        <v>298</v>
      </c>
      <c r="V31">
        <v>22.516404481398901</v>
      </c>
      <c r="W31">
        <v>19.4277698603685</v>
      </c>
      <c r="X31">
        <v>19.695386621901299</v>
      </c>
      <c r="Y31">
        <v>18.854288937132299</v>
      </c>
      <c r="Z31">
        <v>17.481802972760001</v>
      </c>
      <c r="AA31">
        <v>16.612475354254101</v>
      </c>
      <c r="AB31">
        <v>30.504126540826501</v>
      </c>
      <c r="AC31">
        <v>24.7656918090583</v>
      </c>
      <c r="AD31">
        <v>32.370464115447803</v>
      </c>
      <c r="AE31">
        <v>19.741474925377101</v>
      </c>
      <c r="AF31">
        <v>20.207402485764799</v>
      </c>
    </row>
    <row r="32" spans="1:32" x14ac:dyDescent="0.3">
      <c r="A32" t="s">
        <v>48</v>
      </c>
      <c r="B32" t="s">
        <v>357</v>
      </c>
      <c r="C32" t="s">
        <v>297</v>
      </c>
      <c r="D32" t="s">
        <v>358</v>
      </c>
      <c r="E32" t="s">
        <v>298</v>
      </c>
      <c r="V32">
        <v>75.417908521243604</v>
      </c>
      <c r="W32">
        <v>55.773470620472501</v>
      </c>
      <c r="X32">
        <v>59.5224203965237</v>
      </c>
      <c r="Y32">
        <v>56.581920120173102</v>
      </c>
      <c r="Z32">
        <v>56.980765922670301</v>
      </c>
      <c r="AA32">
        <v>59.6920639694616</v>
      </c>
      <c r="AB32">
        <v>61.233249085176098</v>
      </c>
      <c r="AC32">
        <v>67.908512132645896</v>
      </c>
      <c r="AD32">
        <v>78.010935068881295</v>
      </c>
      <c r="AE32">
        <v>61.266140918910601</v>
      </c>
      <c r="AF32">
        <v>66.056106539224899</v>
      </c>
    </row>
    <row r="33" spans="1:32" x14ac:dyDescent="0.3">
      <c r="A33" t="s">
        <v>48</v>
      </c>
      <c r="B33" t="s">
        <v>359</v>
      </c>
      <c r="C33" t="s">
        <v>297</v>
      </c>
      <c r="D33" t="s">
        <v>360</v>
      </c>
      <c r="E33" t="s">
        <v>298</v>
      </c>
      <c r="V33">
        <v>21.057516944074301</v>
      </c>
      <c r="W33">
        <v>9.1789327148569804</v>
      </c>
      <c r="X33">
        <v>9.6140006895391892</v>
      </c>
      <c r="Y33">
        <v>9.5926408980171001</v>
      </c>
      <c r="Z33">
        <v>9.5954792114330303</v>
      </c>
      <c r="AA33">
        <v>9.3068030495762795</v>
      </c>
      <c r="AB33">
        <v>8.4762589227707199</v>
      </c>
      <c r="AC33">
        <v>8.7052799950977597</v>
      </c>
      <c r="AD33">
        <v>9.0488700360637999</v>
      </c>
      <c r="AE33">
        <v>10.012334650384201</v>
      </c>
      <c r="AF33">
        <v>14.134573382983801</v>
      </c>
    </row>
    <row r="34" spans="1:32" x14ac:dyDescent="0.3">
      <c r="A34" t="s">
        <v>48</v>
      </c>
      <c r="B34" t="s">
        <v>361</v>
      </c>
      <c r="C34" t="s">
        <v>297</v>
      </c>
      <c r="D34" t="s">
        <v>362</v>
      </c>
      <c r="E34" t="s">
        <v>298</v>
      </c>
      <c r="V34">
        <v>31.012416340540302</v>
      </c>
      <c r="W34">
        <v>25.233815235922599</v>
      </c>
      <c r="X34">
        <v>24.3382013568405</v>
      </c>
      <c r="Y34">
        <v>26.889879891402799</v>
      </c>
      <c r="Z34">
        <v>27.931485584934901</v>
      </c>
      <c r="AA34">
        <v>25.39045776096</v>
      </c>
      <c r="AB34">
        <v>28.632499422145301</v>
      </c>
      <c r="AC34">
        <v>32.669587537193699</v>
      </c>
      <c r="AD34">
        <v>39.975216505407303</v>
      </c>
      <c r="AE34">
        <v>27.488615742068301</v>
      </c>
      <c r="AF34">
        <v>28.368501379049199</v>
      </c>
    </row>
    <row r="35" spans="1:32" x14ac:dyDescent="0.3">
      <c r="A35" t="s">
        <v>48</v>
      </c>
      <c r="B35" t="s">
        <v>363</v>
      </c>
      <c r="C35" t="s">
        <v>297</v>
      </c>
      <c r="D35" t="s">
        <v>364</v>
      </c>
      <c r="E35" t="s">
        <v>298</v>
      </c>
      <c r="V35">
        <v>660.74473230747003</v>
      </c>
      <c r="W35">
        <v>558.96368899023605</v>
      </c>
      <c r="X35">
        <v>518.90989458375805</v>
      </c>
      <c r="Y35">
        <v>495.12438404106001</v>
      </c>
      <c r="Z35">
        <v>481.757959615983</v>
      </c>
      <c r="AA35">
        <v>501.51590073539001</v>
      </c>
      <c r="AB35">
        <v>562.76999223580503</v>
      </c>
      <c r="AC35">
        <v>582.90371789528501</v>
      </c>
      <c r="AD35">
        <v>646.89915976922305</v>
      </c>
      <c r="AE35">
        <v>565.519428873322</v>
      </c>
      <c r="AF35">
        <v>532.86092892762997</v>
      </c>
    </row>
    <row r="36" spans="1:32" x14ac:dyDescent="0.3">
      <c r="A36" t="s">
        <v>48</v>
      </c>
      <c r="B36" t="s">
        <v>365</v>
      </c>
      <c r="C36" t="s">
        <v>297</v>
      </c>
      <c r="D36" t="s">
        <v>366</v>
      </c>
      <c r="E36" t="s">
        <v>298</v>
      </c>
      <c r="V36">
        <v>322.59833355028098</v>
      </c>
      <c r="W36">
        <v>295.738056872708</v>
      </c>
      <c r="X36">
        <v>282.96296774628399</v>
      </c>
      <c r="Y36">
        <v>316.78147719693999</v>
      </c>
      <c r="Z36">
        <v>310.697142855923</v>
      </c>
      <c r="AA36">
        <v>308.80289946297302</v>
      </c>
      <c r="AB36">
        <v>347.92112253429099</v>
      </c>
      <c r="AC36">
        <v>344.08545652776502</v>
      </c>
      <c r="AD36">
        <v>352.81242273685598</v>
      </c>
      <c r="AE36">
        <v>299.60832793936299</v>
      </c>
      <c r="AF36">
        <v>315.83049693786501</v>
      </c>
    </row>
    <row r="37" spans="1:32" x14ac:dyDescent="0.3">
      <c r="A37" t="s">
        <v>48</v>
      </c>
      <c r="B37" t="s">
        <v>367</v>
      </c>
      <c r="C37" t="s">
        <v>297</v>
      </c>
      <c r="D37" t="s">
        <v>368</v>
      </c>
      <c r="E37" t="s">
        <v>298</v>
      </c>
      <c r="V37">
        <v>262.92156118346702</v>
      </c>
      <c r="W37">
        <v>202.588068549051</v>
      </c>
      <c r="X37">
        <v>175.20565569176</v>
      </c>
      <c r="Y37">
        <v>115.47023788753999</v>
      </c>
      <c r="Z37">
        <v>103.495523885023</v>
      </c>
      <c r="AA37">
        <v>122.08666502830199</v>
      </c>
      <c r="AB37">
        <v>126.43504039793901</v>
      </c>
      <c r="AC37">
        <v>132.05492765262699</v>
      </c>
      <c r="AD37">
        <v>143.574954866789</v>
      </c>
      <c r="AE37">
        <v>88.086409684165503</v>
      </c>
      <c r="AF37">
        <v>94.559381058358198</v>
      </c>
    </row>
    <row r="38" spans="1:32" x14ac:dyDescent="0.3">
      <c r="A38" t="s">
        <v>48</v>
      </c>
      <c r="B38" t="s">
        <v>369</v>
      </c>
      <c r="C38" t="s">
        <v>297</v>
      </c>
      <c r="D38" t="s">
        <v>370</v>
      </c>
      <c r="E38" t="s">
        <v>298</v>
      </c>
      <c r="V38">
        <v>74.124837573722402</v>
      </c>
      <c r="W38">
        <v>59.537563568476997</v>
      </c>
      <c r="X38">
        <v>59.541271145713999</v>
      </c>
      <c r="Y38">
        <v>61.572668956580301</v>
      </c>
      <c r="Z38">
        <v>66.165292875036798</v>
      </c>
      <c r="AA38">
        <v>69.226336244115402</v>
      </c>
      <c r="AB38">
        <v>86.913829303574502</v>
      </c>
      <c r="AC38">
        <v>105.363333714894</v>
      </c>
      <c r="AD38">
        <v>149.11178216557701</v>
      </c>
      <c r="AE38">
        <v>176.32469124979301</v>
      </c>
      <c r="AF38">
        <v>120.971050931406</v>
      </c>
    </row>
    <row r="39" spans="1:32" x14ac:dyDescent="0.3">
      <c r="A39" t="s">
        <v>48</v>
      </c>
      <c r="B39" t="s">
        <v>371</v>
      </c>
      <c r="C39" t="s">
        <v>297</v>
      </c>
      <c r="D39" t="s">
        <v>372</v>
      </c>
      <c r="E39" t="s">
        <v>298</v>
      </c>
      <c r="V39">
        <v>389.38633676858598</v>
      </c>
      <c r="W39">
        <v>415.234710000934</v>
      </c>
      <c r="X39">
        <v>416.80826699363303</v>
      </c>
      <c r="Y39">
        <v>377.46589470198398</v>
      </c>
      <c r="Z39">
        <v>404.14104097174902</v>
      </c>
      <c r="AA39">
        <v>438.75533548086702</v>
      </c>
      <c r="AB39">
        <v>424.80925432531598</v>
      </c>
      <c r="AC39">
        <v>424.15271203777002</v>
      </c>
      <c r="AD39">
        <v>444.26179447948903</v>
      </c>
      <c r="AE39">
        <v>469.10948299149197</v>
      </c>
      <c r="AF39">
        <v>436.30557807943001</v>
      </c>
    </row>
    <row r="40" spans="1:32" x14ac:dyDescent="0.3">
      <c r="A40" t="s">
        <v>48</v>
      </c>
      <c r="B40" t="s">
        <v>373</v>
      </c>
      <c r="C40" t="s">
        <v>297</v>
      </c>
      <c r="D40" t="s">
        <v>374</v>
      </c>
      <c r="E40" t="s">
        <v>298</v>
      </c>
      <c r="V40">
        <v>31.455110642759099</v>
      </c>
      <c r="W40">
        <v>25.4387736963915</v>
      </c>
      <c r="X40">
        <v>28.4956039759834</v>
      </c>
      <c r="Y40">
        <v>29.915979709909699</v>
      </c>
      <c r="Z40">
        <v>31.596544427926201</v>
      </c>
      <c r="AA40">
        <v>34.921094276130098</v>
      </c>
      <c r="AB40">
        <v>42.264443249445598</v>
      </c>
      <c r="AC40">
        <v>50.517191470447997</v>
      </c>
      <c r="AD40">
        <v>53.143545044126</v>
      </c>
      <c r="AE40">
        <v>55.9096629861317</v>
      </c>
      <c r="AF40">
        <v>62.915382512927998</v>
      </c>
    </row>
    <row r="41" spans="1:32" x14ac:dyDescent="0.3">
      <c r="A41" t="s">
        <v>48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48</v>
      </c>
      <c r="B42" t="s">
        <v>377</v>
      </c>
      <c r="C42" t="s">
        <v>297</v>
      </c>
      <c r="D42" t="s">
        <v>378</v>
      </c>
      <c r="E42" t="s">
        <v>298</v>
      </c>
      <c r="V42">
        <v>874.98728907697398</v>
      </c>
      <c r="W42">
        <v>773.12255375566303</v>
      </c>
      <c r="X42">
        <v>843.996073969691</v>
      </c>
      <c r="Y42">
        <v>949.68000859286997</v>
      </c>
      <c r="Z42">
        <v>918.84529884528797</v>
      </c>
      <c r="AA42">
        <v>843.93619949158199</v>
      </c>
      <c r="AB42">
        <v>895.72891272726599</v>
      </c>
      <c r="AC42">
        <v>966.894336844495</v>
      </c>
      <c r="AD42">
        <v>1078.8497038430901</v>
      </c>
      <c r="AE42">
        <v>1122.0686802759701</v>
      </c>
      <c r="AF42">
        <v>1227.1595946775501</v>
      </c>
    </row>
    <row r="43" spans="1:32" x14ac:dyDescent="0.3">
      <c r="A43" t="s">
        <v>48</v>
      </c>
      <c r="B43" t="s">
        <v>379</v>
      </c>
      <c r="C43" t="s">
        <v>297</v>
      </c>
      <c r="D43" t="s">
        <v>380</v>
      </c>
      <c r="E43" t="s">
        <v>298</v>
      </c>
      <c r="V43">
        <v>944.82765898049297</v>
      </c>
      <c r="W43">
        <v>835.80360416827</v>
      </c>
      <c r="X43">
        <v>906.29777689124296</v>
      </c>
      <c r="Y43">
        <v>1009.47584332518</v>
      </c>
      <c r="Z43">
        <v>982.24475427213895</v>
      </c>
      <c r="AA43">
        <v>910.58899126432505</v>
      </c>
      <c r="AB43">
        <v>968.95079473589101</v>
      </c>
      <c r="AC43">
        <v>1051.2798273352</v>
      </c>
      <c r="AD43">
        <v>1177.51748150246</v>
      </c>
      <c r="AE43">
        <v>1207.4856206237801</v>
      </c>
      <c r="AF43">
        <v>1314.82791536329</v>
      </c>
    </row>
    <row r="44" spans="1:32" x14ac:dyDescent="0.3">
      <c r="A44" t="s">
        <v>48</v>
      </c>
      <c r="B44" t="s">
        <v>381</v>
      </c>
      <c r="C44" t="s">
        <v>297</v>
      </c>
      <c r="D44" t="s">
        <v>382</v>
      </c>
      <c r="E44" t="s">
        <v>298</v>
      </c>
      <c r="V44">
        <v>4022.9675286357401</v>
      </c>
      <c r="W44">
        <v>3760.46795650486</v>
      </c>
      <c r="X44">
        <v>3677.3393074495302</v>
      </c>
      <c r="Y44">
        <v>3678.6095358399498</v>
      </c>
      <c r="Z44">
        <v>3675.3958580068002</v>
      </c>
      <c r="AA44">
        <v>3697.3228584548401</v>
      </c>
      <c r="AB44">
        <v>3959.5816237529002</v>
      </c>
      <c r="AC44">
        <v>4199.4887201047804</v>
      </c>
      <c r="AD44">
        <v>4695.9541294140399</v>
      </c>
      <c r="AE44">
        <v>4789.8944236030502</v>
      </c>
      <c r="AF44">
        <v>5039.5268421268902</v>
      </c>
    </row>
    <row r="45" spans="1:32" x14ac:dyDescent="0.3">
      <c r="A45" t="s">
        <v>48</v>
      </c>
      <c r="B45" t="s">
        <v>383</v>
      </c>
      <c r="C45" t="s">
        <v>297</v>
      </c>
      <c r="D45" t="s">
        <v>384</v>
      </c>
      <c r="E45" t="s">
        <v>298</v>
      </c>
      <c r="V45">
        <v>4004.4364782727998</v>
      </c>
      <c r="W45">
        <v>3740.8180784607098</v>
      </c>
      <c r="X45">
        <v>3656.74893756138</v>
      </c>
      <c r="Y45">
        <v>3657.5883397767302</v>
      </c>
      <c r="Z45">
        <v>3652.0452752865299</v>
      </c>
      <c r="AA45">
        <v>3669.0311722955898</v>
      </c>
      <c r="AB45">
        <v>3926.1387704110098</v>
      </c>
      <c r="AC45">
        <v>4166.1482476750698</v>
      </c>
      <c r="AD45">
        <v>4654.1007273558498</v>
      </c>
      <c r="AE45">
        <v>4740.3668408030499</v>
      </c>
      <c r="AF45">
        <v>4986.7269437321902</v>
      </c>
    </row>
    <row r="46" spans="1:32" x14ac:dyDescent="0.3">
      <c r="A46" t="s">
        <v>48</v>
      </c>
      <c r="B46" t="s">
        <v>385</v>
      </c>
      <c r="C46" t="s">
        <v>297</v>
      </c>
      <c r="D46" t="s">
        <v>386</v>
      </c>
      <c r="E46" t="s">
        <v>298</v>
      </c>
      <c r="V46">
        <v>69.840369903518805</v>
      </c>
      <c r="W46">
        <v>62.681050412607497</v>
      </c>
      <c r="X46">
        <v>62.301702921552398</v>
      </c>
      <c r="Y46">
        <v>59.795834732314503</v>
      </c>
      <c r="Z46">
        <v>63.399455426851297</v>
      </c>
      <c r="AA46">
        <v>66.652791772742304</v>
      </c>
      <c r="AB46">
        <v>73.221882008624803</v>
      </c>
      <c r="AC46">
        <v>84.385490490705806</v>
      </c>
      <c r="AD46">
        <v>98.667777659376597</v>
      </c>
      <c r="AE46">
        <v>85.416940347814105</v>
      </c>
      <c r="AF46">
        <v>87.668320685739502</v>
      </c>
    </row>
    <row r="47" spans="1:32" x14ac:dyDescent="0.3">
      <c r="A47" t="s">
        <v>48</v>
      </c>
      <c r="B47" t="s">
        <v>387</v>
      </c>
      <c r="C47" t="s">
        <v>297</v>
      </c>
      <c r="D47" t="s">
        <v>388</v>
      </c>
      <c r="E47" t="s">
        <v>298</v>
      </c>
      <c r="V47">
        <v>39.280236922846697</v>
      </c>
      <c r="W47">
        <v>42.854673074731203</v>
      </c>
      <c r="X47">
        <v>42.002533085060101</v>
      </c>
      <c r="Y47">
        <v>39.174015950971999</v>
      </c>
      <c r="Z47">
        <v>39.762149181612401</v>
      </c>
      <c r="AA47">
        <v>37.496769593307903</v>
      </c>
      <c r="AB47">
        <v>42.0945899262111</v>
      </c>
      <c r="AC47">
        <v>42.603633408403098</v>
      </c>
      <c r="AD47">
        <v>44.093251147954</v>
      </c>
      <c r="AE47">
        <v>43.778550000000003</v>
      </c>
      <c r="AF47">
        <v>39.868386586636902</v>
      </c>
    </row>
    <row r="48" spans="1:32" x14ac:dyDescent="0.3">
      <c r="A48" t="s">
        <v>48</v>
      </c>
      <c r="B48" t="s">
        <v>389</v>
      </c>
      <c r="C48" t="s">
        <v>297</v>
      </c>
      <c r="D48" t="s">
        <v>390</v>
      </c>
      <c r="E48" t="s">
        <v>298</v>
      </c>
      <c r="V48">
        <v>1192.76002712888</v>
      </c>
      <c r="W48">
        <v>946.59952838510696</v>
      </c>
      <c r="X48">
        <v>928.16951339606896</v>
      </c>
      <c r="Y48">
        <v>943.62838098911595</v>
      </c>
      <c r="Z48">
        <v>965.54834118026997</v>
      </c>
      <c r="AA48">
        <v>1029.6373987545301</v>
      </c>
      <c r="AB48">
        <v>1075.6577987088201</v>
      </c>
      <c r="AC48">
        <v>1123.5550902433699</v>
      </c>
      <c r="AD48">
        <v>1094.57977776744</v>
      </c>
      <c r="AE48">
        <v>1145.33720360999</v>
      </c>
      <c r="AF48">
        <v>1091.6842376796001</v>
      </c>
    </row>
    <row r="49" spans="1:32" x14ac:dyDescent="0.3">
      <c r="A49" t="s">
        <v>48</v>
      </c>
      <c r="B49" t="s">
        <v>391</v>
      </c>
      <c r="C49" t="s">
        <v>297</v>
      </c>
      <c r="D49" t="s">
        <v>392</v>
      </c>
      <c r="E49" t="s">
        <v>298</v>
      </c>
      <c r="V49">
        <v>1013.06509118784</v>
      </c>
      <c r="W49">
        <v>797.00344041153403</v>
      </c>
      <c r="X49">
        <v>773.50914221287201</v>
      </c>
      <c r="Y49">
        <v>786.17233763711602</v>
      </c>
      <c r="Z49">
        <v>804.36431364389102</v>
      </c>
      <c r="AA49">
        <v>871.532302369278</v>
      </c>
      <c r="AB49">
        <v>898.80621245533496</v>
      </c>
      <c r="AC49">
        <v>935.66062442403404</v>
      </c>
      <c r="AD49">
        <v>875.13557081964802</v>
      </c>
      <c r="AE49">
        <v>925.81215822747799</v>
      </c>
      <c r="AF49">
        <v>852.897287070115</v>
      </c>
    </row>
    <row r="50" spans="1:32" x14ac:dyDescent="0.3">
      <c r="A50" t="s">
        <v>48</v>
      </c>
      <c r="B50" t="s">
        <v>393</v>
      </c>
      <c r="C50" t="s">
        <v>297</v>
      </c>
      <c r="D50" t="s">
        <v>394</v>
      </c>
      <c r="E50" t="s">
        <v>298</v>
      </c>
      <c r="V50">
        <v>140.41469901819599</v>
      </c>
      <c r="W50">
        <v>106.741414898842</v>
      </c>
      <c r="X50">
        <v>112.557838098137</v>
      </c>
      <c r="Y50">
        <v>118.282027401028</v>
      </c>
      <c r="Z50">
        <v>121.421878354767</v>
      </c>
      <c r="AA50">
        <v>120.60832679193901</v>
      </c>
      <c r="AB50">
        <v>134.75699632727</v>
      </c>
      <c r="AC50">
        <v>145.39083241093201</v>
      </c>
      <c r="AD50">
        <v>175.450955799838</v>
      </c>
      <c r="AE50">
        <v>175.74649538251199</v>
      </c>
      <c r="AF50">
        <v>198.91856402285299</v>
      </c>
    </row>
    <row r="51" spans="1:32" x14ac:dyDescent="0.3">
      <c r="A51" t="s">
        <v>48</v>
      </c>
      <c r="B51" t="s">
        <v>395</v>
      </c>
      <c r="C51" t="s">
        <v>297</v>
      </c>
      <c r="D51" t="s">
        <v>396</v>
      </c>
      <c r="E51" t="s">
        <v>298</v>
      </c>
      <c r="V51">
        <v>133.79099798807101</v>
      </c>
      <c r="W51">
        <v>101.225887565226</v>
      </c>
      <c r="X51">
        <v>107.299388043786</v>
      </c>
      <c r="Y51">
        <v>112.718228022105</v>
      </c>
      <c r="Z51">
        <v>112.18779926944001</v>
      </c>
      <c r="AA51">
        <v>112.909100995277</v>
      </c>
      <c r="AB51">
        <v>126.027024361033</v>
      </c>
      <c r="AC51">
        <v>135.00398617076701</v>
      </c>
      <c r="AD51">
        <v>162.312419294108</v>
      </c>
      <c r="AE51">
        <v>160.93192078417499</v>
      </c>
      <c r="AF51">
        <v>188.655940705809</v>
      </c>
    </row>
    <row r="52" spans="1:32" x14ac:dyDescent="0.3">
      <c r="A52" t="s">
        <v>48</v>
      </c>
      <c r="B52" t="s">
        <v>397</v>
      </c>
      <c r="C52" t="s">
        <v>297</v>
      </c>
      <c r="D52" t="s">
        <v>398</v>
      </c>
      <c r="E52" t="s">
        <v>298</v>
      </c>
      <c r="V52">
        <v>6.6237010301251598</v>
      </c>
      <c r="W52">
        <v>5.5155273336166699</v>
      </c>
      <c r="X52">
        <v>5.2584500543510799</v>
      </c>
      <c r="Y52">
        <v>5.5637993789236901</v>
      </c>
      <c r="Z52">
        <v>9.2340790853271795</v>
      </c>
      <c r="AA52">
        <v>7.6992257966617101</v>
      </c>
      <c r="AB52">
        <v>8.7299719662368194</v>
      </c>
      <c r="AC52">
        <v>10.3868462401648</v>
      </c>
      <c r="AD52">
        <v>13.1385365057294</v>
      </c>
      <c r="AE52">
        <v>14.8145745983376</v>
      </c>
      <c r="AF52">
        <v>10.2626233170439</v>
      </c>
    </row>
    <row r="53" spans="1:32" x14ac:dyDescent="0.3">
      <c r="A53" t="s">
        <v>48</v>
      </c>
      <c r="B53" t="s">
        <v>399</v>
      </c>
      <c r="C53" t="s">
        <v>297</v>
      </c>
      <c r="D53" t="s">
        <v>400</v>
      </c>
      <c r="E53" t="s">
        <v>298</v>
      </c>
      <c r="V53">
        <v>25.741414052808999</v>
      </c>
      <c r="W53">
        <v>21.019474621183299</v>
      </c>
      <c r="X53">
        <v>20.761837871947499</v>
      </c>
      <c r="Y53">
        <v>25.370372853311501</v>
      </c>
      <c r="Z53">
        <v>26.112357477875602</v>
      </c>
      <c r="AA53">
        <v>28.771740381647199</v>
      </c>
      <c r="AB53">
        <v>33.112213613820302</v>
      </c>
      <c r="AC53">
        <v>34.284281019765601</v>
      </c>
      <c r="AD53">
        <v>44.1036716803765</v>
      </c>
      <c r="AE53">
        <v>36.272257039447602</v>
      </c>
      <c r="AF53">
        <v>35.093790225256399</v>
      </c>
    </row>
    <row r="54" spans="1:32" x14ac:dyDescent="0.3">
      <c r="A54" t="s">
        <v>48</v>
      </c>
      <c r="B54" t="s">
        <v>401</v>
      </c>
      <c r="C54" t="s">
        <v>297</v>
      </c>
      <c r="D54" t="s">
        <v>402</v>
      </c>
      <c r="E54" t="s">
        <v>298</v>
      </c>
      <c r="V54">
        <v>104.673542633758</v>
      </c>
      <c r="W54">
        <v>144.83850868220799</v>
      </c>
      <c r="X54">
        <v>146.35019280554801</v>
      </c>
      <c r="Y54">
        <v>106.76957612353</v>
      </c>
      <c r="Z54">
        <v>103.674301822687</v>
      </c>
      <c r="AA54">
        <v>98.645137368460595</v>
      </c>
      <c r="AB54">
        <v>126.592945279418</v>
      </c>
      <c r="AC54">
        <v>128.23765898732799</v>
      </c>
      <c r="AD54">
        <v>149.14866561831099</v>
      </c>
      <c r="AE54">
        <v>192.81919866175201</v>
      </c>
      <c r="AF54">
        <v>166.554439878691</v>
      </c>
    </row>
    <row r="55" spans="1:32" x14ac:dyDescent="0.3">
      <c r="A55" t="s">
        <v>48</v>
      </c>
      <c r="B55" t="s">
        <v>403</v>
      </c>
      <c r="C55" t="s">
        <v>297</v>
      </c>
      <c r="D55" t="s">
        <v>404</v>
      </c>
      <c r="E55" t="s">
        <v>298</v>
      </c>
      <c r="V55">
        <v>78.932128580948898</v>
      </c>
      <c r="W55">
        <v>123.81903406102499</v>
      </c>
      <c r="X55">
        <v>125.5883549336</v>
      </c>
      <c r="Y55">
        <v>81.399203270218294</v>
      </c>
      <c r="Z55">
        <v>77.561944344811707</v>
      </c>
      <c r="AA55">
        <v>69.873396986813404</v>
      </c>
      <c r="AB55">
        <v>93.480731665597403</v>
      </c>
      <c r="AC55">
        <v>93.953377967562204</v>
      </c>
      <c r="AD55">
        <v>105.044993937935</v>
      </c>
      <c r="AE55">
        <v>156.54694162230399</v>
      </c>
      <c r="AF55">
        <v>131.46064965343501</v>
      </c>
    </row>
    <row r="56" spans="1:32" x14ac:dyDescent="0.3">
      <c r="A56" t="s">
        <v>48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48</v>
      </c>
      <c r="B57" t="s">
        <v>407</v>
      </c>
      <c r="C57" t="s">
        <v>297</v>
      </c>
      <c r="D57" t="s">
        <v>408</v>
      </c>
      <c r="E57" t="s">
        <v>298</v>
      </c>
      <c r="G57">
        <v>1901.57926938387</v>
      </c>
      <c r="H57">
        <v>2099.8236083575398</v>
      </c>
      <c r="I57">
        <v>2335.32843332023</v>
      </c>
      <c r="J57">
        <v>2610.9208635107502</v>
      </c>
      <c r="K57">
        <v>2984.81150335543</v>
      </c>
      <c r="L57">
        <v>3171.7972914520501</v>
      </c>
      <c r="M57">
        <v>3307.42918710304</v>
      </c>
      <c r="N57">
        <v>3217.4756045336399</v>
      </c>
      <c r="O57">
        <v>3410.3779411549199</v>
      </c>
      <c r="P57">
        <v>3628.9849451652799</v>
      </c>
      <c r="Q57">
        <v>4046.0514974183702</v>
      </c>
      <c r="R57">
        <v>4513.1766237769798</v>
      </c>
      <c r="S57">
        <v>5258.6992872055398</v>
      </c>
      <c r="T57">
        <v>5429.5658423981604</v>
      </c>
      <c r="U57">
        <v>5409.2469942304197</v>
      </c>
      <c r="V57">
        <v>5248.28266640738</v>
      </c>
      <c r="W57">
        <v>4733.6062585863601</v>
      </c>
      <c r="X57">
        <v>4635.2044248215898</v>
      </c>
      <c r="Y57">
        <v>4653.4538965389802</v>
      </c>
      <c r="Z57">
        <v>4673.7407436149997</v>
      </c>
      <c r="AA57">
        <v>4763.2813514854997</v>
      </c>
      <c r="AB57">
        <v>5078.8038657111601</v>
      </c>
      <c r="AC57">
        <v>5375.0610018185998</v>
      </c>
      <c r="AD57">
        <v>5845.1774522256101</v>
      </c>
      <c r="AE57">
        <v>5992.7412901991702</v>
      </c>
      <c r="AF57">
        <v>6195.5264623194198</v>
      </c>
    </row>
    <row r="58" spans="1:32" x14ac:dyDescent="0.3">
      <c r="A58" t="s">
        <v>48</v>
      </c>
      <c r="B58" t="s">
        <v>409</v>
      </c>
      <c r="C58" t="s">
        <v>297</v>
      </c>
      <c r="D58" t="s">
        <v>410</v>
      </c>
      <c r="E58" t="s">
        <v>298</v>
      </c>
      <c r="V58">
        <v>5248.28266640738</v>
      </c>
      <c r="W58">
        <v>4733.6062585863601</v>
      </c>
      <c r="X58">
        <v>4635.2044248215898</v>
      </c>
      <c r="Y58">
        <v>4653.4538965389802</v>
      </c>
      <c r="Z58">
        <v>4673.7407436149997</v>
      </c>
      <c r="AA58">
        <v>4763.2813514854997</v>
      </c>
      <c r="AB58">
        <v>5078.8038657111601</v>
      </c>
      <c r="AC58">
        <v>5375.0610018185998</v>
      </c>
      <c r="AD58">
        <v>5845.1774522256101</v>
      </c>
      <c r="AE58">
        <v>5992.7412901991702</v>
      </c>
      <c r="AF58">
        <v>6195.5264623194198</v>
      </c>
    </row>
    <row r="59" spans="1:32" x14ac:dyDescent="0.3">
      <c r="A59" t="s">
        <v>48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50</v>
      </c>
      <c r="B2" t="s">
        <v>295</v>
      </c>
      <c r="C2" t="s">
        <v>297</v>
      </c>
      <c r="D2" t="s">
        <v>296</v>
      </c>
      <c r="E2" t="s">
        <v>298</v>
      </c>
      <c r="G2">
        <v>0.80094505892277201</v>
      </c>
      <c r="H2">
        <v>0.78231606712872304</v>
      </c>
      <c r="I2">
        <v>0.80685234428286501</v>
      </c>
      <c r="J2">
        <v>0.88176314095906605</v>
      </c>
      <c r="K2">
        <v>0.90432877865991801</v>
      </c>
      <c r="L2">
        <v>1.0484908124553001</v>
      </c>
      <c r="M2">
        <v>1.08401768590434</v>
      </c>
      <c r="N2">
        <v>1.2137946960739601</v>
      </c>
      <c r="O2">
        <v>1.1186058668389101</v>
      </c>
      <c r="P2">
        <v>1.0611758773104201</v>
      </c>
      <c r="Q2">
        <v>1.0936050647445399</v>
      </c>
      <c r="R2">
        <v>1.28037890746151</v>
      </c>
      <c r="S2">
        <v>1.32082703498915</v>
      </c>
      <c r="T2">
        <v>1.0646863308027299</v>
      </c>
      <c r="U2">
        <v>1.1173868638517399</v>
      </c>
      <c r="V2">
        <v>1.2116337539017501</v>
      </c>
      <c r="W2">
        <v>1.15372681867535</v>
      </c>
      <c r="X2">
        <v>1.10354007532278</v>
      </c>
      <c r="Y2">
        <v>1.77786601465979</v>
      </c>
      <c r="Z2">
        <v>2.1549875498214499</v>
      </c>
      <c r="AA2">
        <v>2.1010072859202298</v>
      </c>
      <c r="AB2">
        <v>2.7170579763818798</v>
      </c>
      <c r="AC2">
        <v>2.61230521657503</v>
      </c>
      <c r="AD2">
        <v>2.8125564944036201</v>
      </c>
      <c r="AE2">
        <v>2.76284676</v>
      </c>
      <c r="AF2">
        <v>2.6613181131068302</v>
      </c>
    </row>
    <row r="3" spans="1:32" x14ac:dyDescent="0.3">
      <c r="A3" t="s">
        <v>50</v>
      </c>
      <c r="B3" t="s">
        <v>299</v>
      </c>
      <c r="C3" t="s">
        <v>297</v>
      </c>
      <c r="D3" t="s">
        <v>300</v>
      </c>
      <c r="E3" t="s">
        <v>298</v>
      </c>
      <c r="G3">
        <v>3.0951828369931902</v>
      </c>
      <c r="H3">
        <v>3.4027835160520898</v>
      </c>
      <c r="I3">
        <v>3.4926904847673201</v>
      </c>
      <c r="J3">
        <v>3.7271599272259199</v>
      </c>
      <c r="K3">
        <v>3.9982897318432098</v>
      </c>
      <c r="L3">
        <v>4.4972326418056596</v>
      </c>
      <c r="M3">
        <v>4.5818153034490203</v>
      </c>
      <c r="N3">
        <v>4.5431321843031602</v>
      </c>
      <c r="O3">
        <v>4.1277512868018498</v>
      </c>
      <c r="P3">
        <v>4.4318680149633396</v>
      </c>
      <c r="Q3">
        <v>4.6189399434627898</v>
      </c>
      <c r="R3">
        <v>4.6080408059226299</v>
      </c>
      <c r="S3">
        <v>4.8732867847101504</v>
      </c>
      <c r="T3">
        <v>4.3833136622449604</v>
      </c>
      <c r="U3">
        <v>4.3589324614784903</v>
      </c>
      <c r="V3">
        <v>4.6096455525606501</v>
      </c>
      <c r="W3">
        <v>4.4868197727225496</v>
      </c>
      <c r="X3">
        <v>3.9204188792509802</v>
      </c>
      <c r="Y3">
        <v>3.7807964985640599</v>
      </c>
      <c r="Z3">
        <v>4.0218191553703004</v>
      </c>
      <c r="AA3">
        <v>3.9115210573793799</v>
      </c>
      <c r="AB3">
        <v>4.1274065213184699</v>
      </c>
      <c r="AC3">
        <v>4.4341303321708798</v>
      </c>
      <c r="AD3">
        <v>4.6009356087874602</v>
      </c>
      <c r="AE3">
        <v>4.7600689105710101</v>
      </c>
      <c r="AF3">
        <v>4.7947501795098102</v>
      </c>
    </row>
    <row r="4" spans="1:32" x14ac:dyDescent="0.3">
      <c r="A4" t="s">
        <v>50</v>
      </c>
      <c r="B4" t="s">
        <v>301</v>
      </c>
      <c r="C4" t="s">
        <v>297</v>
      </c>
      <c r="D4" t="s">
        <v>302</v>
      </c>
      <c r="E4" t="s">
        <v>298</v>
      </c>
      <c r="G4">
        <v>359.67495407478202</v>
      </c>
      <c r="H4">
        <v>361.69810180033602</v>
      </c>
      <c r="I4">
        <v>371.49717478730599</v>
      </c>
      <c r="J4">
        <v>388.05552779267902</v>
      </c>
      <c r="K4">
        <v>413.30872552289998</v>
      </c>
      <c r="L4">
        <v>465.78700731836102</v>
      </c>
      <c r="M4">
        <v>472.43542566209402</v>
      </c>
      <c r="N4">
        <v>506.25176156999999</v>
      </c>
      <c r="O4">
        <v>464.47507238018102</v>
      </c>
      <c r="P4">
        <v>457.76367592137899</v>
      </c>
      <c r="Q4">
        <v>485.939806460569</v>
      </c>
      <c r="R4">
        <v>513.05464703351799</v>
      </c>
      <c r="S4">
        <v>532.91686053343403</v>
      </c>
      <c r="T4">
        <v>447.79285541681401</v>
      </c>
      <c r="U4">
        <v>461.79628915565502</v>
      </c>
      <c r="V4">
        <v>475.81793837032001</v>
      </c>
      <c r="W4">
        <v>467.37750180813703</v>
      </c>
      <c r="X4">
        <v>440.92248689379397</v>
      </c>
      <c r="Y4">
        <v>441.874145356989</v>
      </c>
      <c r="Z4">
        <v>473.979730574678</v>
      </c>
      <c r="AA4">
        <v>508.19780555303498</v>
      </c>
      <c r="AB4">
        <v>495.61774397822199</v>
      </c>
      <c r="AC4">
        <v>490.99432480079201</v>
      </c>
      <c r="AD4">
        <v>536.07669014933003</v>
      </c>
      <c r="AE4">
        <v>539.00479291908596</v>
      </c>
      <c r="AF4">
        <v>561.73239443278396</v>
      </c>
    </row>
    <row r="5" spans="1:32" x14ac:dyDescent="0.3">
      <c r="A5" t="s">
        <v>50</v>
      </c>
      <c r="B5" t="s">
        <v>303</v>
      </c>
      <c r="C5" t="s">
        <v>297</v>
      </c>
      <c r="D5" t="s">
        <v>304</v>
      </c>
      <c r="E5" t="s">
        <v>298</v>
      </c>
      <c r="G5">
        <v>153.25344866930601</v>
      </c>
      <c r="H5">
        <v>149.73301589670601</v>
      </c>
      <c r="I5">
        <v>152.74249361846199</v>
      </c>
      <c r="J5">
        <v>158.098355546661</v>
      </c>
      <c r="K5">
        <v>167.086877498625</v>
      </c>
      <c r="L5">
        <v>195.56635730719699</v>
      </c>
      <c r="M5">
        <v>199.59074521989999</v>
      </c>
      <c r="N5">
        <v>218.86399804717999</v>
      </c>
      <c r="O5">
        <v>199.174413916086</v>
      </c>
      <c r="P5">
        <v>190.84825210983001</v>
      </c>
      <c r="Q5">
        <v>201.19207102685101</v>
      </c>
      <c r="R5">
        <v>224.14754746537201</v>
      </c>
      <c r="S5">
        <v>239.42691904066501</v>
      </c>
      <c r="T5">
        <v>200.327829044119</v>
      </c>
      <c r="U5">
        <v>200.43624917063099</v>
      </c>
      <c r="V5">
        <v>200.130719614713</v>
      </c>
      <c r="W5">
        <v>207.00396798679799</v>
      </c>
      <c r="X5">
        <v>198.69616397482201</v>
      </c>
      <c r="Y5">
        <v>206.17376957769301</v>
      </c>
      <c r="Z5">
        <v>225.13798824692699</v>
      </c>
      <c r="AA5">
        <v>260.24308532615601</v>
      </c>
      <c r="AB5">
        <v>250.824290455979</v>
      </c>
      <c r="AC5">
        <v>245.30771352307801</v>
      </c>
      <c r="AD5">
        <v>273.00636991723297</v>
      </c>
      <c r="AE5">
        <v>254.22874681345601</v>
      </c>
      <c r="AF5">
        <v>249.20090849871201</v>
      </c>
    </row>
    <row r="6" spans="1:32" x14ac:dyDescent="0.3">
      <c r="A6" t="s">
        <v>50</v>
      </c>
      <c r="B6" t="s">
        <v>305</v>
      </c>
      <c r="C6" t="s">
        <v>297</v>
      </c>
      <c r="D6" t="s">
        <v>306</v>
      </c>
      <c r="E6" t="s">
        <v>298</v>
      </c>
      <c r="G6">
        <v>52.193803822228098</v>
      </c>
      <c r="H6">
        <v>52.388124950559501</v>
      </c>
      <c r="I6">
        <v>54.429671302390801</v>
      </c>
      <c r="J6">
        <v>55.303903360925098</v>
      </c>
      <c r="K6">
        <v>56.3921321502092</v>
      </c>
      <c r="L6">
        <v>61.238971283082201</v>
      </c>
      <c r="M6">
        <v>60.944495921288599</v>
      </c>
      <c r="N6">
        <v>60.773305956524403</v>
      </c>
      <c r="O6">
        <v>53.917682626132702</v>
      </c>
      <c r="P6">
        <v>50.444037369330303</v>
      </c>
      <c r="Q6">
        <v>50.918621406085499</v>
      </c>
      <c r="R6">
        <v>49.136335603712901</v>
      </c>
      <c r="S6">
        <v>47.079293084506197</v>
      </c>
      <c r="T6">
        <v>41.627567725404802</v>
      </c>
      <c r="U6">
        <v>42.081115735285799</v>
      </c>
      <c r="V6">
        <v>45.3013934679784</v>
      </c>
      <c r="W6">
        <v>47.055652120849601</v>
      </c>
      <c r="X6">
        <v>44.9278392965278</v>
      </c>
      <c r="Y6">
        <v>45.439849444265498</v>
      </c>
      <c r="Z6">
        <v>48.076855336137399</v>
      </c>
      <c r="AA6">
        <v>49.4545472943772</v>
      </c>
      <c r="AB6">
        <v>48.828923982658999</v>
      </c>
      <c r="AC6">
        <v>48.452510011327099</v>
      </c>
      <c r="AD6">
        <v>50.098837585208003</v>
      </c>
      <c r="AE6">
        <v>52.557892859814302</v>
      </c>
      <c r="AF6">
        <v>58.007335115975202</v>
      </c>
    </row>
    <row r="7" spans="1:32" x14ac:dyDescent="0.3">
      <c r="A7" t="s">
        <v>50</v>
      </c>
      <c r="B7" t="s">
        <v>307</v>
      </c>
      <c r="C7" t="s">
        <v>297</v>
      </c>
      <c r="D7" t="s">
        <v>308</v>
      </c>
      <c r="E7" t="s">
        <v>298</v>
      </c>
      <c r="G7">
        <v>19.8423903505448</v>
      </c>
      <c r="H7">
        <v>20.2481120250314</v>
      </c>
      <c r="I7">
        <v>21.840095944471202</v>
      </c>
      <c r="J7">
        <v>22.966893239711599</v>
      </c>
      <c r="K7">
        <v>24.621146324999799</v>
      </c>
      <c r="L7">
        <v>26.3724082162251</v>
      </c>
      <c r="M7">
        <v>26.288004113952699</v>
      </c>
      <c r="N7">
        <v>27.8742813123188</v>
      </c>
      <c r="O7">
        <v>25.752955001246502</v>
      </c>
      <c r="P7">
        <v>26.089581352979401</v>
      </c>
      <c r="Q7">
        <v>27.405989203086399</v>
      </c>
      <c r="R7">
        <v>26.9707972039573</v>
      </c>
      <c r="S7">
        <v>26.708188244998102</v>
      </c>
      <c r="T7">
        <v>23.436848978758199</v>
      </c>
      <c r="U7">
        <v>24.208409563574801</v>
      </c>
      <c r="V7">
        <v>24.622533812683301</v>
      </c>
      <c r="W7">
        <v>26.741454693399898</v>
      </c>
      <c r="X7">
        <v>23.9298628337</v>
      </c>
      <c r="Y7">
        <v>23.418782357658898</v>
      </c>
      <c r="Z7">
        <v>24.826166869014902</v>
      </c>
      <c r="AA7">
        <v>24.034345656713199</v>
      </c>
      <c r="AB7">
        <v>25.204140930012699</v>
      </c>
      <c r="AC7">
        <v>25.6144417279232</v>
      </c>
      <c r="AD7">
        <v>27.891669197414299</v>
      </c>
      <c r="AE7">
        <v>30.447514788234699</v>
      </c>
      <c r="AF7">
        <v>32.698668335097899</v>
      </c>
    </row>
    <row r="8" spans="1:32" x14ac:dyDescent="0.3">
      <c r="A8" t="s">
        <v>50</v>
      </c>
      <c r="B8" t="s">
        <v>309</v>
      </c>
      <c r="C8" t="s">
        <v>297</v>
      </c>
      <c r="D8" t="s">
        <v>310</v>
      </c>
      <c r="E8" t="s">
        <v>298</v>
      </c>
      <c r="G8">
        <v>4.8073716371334099</v>
      </c>
      <c r="H8">
        <v>4.8162170583255204</v>
      </c>
      <c r="I8">
        <v>3.3518029632809401</v>
      </c>
      <c r="J8">
        <v>4.4393782602389802</v>
      </c>
      <c r="K8">
        <v>7.03508573500552</v>
      </c>
      <c r="L8">
        <v>7.4807404194335003</v>
      </c>
      <c r="M8">
        <v>7.1862487872003502</v>
      </c>
      <c r="N8">
        <v>8.6925920734181599</v>
      </c>
      <c r="O8">
        <v>9.4038932067349492</v>
      </c>
      <c r="P8">
        <v>13.089937849617201</v>
      </c>
      <c r="Q8">
        <v>16.3976943576602</v>
      </c>
      <c r="R8">
        <v>15.879354606227</v>
      </c>
      <c r="S8">
        <v>19.918593211144199</v>
      </c>
      <c r="T8">
        <v>11.0880113087177</v>
      </c>
      <c r="U8">
        <v>15.381471762542001</v>
      </c>
      <c r="V8">
        <v>20.8342620300369</v>
      </c>
      <c r="W8">
        <v>14.977376533161699</v>
      </c>
      <c r="X8">
        <v>15.091687753677499</v>
      </c>
      <c r="Y8">
        <v>14.4518866134074</v>
      </c>
      <c r="Z8">
        <v>11.423775208156</v>
      </c>
      <c r="AA8">
        <v>13.186521448705401</v>
      </c>
      <c r="AB8">
        <v>8.92841706546103</v>
      </c>
      <c r="AC8">
        <v>8.1302994806561202</v>
      </c>
      <c r="AD8">
        <v>8.3453196236630003</v>
      </c>
      <c r="AE8">
        <v>7.3241643252582396</v>
      </c>
      <c r="AF8">
        <v>7.5454685853444898</v>
      </c>
    </row>
    <row r="9" spans="1:32" x14ac:dyDescent="0.3">
      <c r="A9" t="s">
        <v>50</v>
      </c>
      <c r="B9" t="s">
        <v>311</v>
      </c>
      <c r="C9" t="s">
        <v>297</v>
      </c>
      <c r="D9" t="s">
        <v>312</v>
      </c>
      <c r="E9" t="s">
        <v>298</v>
      </c>
      <c r="G9">
        <v>14.687059740680899</v>
      </c>
      <c r="H9">
        <v>15.469012019914601</v>
      </c>
      <c r="I9">
        <v>15.0034490337625</v>
      </c>
      <c r="J9">
        <v>15.0121030495085</v>
      </c>
      <c r="K9">
        <v>16.361460681567898</v>
      </c>
      <c r="L9">
        <v>17.852221545168</v>
      </c>
      <c r="M9">
        <v>18.9545909496021</v>
      </c>
      <c r="N9">
        <v>21.523472572903302</v>
      </c>
      <c r="O9">
        <v>20.8353822955536</v>
      </c>
      <c r="P9">
        <v>20.788354839491799</v>
      </c>
      <c r="Q9">
        <v>22.3942153841604</v>
      </c>
      <c r="R9">
        <v>24.262135531181301</v>
      </c>
      <c r="S9">
        <v>23.805737225702298</v>
      </c>
      <c r="T9">
        <v>17.686763372801099</v>
      </c>
      <c r="U9">
        <v>22.274197860441401</v>
      </c>
      <c r="V9">
        <v>20.964828865769899</v>
      </c>
      <c r="W9">
        <v>19.488259604682401</v>
      </c>
      <c r="X9">
        <v>17.721269790798001</v>
      </c>
      <c r="Y9">
        <v>15.765578713566301</v>
      </c>
      <c r="Z9">
        <v>17.837844844007101</v>
      </c>
      <c r="AA9">
        <v>17.745407910688002</v>
      </c>
      <c r="AB9">
        <v>17.906488706676601</v>
      </c>
      <c r="AC9">
        <v>17.7910206971255</v>
      </c>
      <c r="AD9">
        <v>19.738491934566799</v>
      </c>
      <c r="AE9">
        <v>20.6478356716324</v>
      </c>
      <c r="AF9">
        <v>21.0434776559261</v>
      </c>
    </row>
    <row r="10" spans="1:32" x14ac:dyDescent="0.3">
      <c r="A10" t="s">
        <v>50</v>
      </c>
      <c r="B10" t="s">
        <v>313</v>
      </c>
      <c r="C10" t="s">
        <v>297</v>
      </c>
      <c r="D10" t="s">
        <v>314</v>
      </c>
      <c r="E10" t="s">
        <v>298</v>
      </c>
      <c r="G10">
        <v>29.795894704273099</v>
      </c>
      <c r="H10">
        <v>31.610270989330701</v>
      </c>
      <c r="I10">
        <v>30.5096436438394</v>
      </c>
      <c r="J10">
        <v>30.496594871838202</v>
      </c>
      <c r="K10">
        <v>33.379470049722102</v>
      </c>
      <c r="L10">
        <v>36.9001983327286</v>
      </c>
      <c r="M10">
        <v>38.6736571860053</v>
      </c>
      <c r="N10">
        <v>41.766216526827399</v>
      </c>
      <c r="O10">
        <v>39.7780704174044</v>
      </c>
      <c r="P10">
        <v>39.139098637901697</v>
      </c>
      <c r="Q10">
        <v>42.833203570653403</v>
      </c>
      <c r="R10">
        <v>47.149333538181899</v>
      </c>
      <c r="S10">
        <v>45.189000587477302</v>
      </c>
      <c r="T10">
        <v>37.486895085663697</v>
      </c>
      <c r="U10">
        <v>42.938822192291298</v>
      </c>
      <c r="V10">
        <v>42.663709437063702</v>
      </c>
      <c r="W10">
        <v>35.041247546981303</v>
      </c>
      <c r="X10">
        <v>32.814475189305398</v>
      </c>
      <c r="Y10">
        <v>27.762929379864801</v>
      </c>
      <c r="Z10">
        <v>32.222157210670701</v>
      </c>
      <c r="AA10">
        <v>29.922020614741701</v>
      </c>
      <c r="AB10">
        <v>27.918563084111</v>
      </c>
      <c r="AC10">
        <v>27.9949604896808</v>
      </c>
      <c r="AD10">
        <v>31.3702408626969</v>
      </c>
      <c r="AE10">
        <v>35.067533426002903</v>
      </c>
      <c r="AF10">
        <v>35.991639326509201</v>
      </c>
    </row>
    <row r="11" spans="1:32" x14ac:dyDescent="0.3">
      <c r="A11" t="s">
        <v>50</v>
      </c>
      <c r="B11" t="s">
        <v>315</v>
      </c>
      <c r="C11" t="s">
        <v>297</v>
      </c>
      <c r="D11" t="s">
        <v>316</v>
      </c>
      <c r="E11" t="s">
        <v>298</v>
      </c>
      <c r="G11">
        <v>15.1088349635922</v>
      </c>
      <c r="H11">
        <v>16.1412589694161</v>
      </c>
      <c r="I11">
        <v>15.5061946100769</v>
      </c>
      <c r="J11">
        <v>15.4844918223297</v>
      </c>
      <c r="K11">
        <v>17.0180093681542</v>
      </c>
      <c r="L11">
        <v>19.047976787560501</v>
      </c>
      <c r="M11">
        <v>19.719066236403101</v>
      </c>
      <c r="N11">
        <v>20.242743953924101</v>
      </c>
      <c r="O11">
        <v>18.9426881218508</v>
      </c>
      <c r="P11">
        <v>18.350743798409901</v>
      </c>
      <c r="Q11">
        <v>20.438988186492999</v>
      </c>
      <c r="R11">
        <v>22.887198007000599</v>
      </c>
      <c r="S11">
        <v>21.383263361775001</v>
      </c>
      <c r="T11">
        <v>19.800131712862701</v>
      </c>
      <c r="U11">
        <v>20.6646243318499</v>
      </c>
      <c r="V11">
        <v>21.698880571293799</v>
      </c>
      <c r="W11">
        <v>15.5529879422989</v>
      </c>
      <c r="X11">
        <v>15.093205398507401</v>
      </c>
      <c r="Y11">
        <v>11.9973506662985</v>
      </c>
      <c r="Z11">
        <v>14.3843123666637</v>
      </c>
      <c r="AA11">
        <v>12.176612704053699</v>
      </c>
      <c r="AB11">
        <v>10.0120743774344</v>
      </c>
      <c r="AC11">
        <v>10.2039397925553</v>
      </c>
      <c r="AD11">
        <v>11.6317489281302</v>
      </c>
      <c r="AE11">
        <v>14.4196977543705</v>
      </c>
      <c r="AF11">
        <v>14.9481616705832</v>
      </c>
    </row>
    <row r="12" spans="1:32" x14ac:dyDescent="0.3">
      <c r="A12" t="s">
        <v>50</v>
      </c>
      <c r="B12" t="s">
        <v>317</v>
      </c>
      <c r="C12" t="s">
        <v>297</v>
      </c>
      <c r="D12" t="s">
        <v>318</v>
      </c>
      <c r="E12" t="s">
        <v>298</v>
      </c>
      <c r="G12">
        <v>25.866938447165499</v>
      </c>
      <c r="H12">
        <v>26.328472124115901</v>
      </c>
      <c r="I12">
        <v>27.806408746169701</v>
      </c>
      <c r="J12">
        <v>30.0551966935091</v>
      </c>
      <c r="K12">
        <v>32.802382631918697</v>
      </c>
      <c r="L12">
        <v>36.5375500601277</v>
      </c>
      <c r="M12">
        <v>37.652144740978201</v>
      </c>
      <c r="N12">
        <v>40.4479433289141</v>
      </c>
      <c r="O12">
        <v>37.570163064076297</v>
      </c>
      <c r="P12">
        <v>38.705505275124402</v>
      </c>
      <c r="Q12">
        <v>40.606494316401303</v>
      </c>
      <c r="R12">
        <v>41.539045466461701</v>
      </c>
      <c r="S12">
        <v>42.122701344916997</v>
      </c>
      <c r="T12">
        <v>35.201304157793302</v>
      </c>
      <c r="U12">
        <v>35.952041977771401</v>
      </c>
      <c r="V12">
        <v>36.797081884789399</v>
      </c>
      <c r="W12">
        <v>33.550730071814201</v>
      </c>
      <c r="X12">
        <v>29.745266332455898</v>
      </c>
      <c r="Y12">
        <v>29.177019095286301</v>
      </c>
      <c r="Z12">
        <v>30.964434260266</v>
      </c>
      <c r="AA12">
        <v>29.950539577969</v>
      </c>
      <c r="AB12">
        <v>31.529971308377601</v>
      </c>
      <c r="AC12">
        <v>32.427902768946502</v>
      </c>
      <c r="AD12">
        <v>35.0960621747057</v>
      </c>
      <c r="AE12">
        <v>38.450451561550501</v>
      </c>
      <c r="AF12">
        <v>42.108734440393597</v>
      </c>
    </row>
    <row r="13" spans="1:32" x14ac:dyDescent="0.3">
      <c r="A13" t="s">
        <v>50</v>
      </c>
      <c r="B13" t="s">
        <v>319</v>
      </c>
      <c r="C13" t="s">
        <v>297</v>
      </c>
      <c r="D13" t="s">
        <v>320</v>
      </c>
      <c r="E13" t="s">
        <v>298</v>
      </c>
      <c r="G13">
        <v>19.1549178399056</v>
      </c>
      <c r="H13">
        <v>20.030864168527199</v>
      </c>
      <c r="I13">
        <v>21.286142106389001</v>
      </c>
      <c r="J13">
        <v>22.811886996395099</v>
      </c>
      <c r="K13">
        <v>24.512104810592898</v>
      </c>
      <c r="L13">
        <v>26.994560018613701</v>
      </c>
      <c r="M13">
        <v>27.068052457954298</v>
      </c>
      <c r="N13">
        <v>28.826720198963098</v>
      </c>
      <c r="O13">
        <v>27.629580307443401</v>
      </c>
      <c r="P13">
        <v>28.3185733405505</v>
      </c>
      <c r="Q13">
        <v>30.7226984353136</v>
      </c>
      <c r="R13">
        <v>32.212897176589202</v>
      </c>
      <c r="S13">
        <v>34.021823356401299</v>
      </c>
      <c r="T13">
        <v>29.800649277225901</v>
      </c>
      <c r="U13">
        <v>30.191966077759702</v>
      </c>
      <c r="V13">
        <v>31.5797946844487</v>
      </c>
      <c r="W13">
        <v>31.436508650955801</v>
      </c>
      <c r="X13">
        <v>28.724188071089198</v>
      </c>
      <c r="Y13">
        <v>28.383511807890699</v>
      </c>
      <c r="Z13">
        <v>29.3061379003253</v>
      </c>
      <c r="AA13">
        <v>28.010066968510898</v>
      </c>
      <c r="AB13">
        <v>28.6296756710084</v>
      </c>
      <c r="AC13">
        <v>28.358548926062401</v>
      </c>
      <c r="AD13">
        <v>30.827567025129799</v>
      </c>
      <c r="AE13">
        <v>35.567695756978601</v>
      </c>
      <c r="AF13">
        <v>41.213697393270103</v>
      </c>
    </row>
    <row r="14" spans="1:32" x14ac:dyDescent="0.3">
      <c r="A14" t="s">
        <v>50</v>
      </c>
      <c r="B14" t="s">
        <v>321</v>
      </c>
      <c r="C14" t="s">
        <v>297</v>
      </c>
      <c r="D14" t="s">
        <v>322</v>
      </c>
      <c r="E14" t="s">
        <v>298</v>
      </c>
      <c r="G14">
        <v>5.6968633814818004</v>
      </c>
      <c r="H14">
        <v>5.9614921101918599</v>
      </c>
      <c r="I14">
        <v>6.0728244923400299</v>
      </c>
      <c r="J14">
        <v>6.7934619237984499</v>
      </c>
      <c r="K14">
        <v>6.6059295881144102</v>
      </c>
      <c r="L14">
        <v>7.62989776656506</v>
      </c>
      <c r="M14">
        <v>7.5759045413689003</v>
      </c>
      <c r="N14">
        <v>8.2107899529740092</v>
      </c>
      <c r="O14">
        <v>7.4699889172110003</v>
      </c>
      <c r="P14">
        <v>7.8557931533517502</v>
      </c>
      <c r="Q14">
        <v>8.4758488585825997</v>
      </c>
      <c r="R14">
        <v>7.8152663315617099</v>
      </c>
      <c r="S14">
        <v>7.1980269430511798</v>
      </c>
      <c r="T14">
        <v>5.4161671448040698</v>
      </c>
      <c r="U14">
        <v>5.2009516728415299</v>
      </c>
      <c r="V14">
        <v>6.6822098829414402</v>
      </c>
      <c r="W14">
        <v>6.59666646018057</v>
      </c>
      <c r="X14">
        <v>5.5598457981114002</v>
      </c>
      <c r="Y14">
        <v>5.3541923097895801</v>
      </c>
      <c r="Z14">
        <v>5.6611712294742098</v>
      </c>
      <c r="AA14">
        <v>5.8728988356768603</v>
      </c>
      <c r="AB14">
        <v>5.6259558581109399</v>
      </c>
      <c r="AC14">
        <v>5.4801522107213296</v>
      </c>
      <c r="AD14">
        <v>5.29107913922285</v>
      </c>
      <c r="AE14">
        <v>5.8285040735181299</v>
      </c>
      <c r="AF14">
        <v>6.5868738388620303</v>
      </c>
    </row>
    <row r="15" spans="1:32" x14ac:dyDescent="0.3">
      <c r="A15" t="s">
        <v>50</v>
      </c>
      <c r="B15" t="s">
        <v>323</v>
      </c>
      <c r="C15" t="s">
        <v>297</v>
      </c>
      <c r="D15" t="s">
        <v>324</v>
      </c>
      <c r="E15" t="s">
        <v>298</v>
      </c>
      <c r="G15">
        <v>13.7728655551297</v>
      </c>
      <c r="H15">
        <v>14.367421455116901</v>
      </c>
      <c r="I15">
        <v>14.6867712580987</v>
      </c>
      <c r="J15">
        <v>16.416984479319499</v>
      </c>
      <c r="K15">
        <v>16.784432317081698</v>
      </c>
      <c r="L15">
        <v>18.7112223859192</v>
      </c>
      <c r="M15">
        <v>18.192964054918299</v>
      </c>
      <c r="N15">
        <v>18.806493967603299</v>
      </c>
      <c r="O15">
        <v>16.749846224466499</v>
      </c>
      <c r="P15">
        <v>17.030814770642198</v>
      </c>
      <c r="Q15">
        <v>18.1990010861673</v>
      </c>
      <c r="R15">
        <v>18.010577596530599</v>
      </c>
      <c r="S15">
        <v>18.201902918161501</v>
      </c>
      <c r="T15">
        <v>16.206585993228199</v>
      </c>
      <c r="U15">
        <v>16.556387432791499</v>
      </c>
      <c r="V15">
        <v>17.843237139917701</v>
      </c>
      <c r="W15">
        <v>17.834994159902401</v>
      </c>
      <c r="X15">
        <v>16.810607220101101</v>
      </c>
      <c r="Y15">
        <v>16.610384968398499</v>
      </c>
      <c r="Z15">
        <v>17.635000732613499</v>
      </c>
      <c r="AA15">
        <v>17.5483067992214</v>
      </c>
      <c r="AB15">
        <v>17.529161022244701</v>
      </c>
      <c r="AC15">
        <v>15.770543775763599</v>
      </c>
      <c r="AD15">
        <v>15.097615701666699</v>
      </c>
      <c r="AE15">
        <v>16.024156075722299</v>
      </c>
      <c r="AF15">
        <v>17.570297662379701</v>
      </c>
    </row>
    <row r="16" spans="1:32" x14ac:dyDescent="0.3">
      <c r="A16" t="s">
        <v>50</v>
      </c>
      <c r="B16" t="s">
        <v>325</v>
      </c>
      <c r="C16" t="s">
        <v>297</v>
      </c>
      <c r="D16" t="s">
        <v>326</v>
      </c>
      <c r="E16" t="s">
        <v>298</v>
      </c>
      <c r="G16">
        <v>8.0760021736479093</v>
      </c>
      <c r="H16">
        <v>8.4059293449250898</v>
      </c>
      <c r="I16">
        <v>8.6139467657586408</v>
      </c>
      <c r="J16">
        <v>9.6235225555210793</v>
      </c>
      <c r="K16">
        <v>10.178502728967301</v>
      </c>
      <c r="L16">
        <v>11.081324619354101</v>
      </c>
      <c r="M16">
        <v>10.6170595135494</v>
      </c>
      <c r="N16">
        <v>10.5957040146293</v>
      </c>
      <c r="O16">
        <v>9.2798573072555008</v>
      </c>
      <c r="P16">
        <v>9.1750216172904207</v>
      </c>
      <c r="Q16">
        <v>9.72315222758467</v>
      </c>
      <c r="R16">
        <v>10.1953112649689</v>
      </c>
      <c r="S16">
        <v>11.003875975110301</v>
      </c>
      <c r="T16">
        <v>10.7904188484241</v>
      </c>
      <c r="U16">
        <v>11.3554357599499</v>
      </c>
      <c r="V16">
        <v>11.1610272569763</v>
      </c>
      <c r="W16">
        <v>11.2383276997218</v>
      </c>
      <c r="X16">
        <v>11.250761421989701</v>
      </c>
      <c r="Y16">
        <v>11.256192658608899</v>
      </c>
      <c r="Z16">
        <v>11.973829503139299</v>
      </c>
      <c r="AA16">
        <v>11.675407963544499</v>
      </c>
      <c r="AB16">
        <v>11.9032051641337</v>
      </c>
      <c r="AC16">
        <v>10.290391565042199</v>
      </c>
      <c r="AD16">
        <v>9.8065365624438794</v>
      </c>
      <c r="AE16">
        <v>10.1956520022042</v>
      </c>
      <c r="AF16">
        <v>10.9834238235177</v>
      </c>
    </row>
    <row r="17" spans="1:32" x14ac:dyDescent="0.3">
      <c r="A17" t="s">
        <v>50</v>
      </c>
      <c r="B17" t="s">
        <v>327</v>
      </c>
      <c r="C17" t="s">
        <v>297</v>
      </c>
      <c r="D17" t="s">
        <v>328</v>
      </c>
      <c r="E17" t="s">
        <v>298</v>
      </c>
      <c r="G17">
        <v>6.7798384165074204</v>
      </c>
      <c r="H17">
        <v>7.1255499017123398</v>
      </c>
      <c r="I17">
        <v>7.4121055737241601</v>
      </c>
      <c r="J17">
        <v>8.2299143853183203</v>
      </c>
      <c r="K17">
        <v>8.82461365094243</v>
      </c>
      <c r="L17">
        <v>9.6812344128717207</v>
      </c>
      <c r="M17">
        <v>9.9565606361373895</v>
      </c>
      <c r="N17">
        <v>10.659592054731799</v>
      </c>
      <c r="O17">
        <v>9.9868686434142209</v>
      </c>
      <c r="P17">
        <v>9.9400382526864295</v>
      </c>
      <c r="Q17">
        <v>10.829657741318799</v>
      </c>
      <c r="R17">
        <v>11.8366144100348</v>
      </c>
      <c r="S17">
        <v>12.232167820686101</v>
      </c>
      <c r="T17">
        <v>9.9295650679934209</v>
      </c>
      <c r="U17">
        <v>9.3970172453457206</v>
      </c>
      <c r="V17">
        <v>9.7501867761846004</v>
      </c>
      <c r="W17">
        <v>9.0352820033543892</v>
      </c>
      <c r="X17">
        <v>8.6174193302615993</v>
      </c>
      <c r="Y17">
        <v>8.8508731595429495</v>
      </c>
      <c r="Z17">
        <v>9.0673117553926605</v>
      </c>
      <c r="AA17">
        <v>9.6478446419650794</v>
      </c>
      <c r="AB17">
        <v>8.7105379845753106</v>
      </c>
      <c r="AC17">
        <v>8.5508845538427405</v>
      </c>
      <c r="AD17">
        <v>9.4253739688969294</v>
      </c>
      <c r="AE17">
        <v>10.6293751641419</v>
      </c>
      <c r="AF17">
        <v>12.161161645201201</v>
      </c>
    </row>
    <row r="18" spans="1:32" x14ac:dyDescent="0.3">
      <c r="A18" t="s">
        <v>50</v>
      </c>
      <c r="B18" t="s">
        <v>329</v>
      </c>
      <c r="C18" t="s">
        <v>297</v>
      </c>
      <c r="D18" t="s">
        <v>330</v>
      </c>
      <c r="E18" t="s">
        <v>298</v>
      </c>
      <c r="G18">
        <v>15.269553202393</v>
      </c>
      <c r="H18">
        <v>15.400093097758999</v>
      </c>
      <c r="I18">
        <v>16.519942122612001</v>
      </c>
      <c r="J18">
        <v>17.030864586536701</v>
      </c>
      <c r="K18">
        <v>18.365368200458001</v>
      </c>
      <c r="L18">
        <v>20.2648629628683</v>
      </c>
      <c r="M18">
        <v>20.218513485749199</v>
      </c>
      <c r="N18">
        <v>20.809953880140998</v>
      </c>
      <c r="O18">
        <v>18.250044186001599</v>
      </c>
      <c r="P18">
        <v>18.397913369578902</v>
      </c>
      <c r="Q18">
        <v>19.664284947786399</v>
      </c>
      <c r="R18">
        <v>17.733332805996501</v>
      </c>
      <c r="S18">
        <v>17.7157709599458</v>
      </c>
      <c r="T18">
        <v>14.7458037954519</v>
      </c>
      <c r="U18">
        <v>16.212903354943499</v>
      </c>
      <c r="V18">
        <v>17.071815429887799</v>
      </c>
      <c r="W18">
        <v>17.180630065479601</v>
      </c>
      <c r="X18">
        <v>16.284985378874001</v>
      </c>
      <c r="Y18">
        <v>15.8927132598202</v>
      </c>
      <c r="Z18">
        <v>17.2603546217453</v>
      </c>
      <c r="AA18">
        <v>17.194815025102201</v>
      </c>
      <c r="AB18">
        <v>17.075597922130001</v>
      </c>
      <c r="AC18">
        <v>20.212396543537899</v>
      </c>
      <c r="AD18">
        <v>22.260051808670799</v>
      </c>
      <c r="AE18">
        <v>23.9891047362709</v>
      </c>
      <c r="AF18">
        <v>26.9555705365403</v>
      </c>
    </row>
    <row r="19" spans="1:32" x14ac:dyDescent="0.3">
      <c r="A19" t="s">
        <v>50</v>
      </c>
      <c r="B19" t="s">
        <v>331</v>
      </c>
      <c r="C19" t="s">
        <v>297</v>
      </c>
      <c r="D19" t="s">
        <v>332</v>
      </c>
      <c r="E19" t="s">
        <v>298</v>
      </c>
      <c r="G19">
        <v>18.937931430195501</v>
      </c>
      <c r="H19">
        <v>19.649960133152099</v>
      </c>
      <c r="I19">
        <v>20.912097507868399</v>
      </c>
      <c r="J19">
        <v>22.205555372225799</v>
      </c>
      <c r="K19">
        <v>23.505112153344299</v>
      </c>
      <c r="L19">
        <v>26.038901919293501</v>
      </c>
      <c r="M19">
        <v>26.664039058010101</v>
      </c>
      <c r="N19">
        <v>28.7306642233779</v>
      </c>
      <c r="O19">
        <v>26.261554787174699</v>
      </c>
      <c r="P19">
        <v>25.759923593137199</v>
      </c>
      <c r="Q19">
        <v>27.170090369245798</v>
      </c>
      <c r="R19">
        <v>28.4388111604549</v>
      </c>
      <c r="S19">
        <v>30.300499964531401</v>
      </c>
      <c r="T19">
        <v>27.941794982458099</v>
      </c>
      <c r="U19">
        <v>28.4399046427183</v>
      </c>
      <c r="V19">
        <v>29.223204092616399</v>
      </c>
      <c r="W19">
        <v>27.5196579754396</v>
      </c>
      <c r="X19">
        <v>25.2799915129802</v>
      </c>
      <c r="Y19">
        <v>25.712425693159801</v>
      </c>
      <c r="Z19">
        <v>28.059548433429299</v>
      </c>
      <c r="AA19">
        <v>29.0057121995725</v>
      </c>
      <c r="AB19">
        <v>30.438464551662801</v>
      </c>
      <c r="AC19">
        <v>30.174122999973701</v>
      </c>
      <c r="AD19">
        <v>32.657582284045503</v>
      </c>
      <c r="AE19">
        <v>34.7181574116563</v>
      </c>
      <c r="AF19">
        <v>38.278912893360697</v>
      </c>
    </row>
    <row r="20" spans="1:32" x14ac:dyDescent="0.3">
      <c r="A20" t="s">
        <v>50</v>
      </c>
      <c r="B20" t="s">
        <v>333</v>
      </c>
      <c r="C20" t="s">
        <v>297</v>
      </c>
      <c r="D20" t="s">
        <v>334</v>
      </c>
      <c r="E20" t="s">
        <v>298</v>
      </c>
      <c r="G20">
        <v>2.8724141395248202</v>
      </c>
      <c r="H20">
        <v>2.8213950217217501</v>
      </c>
      <c r="I20">
        <v>2.8308075779130801</v>
      </c>
      <c r="J20">
        <v>3.3792804154116798</v>
      </c>
      <c r="K20">
        <v>4.0276580464249196</v>
      </c>
      <c r="L20">
        <v>4.8066999126547696</v>
      </c>
      <c r="M20">
        <v>4.9939649285990999</v>
      </c>
      <c r="N20">
        <v>5.50101900349188</v>
      </c>
      <c r="O20">
        <v>5.3207276719820102</v>
      </c>
      <c r="P20">
        <v>6.38088628443509</v>
      </c>
      <c r="Q20">
        <v>6.66240399385378</v>
      </c>
      <c r="R20">
        <v>7.73672040064843</v>
      </c>
      <c r="S20">
        <v>9.6439293068927192</v>
      </c>
      <c r="T20">
        <v>6.9938683311494501</v>
      </c>
      <c r="U20">
        <v>7.3710259961805802</v>
      </c>
      <c r="V20">
        <v>9.1142213171198403</v>
      </c>
      <c r="W20">
        <v>8.4136775939451205</v>
      </c>
      <c r="X20">
        <v>12.5961617900867</v>
      </c>
      <c r="Y20">
        <v>12.3564224012826</v>
      </c>
      <c r="Z20">
        <v>8.4001987790772397</v>
      </c>
      <c r="AA20">
        <v>8.7591776846935598</v>
      </c>
      <c r="AB20">
        <v>8.7869113233413003</v>
      </c>
      <c r="AC20">
        <v>6.3672578532025899</v>
      </c>
      <c r="AD20">
        <v>6.5768980994637101</v>
      </c>
      <c r="AE20">
        <v>8.1640833163729791</v>
      </c>
      <c r="AF20">
        <v>7.76748930903514</v>
      </c>
    </row>
    <row r="21" spans="1:32" x14ac:dyDescent="0.3">
      <c r="A21" t="s">
        <v>50</v>
      </c>
      <c r="B21" t="s">
        <v>335</v>
      </c>
      <c r="C21" t="s">
        <v>297</v>
      </c>
      <c r="D21" t="s">
        <v>336</v>
      </c>
      <c r="E21" t="s">
        <v>298</v>
      </c>
      <c r="G21">
        <v>8.8728592881722008</v>
      </c>
      <c r="H21">
        <v>9.0394802498895501</v>
      </c>
      <c r="I21">
        <v>9.5446926771840896</v>
      </c>
      <c r="J21">
        <v>10.952112720062299</v>
      </c>
      <c r="K21">
        <v>12.458054993287901</v>
      </c>
      <c r="L21">
        <v>14.8177900212347</v>
      </c>
      <c r="M21">
        <v>15.7752749513174</v>
      </c>
      <c r="N21">
        <v>17.996157680448601</v>
      </c>
      <c r="O21">
        <v>17.433085801211998</v>
      </c>
      <c r="P21">
        <v>19.1683361287194</v>
      </c>
      <c r="Q21">
        <v>20.7978649242649</v>
      </c>
      <c r="R21">
        <v>23.062719568781102</v>
      </c>
      <c r="S21">
        <v>26.106482339422801</v>
      </c>
      <c r="T21">
        <v>21.944173108943001</v>
      </c>
      <c r="U21">
        <v>22.2983076692894</v>
      </c>
      <c r="V21">
        <v>24.7751118313431</v>
      </c>
      <c r="W21">
        <v>23.239216950811599</v>
      </c>
      <c r="X21">
        <v>26.622495660432101</v>
      </c>
      <c r="Y21">
        <v>25.014473609828201</v>
      </c>
      <c r="Z21">
        <v>21.416013909241599</v>
      </c>
      <c r="AA21">
        <v>23.320433362484401</v>
      </c>
      <c r="AB21">
        <v>22.952339450204502</v>
      </c>
      <c r="AC21">
        <v>19.518184047401501</v>
      </c>
      <c r="AD21">
        <v>19.827191573491</v>
      </c>
      <c r="AE21">
        <v>24.655129266539699</v>
      </c>
      <c r="AF21">
        <v>23.8229127734242</v>
      </c>
    </row>
    <row r="22" spans="1:32" x14ac:dyDescent="0.3">
      <c r="A22" t="s">
        <v>50</v>
      </c>
      <c r="B22" t="s">
        <v>337</v>
      </c>
      <c r="C22" t="s">
        <v>297</v>
      </c>
      <c r="D22" t="s">
        <v>338</v>
      </c>
      <c r="E22" t="s">
        <v>298</v>
      </c>
      <c r="G22">
        <v>6.0004451486473798</v>
      </c>
      <c r="H22">
        <v>6.2180852281677996</v>
      </c>
      <c r="I22">
        <v>6.7138850992710202</v>
      </c>
      <c r="J22">
        <v>7.5728323046505901</v>
      </c>
      <c r="K22">
        <v>8.4303969468629898</v>
      </c>
      <c r="L22">
        <v>10.0110901085799</v>
      </c>
      <c r="M22">
        <v>10.7813100227183</v>
      </c>
      <c r="N22">
        <v>12.495138676956699</v>
      </c>
      <c r="O22">
        <v>12.11235812923</v>
      </c>
      <c r="P22">
        <v>12.7874498442843</v>
      </c>
      <c r="Q22">
        <v>14.135460930411099</v>
      </c>
      <c r="R22">
        <v>15.3259991681327</v>
      </c>
      <c r="S22">
        <v>16.462553032530099</v>
      </c>
      <c r="T22">
        <v>14.9503047777935</v>
      </c>
      <c r="U22">
        <v>14.9272816731088</v>
      </c>
      <c r="V22">
        <v>15.660890514223199</v>
      </c>
      <c r="W22">
        <v>14.8255393568665</v>
      </c>
      <c r="X22">
        <v>14.0263338703455</v>
      </c>
      <c r="Y22">
        <v>12.658051208545601</v>
      </c>
      <c r="Z22">
        <v>13.0158151301644</v>
      </c>
      <c r="AA22">
        <v>14.5612556777909</v>
      </c>
      <c r="AB22">
        <v>14.165428126863199</v>
      </c>
      <c r="AC22">
        <v>13.150926194198901</v>
      </c>
      <c r="AD22">
        <v>13.250293474027201</v>
      </c>
      <c r="AE22">
        <v>16.491045950166701</v>
      </c>
      <c r="AF22">
        <v>16.055423464389001</v>
      </c>
    </row>
    <row r="23" spans="1:32" x14ac:dyDescent="0.3">
      <c r="A23" t="s">
        <v>50</v>
      </c>
      <c r="B23" t="s">
        <v>339</v>
      </c>
      <c r="C23" t="s">
        <v>297</v>
      </c>
      <c r="D23" t="s">
        <v>340</v>
      </c>
      <c r="E23" t="s">
        <v>298</v>
      </c>
      <c r="G23">
        <v>16.017058146770001</v>
      </c>
      <c r="H23">
        <v>18.1549158258082</v>
      </c>
      <c r="I23">
        <v>20.486538451763899</v>
      </c>
      <c r="J23">
        <v>22.294181794331401</v>
      </c>
      <c r="K23">
        <v>24.116546845819499</v>
      </c>
      <c r="L23">
        <v>28.2270865459089</v>
      </c>
      <c r="M23">
        <v>29.4769611247177</v>
      </c>
      <c r="N23">
        <v>30.920426066537299</v>
      </c>
      <c r="O23">
        <v>29.217613057942401</v>
      </c>
      <c r="P23">
        <v>28.802390194307801</v>
      </c>
      <c r="Q23">
        <v>28.802526079765698</v>
      </c>
      <c r="R23">
        <v>29.127060833408301</v>
      </c>
      <c r="S23">
        <v>28.634931170571502</v>
      </c>
      <c r="T23">
        <v>23.6401140518395</v>
      </c>
      <c r="U23">
        <v>23.235469504604001</v>
      </c>
      <c r="V23">
        <v>20.928765193084701</v>
      </c>
      <c r="W23">
        <v>15.392863611818401</v>
      </c>
      <c r="X23">
        <v>12.9966996838684</v>
      </c>
      <c r="Y23">
        <v>13.194778027116</v>
      </c>
      <c r="Z23">
        <v>15.105574717749001</v>
      </c>
      <c r="AA23">
        <v>13.378028411217599</v>
      </c>
      <c r="AB23">
        <v>13.7820350878666</v>
      </c>
      <c r="AC23">
        <v>13.811288916606401</v>
      </c>
      <c r="AD23">
        <v>15.730754975296501</v>
      </c>
      <c r="AE23">
        <v>23.711890279494099</v>
      </c>
      <c r="AF23">
        <v>21.357746542376798</v>
      </c>
    </row>
    <row r="24" spans="1:32" x14ac:dyDescent="0.3">
      <c r="A24" t="s">
        <v>50</v>
      </c>
      <c r="B24" t="s">
        <v>341</v>
      </c>
      <c r="C24" t="s">
        <v>297</v>
      </c>
      <c r="D24" t="s">
        <v>342</v>
      </c>
      <c r="E24" t="s">
        <v>298</v>
      </c>
      <c r="G24">
        <v>790.13269849399296</v>
      </c>
      <c r="H24">
        <v>778.042491997713</v>
      </c>
      <c r="I24">
        <v>857.26653470922099</v>
      </c>
      <c r="J24">
        <v>923.18975068378097</v>
      </c>
      <c r="K24">
        <v>971.35518150468795</v>
      </c>
      <c r="L24">
        <v>1097.1452510305201</v>
      </c>
      <c r="M24">
        <v>1113.42091895728</v>
      </c>
      <c r="N24">
        <v>1201.7299427286</v>
      </c>
      <c r="O24">
        <v>1161.83879106882</v>
      </c>
      <c r="P24">
        <v>1141.21550398319</v>
      </c>
      <c r="Q24">
        <v>1185.8894565020801</v>
      </c>
      <c r="R24">
        <v>1228.0968623835399</v>
      </c>
      <c r="S24">
        <v>1269.68451168056</v>
      </c>
      <c r="T24">
        <v>1105.08665140317</v>
      </c>
      <c r="U24">
        <v>1103.83755484373</v>
      </c>
      <c r="V24">
        <v>1062.3557142718601</v>
      </c>
      <c r="W24">
        <v>961.71495494807004</v>
      </c>
      <c r="X24">
        <v>887.07281459585499</v>
      </c>
      <c r="Y24">
        <v>934.84934096089103</v>
      </c>
      <c r="Z24">
        <v>1051.8308030370199</v>
      </c>
      <c r="AA24">
        <v>1101.81968914197</v>
      </c>
      <c r="AB24">
        <v>1158.32017685849</v>
      </c>
      <c r="AC24">
        <v>1189.79528502426</v>
      </c>
      <c r="AD24">
        <v>1228.86135511168</v>
      </c>
      <c r="AE24">
        <v>1219.2518666229801</v>
      </c>
      <c r="AF24">
        <v>1233.63767234634</v>
      </c>
    </row>
    <row r="25" spans="1:32" x14ac:dyDescent="0.3">
      <c r="A25" t="s">
        <v>50</v>
      </c>
      <c r="B25" t="s">
        <v>343</v>
      </c>
      <c r="C25" t="s">
        <v>297</v>
      </c>
      <c r="D25" t="s">
        <v>344</v>
      </c>
      <c r="E25" t="s">
        <v>298</v>
      </c>
      <c r="G25">
        <v>79.215871929121704</v>
      </c>
      <c r="H25">
        <v>78.083357991512003</v>
      </c>
      <c r="I25">
        <v>86.326470671520298</v>
      </c>
      <c r="J25">
        <v>93.727837128928101</v>
      </c>
      <c r="K25">
        <v>98.903050990452201</v>
      </c>
      <c r="L25">
        <v>114.024761130241</v>
      </c>
      <c r="M25">
        <v>118.195471060792</v>
      </c>
      <c r="N25">
        <v>131.93184941624099</v>
      </c>
      <c r="O25">
        <v>125.929232425671</v>
      </c>
      <c r="P25">
        <v>121.48512707824599</v>
      </c>
      <c r="Q25">
        <v>126.814643727301</v>
      </c>
      <c r="R25">
        <v>133.63571787555</v>
      </c>
      <c r="S25">
        <v>136.982561156147</v>
      </c>
      <c r="T25">
        <v>118.21982046114699</v>
      </c>
      <c r="U25">
        <v>117.928726738766</v>
      </c>
      <c r="V25">
        <v>115.97391524451101</v>
      </c>
      <c r="W25">
        <v>102.939999453667</v>
      </c>
      <c r="X25">
        <v>92.846152269831194</v>
      </c>
      <c r="Y25">
        <v>96.5608702417844</v>
      </c>
      <c r="Z25">
        <v>110.327877159933</v>
      </c>
      <c r="AA25">
        <v>118.89267675763401</v>
      </c>
      <c r="AB25">
        <v>137.23646497484</v>
      </c>
      <c r="AC25">
        <v>143.36025985198501</v>
      </c>
      <c r="AD25">
        <v>154.91968653036801</v>
      </c>
      <c r="AE25">
        <v>132.56052876521801</v>
      </c>
      <c r="AF25">
        <v>135.36900676471001</v>
      </c>
    </row>
    <row r="26" spans="1:32" x14ac:dyDescent="0.3">
      <c r="A26" t="s">
        <v>50</v>
      </c>
      <c r="B26" t="s">
        <v>345</v>
      </c>
      <c r="C26" t="s">
        <v>297</v>
      </c>
      <c r="D26" t="s">
        <v>346</v>
      </c>
      <c r="E26" t="s">
        <v>298</v>
      </c>
      <c r="G26">
        <v>461.96363360797102</v>
      </c>
      <c r="H26">
        <v>453.91297336960201</v>
      </c>
      <c r="I26">
        <v>500.20083558961602</v>
      </c>
      <c r="J26">
        <v>537.73175275425103</v>
      </c>
      <c r="K26">
        <v>564.333032345378</v>
      </c>
      <c r="L26">
        <v>633.55280562277801</v>
      </c>
      <c r="M26">
        <v>640.02198553356197</v>
      </c>
      <c r="N26">
        <v>687.07248336390398</v>
      </c>
      <c r="O26">
        <v>666.28882661773002</v>
      </c>
      <c r="P26">
        <v>658.64755197685304</v>
      </c>
      <c r="Q26">
        <v>683.07799687376598</v>
      </c>
      <c r="R26">
        <v>704.10708236993003</v>
      </c>
      <c r="S26">
        <v>730.274588877778</v>
      </c>
      <c r="T26">
        <v>639.56411041517299</v>
      </c>
      <c r="U26">
        <v>638.67315453531296</v>
      </c>
      <c r="V26">
        <v>629.78569626553099</v>
      </c>
      <c r="W26">
        <v>555.65708812678804</v>
      </c>
      <c r="X26">
        <v>511.41613967133202</v>
      </c>
      <c r="Y26">
        <v>538.00728740146701</v>
      </c>
      <c r="Z26">
        <v>596.41065412348701</v>
      </c>
      <c r="AA26">
        <v>632.50039195509999</v>
      </c>
      <c r="AB26">
        <v>646.33992702441196</v>
      </c>
      <c r="AC26">
        <v>630.30726268559602</v>
      </c>
      <c r="AD26">
        <v>644.62712058472596</v>
      </c>
      <c r="AE26">
        <v>664.93062985544498</v>
      </c>
      <c r="AF26">
        <v>664.75482278612606</v>
      </c>
    </row>
    <row r="27" spans="1:32" x14ac:dyDescent="0.3">
      <c r="A27" t="s">
        <v>50</v>
      </c>
      <c r="B27" t="s">
        <v>347</v>
      </c>
      <c r="C27" t="s">
        <v>297</v>
      </c>
      <c r="D27" t="s">
        <v>348</v>
      </c>
      <c r="E27" t="s">
        <v>298</v>
      </c>
      <c r="G27">
        <v>248.95319295690101</v>
      </c>
      <c r="H27">
        <v>246.04616063659901</v>
      </c>
      <c r="I27">
        <v>270.73922844808499</v>
      </c>
      <c r="J27">
        <v>291.73016080060199</v>
      </c>
      <c r="K27">
        <v>308.11909816885702</v>
      </c>
      <c r="L27">
        <v>349.56768427749802</v>
      </c>
      <c r="M27">
        <v>355.20346236292198</v>
      </c>
      <c r="N27">
        <v>382.72560994845702</v>
      </c>
      <c r="O27">
        <v>369.62073202541802</v>
      </c>
      <c r="P27">
        <v>361.08282492808701</v>
      </c>
      <c r="Q27">
        <v>375.99681590101699</v>
      </c>
      <c r="R27">
        <v>390.35406213806101</v>
      </c>
      <c r="S27">
        <v>402.42736164663398</v>
      </c>
      <c r="T27">
        <v>347.30272052684597</v>
      </c>
      <c r="U27">
        <v>347.23567356965299</v>
      </c>
      <c r="V27">
        <v>316.59610276181598</v>
      </c>
      <c r="W27">
        <v>303.117867367614</v>
      </c>
      <c r="X27">
        <v>282.81052265469202</v>
      </c>
      <c r="Y27">
        <v>300.28118331763898</v>
      </c>
      <c r="Z27">
        <v>345.092271753597</v>
      </c>
      <c r="AA27">
        <v>350.42662042924098</v>
      </c>
      <c r="AB27">
        <v>374.74378485923398</v>
      </c>
      <c r="AC27">
        <v>416.12776248668098</v>
      </c>
      <c r="AD27">
        <v>429.31454799659002</v>
      </c>
      <c r="AE27">
        <v>421.760708002314</v>
      </c>
      <c r="AF27">
        <v>433.51384279550803</v>
      </c>
    </row>
    <row r="28" spans="1:32" x14ac:dyDescent="0.3">
      <c r="A28" t="s">
        <v>50</v>
      </c>
      <c r="B28" t="s">
        <v>349</v>
      </c>
      <c r="C28" t="s">
        <v>297</v>
      </c>
      <c r="D28" t="s">
        <v>350</v>
      </c>
      <c r="E28" t="s">
        <v>298</v>
      </c>
      <c r="G28">
        <v>44.867552230395802</v>
      </c>
      <c r="H28">
        <v>46.530615081007298</v>
      </c>
      <c r="I28">
        <v>51.129045911964603</v>
      </c>
      <c r="J28">
        <v>55.830712612377702</v>
      </c>
      <c r="K28">
        <v>61.789131385771498</v>
      </c>
      <c r="L28">
        <v>69.388336764655904</v>
      </c>
      <c r="M28">
        <v>72.248498224584395</v>
      </c>
      <c r="N28">
        <v>77.2581019960584</v>
      </c>
      <c r="O28">
        <v>75.054416920638303</v>
      </c>
      <c r="P28">
        <v>80.148623311460199</v>
      </c>
      <c r="Q28">
        <v>85.629299507508193</v>
      </c>
      <c r="R28">
        <v>87.584752603259403</v>
      </c>
      <c r="S28">
        <v>92.851663622303704</v>
      </c>
      <c r="T28">
        <v>89.198817124190896</v>
      </c>
      <c r="U28">
        <v>94.139221330503901</v>
      </c>
      <c r="V28">
        <v>89.551976034488305</v>
      </c>
      <c r="W28">
        <v>80.749741717139202</v>
      </c>
      <c r="X28">
        <v>73.826504482094705</v>
      </c>
      <c r="Y28">
        <v>67.105136647999103</v>
      </c>
      <c r="Z28">
        <v>83.651511404737207</v>
      </c>
      <c r="AA28">
        <v>96.544795962150403</v>
      </c>
      <c r="AB28">
        <v>111.36305834651201</v>
      </c>
      <c r="AC28">
        <v>127.895753541537</v>
      </c>
      <c r="AD28">
        <v>122.627087182886</v>
      </c>
      <c r="AE28">
        <v>106.754475647859</v>
      </c>
      <c r="AF28">
        <v>87.439108729717802</v>
      </c>
    </row>
    <row r="29" spans="1:32" x14ac:dyDescent="0.3">
      <c r="A29" t="s">
        <v>50</v>
      </c>
      <c r="B29" t="s">
        <v>351</v>
      </c>
      <c r="C29" t="s">
        <v>297</v>
      </c>
      <c r="D29" t="s">
        <v>352</v>
      </c>
      <c r="E29" t="s">
        <v>298</v>
      </c>
      <c r="G29">
        <v>18.9456908936804</v>
      </c>
      <c r="H29">
        <v>19.6449218497029</v>
      </c>
      <c r="I29">
        <v>21.627212339029899</v>
      </c>
      <c r="J29">
        <v>23.6383284938134</v>
      </c>
      <c r="K29">
        <v>26.027154155051701</v>
      </c>
      <c r="L29">
        <v>29.2048671788463</v>
      </c>
      <c r="M29">
        <v>30.430916440034899</v>
      </c>
      <c r="N29">
        <v>32.082310109043704</v>
      </c>
      <c r="O29">
        <v>31.487321850523699</v>
      </c>
      <c r="P29">
        <v>33.601395867039898</v>
      </c>
      <c r="Q29">
        <v>35.903740770647403</v>
      </c>
      <c r="R29">
        <v>36.6073330711354</v>
      </c>
      <c r="S29">
        <v>38.7665036346256</v>
      </c>
      <c r="T29">
        <v>37.720236693538901</v>
      </c>
      <c r="U29">
        <v>41.4366928401422</v>
      </c>
      <c r="V29">
        <v>40.177455096574903</v>
      </c>
      <c r="W29">
        <v>36.025511987749198</v>
      </c>
      <c r="X29">
        <v>32.992595430956598</v>
      </c>
      <c r="Y29">
        <v>29.414374966392</v>
      </c>
      <c r="Z29">
        <v>37.9084152423981</v>
      </c>
      <c r="AA29">
        <v>44.647593213963901</v>
      </c>
      <c r="AB29">
        <v>52.506389555432399</v>
      </c>
      <c r="AC29">
        <v>60.653137294258201</v>
      </c>
      <c r="AD29">
        <v>58.1526323726467</v>
      </c>
      <c r="AE29">
        <v>53.660726145162698</v>
      </c>
      <c r="AF29">
        <v>44.409265994045697</v>
      </c>
    </row>
    <row r="30" spans="1:32" x14ac:dyDescent="0.3">
      <c r="A30" t="s">
        <v>50</v>
      </c>
      <c r="B30" t="s">
        <v>353</v>
      </c>
      <c r="C30" t="s">
        <v>297</v>
      </c>
      <c r="D30" t="s">
        <v>354</v>
      </c>
      <c r="E30" t="s">
        <v>298</v>
      </c>
      <c r="G30">
        <v>1.51513500616744</v>
      </c>
      <c r="H30">
        <v>1.5850871209752699</v>
      </c>
      <c r="I30">
        <v>1.7614690021479</v>
      </c>
      <c r="J30">
        <v>1.8910896513034201</v>
      </c>
      <c r="K30">
        <v>2.15303286671837</v>
      </c>
      <c r="L30">
        <v>2.47973779754264</v>
      </c>
      <c r="M30">
        <v>2.6089992143303999</v>
      </c>
      <c r="N30">
        <v>2.93695837184509</v>
      </c>
      <c r="O30">
        <v>2.8716413393358899</v>
      </c>
      <c r="P30">
        <v>3.0567521901805002</v>
      </c>
      <c r="Q30">
        <v>3.30871298509159</v>
      </c>
      <c r="R30">
        <v>3.5633829930071701</v>
      </c>
      <c r="S30">
        <v>3.80396444088418</v>
      </c>
      <c r="T30">
        <v>3.2463914161477301</v>
      </c>
      <c r="U30">
        <v>3.41776071529888</v>
      </c>
      <c r="V30">
        <v>3.5418829844526498</v>
      </c>
      <c r="W30">
        <v>3.1788528243187399</v>
      </c>
      <c r="X30">
        <v>3.2241540964895701</v>
      </c>
      <c r="Y30">
        <v>3.2950599645648402</v>
      </c>
      <c r="Z30">
        <v>3.8085689998785601</v>
      </c>
      <c r="AA30">
        <v>3.8325257024950901</v>
      </c>
      <c r="AB30">
        <v>4.0780833467564204</v>
      </c>
      <c r="AC30">
        <v>4.5445618380787396</v>
      </c>
      <c r="AD30">
        <v>6.0168709628753403</v>
      </c>
      <c r="AE30">
        <v>6.3714137238306296</v>
      </c>
      <c r="AF30">
        <v>6.2182030944716198</v>
      </c>
    </row>
    <row r="31" spans="1:32" x14ac:dyDescent="0.3">
      <c r="A31" t="s">
        <v>50</v>
      </c>
      <c r="B31" t="s">
        <v>355</v>
      </c>
      <c r="C31" t="s">
        <v>297</v>
      </c>
      <c r="D31" t="s">
        <v>356</v>
      </c>
      <c r="E31" t="s">
        <v>298</v>
      </c>
      <c r="G31">
        <v>6.5091923848178501</v>
      </c>
      <c r="H31">
        <v>6.7430297012530804</v>
      </c>
      <c r="I31">
        <v>7.3959061644701896</v>
      </c>
      <c r="J31">
        <v>8.0876923513699701</v>
      </c>
      <c r="K31">
        <v>8.9180769000307407</v>
      </c>
      <c r="L31">
        <v>10.0164746055205</v>
      </c>
      <c r="M31">
        <v>10.4377567204175</v>
      </c>
      <c r="N31">
        <v>11.2498844544946</v>
      </c>
      <c r="O31">
        <v>10.8135362916028</v>
      </c>
      <c r="P31">
        <v>11.5406805568824</v>
      </c>
      <c r="Q31">
        <v>12.327864299841201</v>
      </c>
      <c r="R31">
        <v>12.585022963210299</v>
      </c>
      <c r="S31">
        <v>13.3248652528903</v>
      </c>
      <c r="T31">
        <v>12.936428280866799</v>
      </c>
      <c r="U31">
        <v>13.1237840172685</v>
      </c>
      <c r="V31">
        <v>12.8972393879272</v>
      </c>
      <c r="W31">
        <v>12.1203568702672</v>
      </c>
      <c r="X31">
        <v>11.811850860894699</v>
      </c>
      <c r="Y31">
        <v>10.419673117403301</v>
      </c>
      <c r="Z31">
        <v>12.843027356458199</v>
      </c>
      <c r="AA31">
        <v>14.6240263857547</v>
      </c>
      <c r="AB31">
        <v>17.3810001653627</v>
      </c>
      <c r="AC31">
        <v>21.385332768025101</v>
      </c>
      <c r="AD31">
        <v>20.442393468757501</v>
      </c>
      <c r="AE31">
        <v>14.135801858448101</v>
      </c>
      <c r="AF31">
        <v>10.2331850237419</v>
      </c>
    </row>
    <row r="32" spans="1:32" x14ac:dyDescent="0.3">
      <c r="A32" t="s">
        <v>50</v>
      </c>
      <c r="B32" t="s">
        <v>357</v>
      </c>
      <c r="C32" t="s">
        <v>297</v>
      </c>
      <c r="D32" t="s">
        <v>358</v>
      </c>
      <c r="E32" t="s">
        <v>298</v>
      </c>
      <c r="G32">
        <v>12.898008649170899</v>
      </c>
      <c r="H32">
        <v>13.3712845173786</v>
      </c>
      <c r="I32">
        <v>14.6536564519865</v>
      </c>
      <c r="J32">
        <v>16.010572248881299</v>
      </c>
      <c r="K32">
        <v>17.780512800571401</v>
      </c>
      <c r="L32">
        <v>19.917962047124</v>
      </c>
      <c r="M32">
        <v>20.701022555321199</v>
      </c>
      <c r="N32">
        <v>22.2559539853494</v>
      </c>
      <c r="O32">
        <v>21.453259093217099</v>
      </c>
      <c r="P32">
        <v>22.957517186201599</v>
      </c>
      <c r="Q32">
        <v>24.4898969355988</v>
      </c>
      <c r="R32">
        <v>24.963444171324799</v>
      </c>
      <c r="S32">
        <v>26.484802123910502</v>
      </c>
      <c r="T32">
        <v>25.438506913731501</v>
      </c>
      <c r="U32">
        <v>26.105756983764799</v>
      </c>
      <c r="V32">
        <v>23.768715630914901</v>
      </c>
      <c r="W32">
        <v>20.947393409582698</v>
      </c>
      <c r="X32">
        <v>18.5019611326248</v>
      </c>
      <c r="Y32">
        <v>17.200205309213601</v>
      </c>
      <c r="Z32">
        <v>21.275325259970401</v>
      </c>
      <c r="AA32">
        <v>24.835466835186701</v>
      </c>
      <c r="AB32">
        <v>28.047164260790598</v>
      </c>
      <c r="AC32">
        <v>31.1229037572684</v>
      </c>
      <c r="AD32">
        <v>29.057900170127802</v>
      </c>
      <c r="AE32">
        <v>24.5029399798516</v>
      </c>
      <c r="AF32">
        <v>19.8849568786997</v>
      </c>
    </row>
    <row r="33" spans="1:32" x14ac:dyDescent="0.3">
      <c r="A33" t="s">
        <v>50</v>
      </c>
      <c r="B33" t="s">
        <v>359</v>
      </c>
      <c r="C33" t="s">
        <v>297</v>
      </c>
      <c r="D33" t="s">
        <v>360</v>
      </c>
      <c r="E33" t="s">
        <v>298</v>
      </c>
      <c r="G33">
        <v>4.9995252965591099</v>
      </c>
      <c r="H33">
        <v>5.1862918916974996</v>
      </c>
      <c r="I33">
        <v>5.6908019543301096</v>
      </c>
      <c r="J33">
        <v>6.2030298670096702</v>
      </c>
      <c r="K33">
        <v>6.91035466339933</v>
      </c>
      <c r="L33">
        <v>7.7692951356225004</v>
      </c>
      <c r="M33">
        <v>8.0698032944803106</v>
      </c>
      <c r="N33">
        <v>8.7329950753256398</v>
      </c>
      <c r="O33">
        <v>8.4286583459588407</v>
      </c>
      <c r="P33">
        <v>8.9922775111557698</v>
      </c>
      <c r="Q33">
        <v>9.5990845163291993</v>
      </c>
      <c r="R33">
        <v>9.8655694045817093</v>
      </c>
      <c r="S33">
        <v>10.471528169993199</v>
      </c>
      <c r="T33">
        <v>9.8572538199059299</v>
      </c>
      <c r="U33">
        <v>10.055226774029601</v>
      </c>
      <c r="V33">
        <v>9.1666829346186596</v>
      </c>
      <c r="W33">
        <v>8.4776266252213492</v>
      </c>
      <c r="X33">
        <v>7.2959429611290902</v>
      </c>
      <c r="Y33">
        <v>6.7758232904253699</v>
      </c>
      <c r="Z33">
        <v>7.8161745460319398</v>
      </c>
      <c r="AA33">
        <v>8.6051838247499397</v>
      </c>
      <c r="AB33">
        <v>9.3504210181697207</v>
      </c>
      <c r="AC33">
        <v>10.189817883906199</v>
      </c>
      <c r="AD33">
        <v>8.9572902084786907</v>
      </c>
      <c r="AE33">
        <v>8.0835939405656205</v>
      </c>
      <c r="AF33">
        <v>6.6934977387589498</v>
      </c>
    </row>
    <row r="34" spans="1:32" x14ac:dyDescent="0.3">
      <c r="A34" t="s">
        <v>50</v>
      </c>
      <c r="B34" t="s">
        <v>361</v>
      </c>
      <c r="C34" t="s">
        <v>297</v>
      </c>
      <c r="D34" t="s">
        <v>362</v>
      </c>
      <c r="E34" t="s">
        <v>298</v>
      </c>
      <c r="G34">
        <v>59.6038789399298</v>
      </c>
      <c r="H34">
        <v>62.303335386354597</v>
      </c>
      <c r="I34">
        <v>67.662796832192598</v>
      </c>
      <c r="J34">
        <v>72.224289822749597</v>
      </c>
      <c r="K34">
        <v>77.564157174641196</v>
      </c>
      <c r="L34">
        <v>91.464941746653807</v>
      </c>
      <c r="M34">
        <v>94.701351244036701</v>
      </c>
      <c r="N34">
        <v>102.383417978921</v>
      </c>
      <c r="O34">
        <v>96.910977642765801</v>
      </c>
      <c r="P34">
        <v>99.768995227713006</v>
      </c>
      <c r="Q34">
        <v>107.210152586764</v>
      </c>
      <c r="R34">
        <v>113.564305015359</v>
      </c>
      <c r="S34">
        <v>115.43327487805399</v>
      </c>
      <c r="T34">
        <v>109.244855157335</v>
      </c>
      <c r="U34">
        <v>111.522241244898</v>
      </c>
      <c r="V34">
        <v>112.142569783822</v>
      </c>
      <c r="W34">
        <v>97.502013441768696</v>
      </c>
      <c r="X34">
        <v>83.041961524547503</v>
      </c>
      <c r="Y34">
        <v>83.655712560002499</v>
      </c>
      <c r="Z34">
        <v>105.800108780855</v>
      </c>
      <c r="AA34">
        <v>104.904710808323</v>
      </c>
      <c r="AB34">
        <v>115.990639201074</v>
      </c>
      <c r="AC34">
        <v>126.015874569939</v>
      </c>
      <c r="AD34">
        <v>130.67062206748599</v>
      </c>
      <c r="AE34">
        <v>93.797134443769906</v>
      </c>
      <c r="AF34">
        <v>94.663070852712806</v>
      </c>
    </row>
    <row r="35" spans="1:32" x14ac:dyDescent="0.3">
      <c r="A35" t="s">
        <v>50</v>
      </c>
      <c r="B35" t="s">
        <v>363</v>
      </c>
      <c r="C35" t="s">
        <v>297</v>
      </c>
      <c r="D35" t="s">
        <v>364</v>
      </c>
      <c r="E35" t="s">
        <v>298</v>
      </c>
      <c r="G35">
        <v>232.74532309802399</v>
      </c>
      <c r="H35">
        <v>238.69408756487601</v>
      </c>
      <c r="I35">
        <v>259.84232517160302</v>
      </c>
      <c r="J35">
        <v>282.76806147941898</v>
      </c>
      <c r="K35">
        <v>304.69182279821399</v>
      </c>
      <c r="L35">
        <v>353.43635930109798</v>
      </c>
      <c r="M35">
        <v>366.36352054366301</v>
      </c>
      <c r="N35">
        <v>394.51830938581901</v>
      </c>
      <c r="O35">
        <v>375.81553154139698</v>
      </c>
      <c r="P35">
        <v>384.33512936383403</v>
      </c>
      <c r="Q35">
        <v>400.781921258826</v>
      </c>
      <c r="R35">
        <v>404.57057246779902</v>
      </c>
      <c r="S35">
        <v>432.30231709709398</v>
      </c>
      <c r="T35">
        <v>421.41899556944901</v>
      </c>
      <c r="U35">
        <v>429.38646205819998</v>
      </c>
      <c r="V35">
        <v>418.39817463538299</v>
      </c>
      <c r="W35">
        <v>395.40331691265902</v>
      </c>
      <c r="X35">
        <v>351.64739613653001</v>
      </c>
      <c r="Y35">
        <v>300.50717121961799</v>
      </c>
      <c r="Z35">
        <v>334.80737485151298</v>
      </c>
      <c r="AA35">
        <v>353.74264112972901</v>
      </c>
      <c r="AB35">
        <v>380.57714736650303</v>
      </c>
      <c r="AC35">
        <v>405.71273022710398</v>
      </c>
      <c r="AD35">
        <v>409.66086295090997</v>
      </c>
      <c r="AE35">
        <v>460.86676769412901</v>
      </c>
      <c r="AF35">
        <v>498.13582619946601</v>
      </c>
    </row>
    <row r="36" spans="1:32" x14ac:dyDescent="0.3">
      <c r="A36" t="s">
        <v>50</v>
      </c>
      <c r="B36" t="s">
        <v>365</v>
      </c>
      <c r="C36" t="s">
        <v>297</v>
      </c>
      <c r="D36" t="s">
        <v>366</v>
      </c>
      <c r="E36" t="s">
        <v>298</v>
      </c>
      <c r="G36">
        <v>94.188855844154901</v>
      </c>
      <c r="H36">
        <v>95.474152660322702</v>
      </c>
      <c r="I36">
        <v>101.33739444440501</v>
      </c>
      <c r="J36">
        <v>109.054210185771</v>
      </c>
      <c r="K36">
        <v>117.720762856758</v>
      </c>
      <c r="L36">
        <v>126.562358993903</v>
      </c>
      <c r="M36">
        <v>122.278542966377</v>
      </c>
      <c r="N36">
        <v>128.80447783640599</v>
      </c>
      <c r="O36">
        <v>121.10488464369401</v>
      </c>
      <c r="P36">
        <v>122.666549242451</v>
      </c>
      <c r="Q36">
        <v>131.37583377769499</v>
      </c>
      <c r="R36">
        <v>135.49215091239901</v>
      </c>
      <c r="S36">
        <v>144.338421275467</v>
      </c>
      <c r="T36">
        <v>131.53842210191701</v>
      </c>
      <c r="U36">
        <v>128.91772504953499</v>
      </c>
      <c r="V36">
        <v>122.042245444507</v>
      </c>
      <c r="W36">
        <v>103.03479557167699</v>
      </c>
      <c r="X36">
        <v>83.718598644487798</v>
      </c>
      <c r="Y36">
        <v>75.568443917886796</v>
      </c>
      <c r="Z36">
        <v>80.689280787661204</v>
      </c>
      <c r="AA36">
        <v>81.318878761690797</v>
      </c>
      <c r="AB36">
        <v>82.923236022133594</v>
      </c>
      <c r="AC36">
        <v>81.502750598615805</v>
      </c>
      <c r="AD36">
        <v>81.440759137890893</v>
      </c>
      <c r="AE36">
        <v>83.563170828684505</v>
      </c>
      <c r="AF36">
        <v>83.079893779219503</v>
      </c>
    </row>
    <row r="37" spans="1:32" x14ac:dyDescent="0.3">
      <c r="A37" t="s">
        <v>50</v>
      </c>
      <c r="B37" t="s">
        <v>367</v>
      </c>
      <c r="C37" t="s">
        <v>297</v>
      </c>
      <c r="D37" t="s">
        <v>368</v>
      </c>
      <c r="E37" t="s">
        <v>298</v>
      </c>
      <c r="G37">
        <v>98.839574627750594</v>
      </c>
      <c r="H37">
        <v>101.80407233635501</v>
      </c>
      <c r="I37">
        <v>113.36793567486301</v>
      </c>
      <c r="J37">
        <v>123.30459661098401</v>
      </c>
      <c r="K37">
        <v>127.99126837361401</v>
      </c>
      <c r="L37">
        <v>162.77086994685899</v>
      </c>
      <c r="M37">
        <v>166.78639799114501</v>
      </c>
      <c r="N37">
        <v>181.36699896988301</v>
      </c>
      <c r="O37">
        <v>172.27394457088599</v>
      </c>
      <c r="P37">
        <v>171.160134070205</v>
      </c>
      <c r="Q37">
        <v>169.16465598905299</v>
      </c>
      <c r="R37">
        <v>162.88838305536601</v>
      </c>
      <c r="S37">
        <v>168.51562607095499</v>
      </c>
      <c r="T37">
        <v>159.191467996597</v>
      </c>
      <c r="U37">
        <v>162.45350211010501</v>
      </c>
      <c r="V37">
        <v>151.571883332325</v>
      </c>
      <c r="W37">
        <v>155.437896787916</v>
      </c>
      <c r="X37">
        <v>142.74920025917299</v>
      </c>
      <c r="Y37">
        <v>111.50606440781</v>
      </c>
      <c r="Z37">
        <v>123.640286659943</v>
      </c>
      <c r="AA37">
        <v>129.82087811288599</v>
      </c>
      <c r="AB37">
        <v>130.75614243312</v>
      </c>
      <c r="AC37">
        <v>128.24117531694301</v>
      </c>
      <c r="AD37">
        <v>123.802025269002</v>
      </c>
      <c r="AE37">
        <v>115.089885818065</v>
      </c>
      <c r="AF37">
        <v>126.566873754241</v>
      </c>
    </row>
    <row r="38" spans="1:32" x14ac:dyDescent="0.3">
      <c r="A38" t="s">
        <v>50</v>
      </c>
      <c r="B38" t="s">
        <v>369</v>
      </c>
      <c r="C38" t="s">
        <v>297</v>
      </c>
      <c r="D38" t="s">
        <v>370</v>
      </c>
      <c r="E38" t="s">
        <v>298</v>
      </c>
      <c r="G38">
        <v>39.716892626118501</v>
      </c>
      <c r="H38">
        <v>41.4158625681982</v>
      </c>
      <c r="I38">
        <v>45.136995052335102</v>
      </c>
      <c r="J38">
        <v>50.409254682664397</v>
      </c>
      <c r="K38">
        <v>58.979791567841701</v>
      </c>
      <c r="L38">
        <v>64.103130360337104</v>
      </c>
      <c r="M38">
        <v>77.298579586140505</v>
      </c>
      <c r="N38">
        <v>84.346832579530002</v>
      </c>
      <c r="O38">
        <v>82.436702326817198</v>
      </c>
      <c r="P38">
        <v>90.508446051178296</v>
      </c>
      <c r="Q38">
        <v>100.24143149207799</v>
      </c>
      <c r="R38">
        <v>106.19003850003401</v>
      </c>
      <c r="S38">
        <v>119.448269750672</v>
      </c>
      <c r="T38">
        <v>130.689105470935</v>
      </c>
      <c r="U38">
        <v>138.01523489856001</v>
      </c>
      <c r="V38">
        <v>144.784045858551</v>
      </c>
      <c r="W38">
        <v>136.930624553066</v>
      </c>
      <c r="X38">
        <v>125.179597232869</v>
      </c>
      <c r="Y38">
        <v>113.43266289392101</v>
      </c>
      <c r="Z38">
        <v>130.477807403908</v>
      </c>
      <c r="AA38">
        <v>142.60288425515199</v>
      </c>
      <c r="AB38">
        <v>166.89776891124899</v>
      </c>
      <c r="AC38">
        <v>195.968804311545</v>
      </c>
      <c r="AD38">
        <v>204.41807854401699</v>
      </c>
      <c r="AE38">
        <v>262.21371104737898</v>
      </c>
      <c r="AF38">
        <v>288.48905866600597</v>
      </c>
    </row>
    <row r="39" spans="1:32" x14ac:dyDescent="0.3">
      <c r="A39" t="s">
        <v>50</v>
      </c>
      <c r="B39" t="s">
        <v>371</v>
      </c>
      <c r="C39" t="s">
        <v>297</v>
      </c>
      <c r="D39" t="s">
        <v>372</v>
      </c>
      <c r="E39" t="s">
        <v>298</v>
      </c>
      <c r="G39">
        <v>99.413247036938401</v>
      </c>
      <c r="H39">
        <v>103.701826751311</v>
      </c>
      <c r="I39">
        <v>119.234448283082</v>
      </c>
      <c r="J39">
        <v>134.428493526252</v>
      </c>
      <c r="K39">
        <v>148.31188616245601</v>
      </c>
      <c r="L39">
        <v>166.59553341290101</v>
      </c>
      <c r="M39">
        <v>174.74176772954101</v>
      </c>
      <c r="N39">
        <v>188.82511283631001</v>
      </c>
      <c r="O39">
        <v>175.76509914971399</v>
      </c>
      <c r="P39">
        <v>187.75884289074699</v>
      </c>
      <c r="Q39">
        <v>204.178158718432</v>
      </c>
      <c r="R39">
        <v>219.98335248593401</v>
      </c>
      <c r="S39">
        <v>220.851170026674</v>
      </c>
      <c r="T39">
        <v>212.85838330035301</v>
      </c>
      <c r="U39">
        <v>217.79509478779599</v>
      </c>
      <c r="V39">
        <v>238.26944440296199</v>
      </c>
      <c r="W39">
        <v>318.30810729382301</v>
      </c>
      <c r="X39">
        <v>286.83243307359999</v>
      </c>
      <c r="Y39">
        <v>270.07996720328401</v>
      </c>
      <c r="Z39">
        <v>277.13520728700399</v>
      </c>
      <c r="AA39">
        <v>277.22038456225101</v>
      </c>
      <c r="AB39">
        <v>276.74040776274899</v>
      </c>
      <c r="AC39">
        <v>260.88646795999398</v>
      </c>
      <c r="AD39">
        <v>278.11310587139798</v>
      </c>
      <c r="AE39">
        <v>274.26469929705502</v>
      </c>
      <c r="AF39">
        <v>283.10477641284598</v>
      </c>
    </row>
    <row r="40" spans="1:32" x14ac:dyDescent="0.3">
      <c r="A40" t="s">
        <v>50</v>
      </c>
      <c r="B40" t="s">
        <v>373</v>
      </c>
      <c r="C40" t="s">
        <v>297</v>
      </c>
      <c r="D40" t="s">
        <v>374</v>
      </c>
      <c r="E40" t="s">
        <v>298</v>
      </c>
      <c r="G40">
        <v>25.3452457024582</v>
      </c>
      <c r="H40">
        <v>26.486415095458</v>
      </c>
      <c r="I40">
        <v>27.916032940312601</v>
      </c>
      <c r="J40">
        <v>29.542205797231802</v>
      </c>
      <c r="K40">
        <v>32.648602459767503</v>
      </c>
      <c r="L40">
        <v>40.023701218840301</v>
      </c>
      <c r="M40">
        <v>41.046467920733697</v>
      </c>
      <c r="N40">
        <v>43.9905932997126</v>
      </c>
      <c r="O40">
        <v>39.991404568561201</v>
      </c>
      <c r="P40">
        <v>39.381965795219202</v>
      </c>
      <c r="Q40">
        <v>40.721887002690202</v>
      </c>
      <c r="R40">
        <v>38.235164926353001</v>
      </c>
      <c r="S40">
        <v>38.999540393282601</v>
      </c>
      <c r="T40">
        <v>34.592045550787098</v>
      </c>
      <c r="U40">
        <v>29.430470606749601</v>
      </c>
      <c r="V40">
        <v>28.769192366898</v>
      </c>
      <c r="W40">
        <v>25.286459649941101</v>
      </c>
      <c r="X40">
        <v>28.069259576356298</v>
      </c>
      <c r="Y40">
        <v>29.357504024452599</v>
      </c>
      <c r="Z40">
        <v>33.749091685522501</v>
      </c>
      <c r="AA40">
        <v>40.702574025592497</v>
      </c>
      <c r="AB40">
        <v>49.751773722026201</v>
      </c>
      <c r="AC40">
        <v>51.139467100254997</v>
      </c>
      <c r="AD40">
        <v>54.55226740949</v>
      </c>
      <c r="AE40">
        <v>64.749017193501203</v>
      </c>
      <c r="AF40">
        <v>70.582678511674501</v>
      </c>
    </row>
    <row r="41" spans="1:32" x14ac:dyDescent="0.3">
      <c r="A41" t="s">
        <v>50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50</v>
      </c>
      <c r="B42" t="s">
        <v>377</v>
      </c>
      <c r="C42" t="s">
        <v>297</v>
      </c>
      <c r="D42" t="s">
        <v>378</v>
      </c>
      <c r="E42" t="s">
        <v>298</v>
      </c>
      <c r="G42">
        <v>172.76113106346301</v>
      </c>
      <c r="H42">
        <v>178.22202822674399</v>
      </c>
      <c r="I42">
        <v>193.417869956262</v>
      </c>
      <c r="J42">
        <v>212.10916566526299</v>
      </c>
      <c r="K42">
        <v>224.10366763458001</v>
      </c>
      <c r="L42">
        <v>260.57731626472997</v>
      </c>
      <c r="M42">
        <v>244.627138592813</v>
      </c>
      <c r="N42">
        <v>271.09937528954401</v>
      </c>
      <c r="O42">
        <v>265.43897581503597</v>
      </c>
      <c r="P42">
        <v>269.66063321360599</v>
      </c>
      <c r="Q42">
        <v>276.62941987101601</v>
      </c>
      <c r="R42">
        <v>295.35734399434602</v>
      </c>
      <c r="S42">
        <v>306.27617835956499</v>
      </c>
      <c r="T42">
        <v>281.44368708590599</v>
      </c>
      <c r="U42">
        <v>284.753775124377</v>
      </c>
      <c r="V42">
        <v>296.736001593764</v>
      </c>
      <c r="W42">
        <v>272.988028744926</v>
      </c>
      <c r="X42">
        <v>255.950475868279</v>
      </c>
      <c r="Y42">
        <v>271.50914863987998</v>
      </c>
      <c r="Z42">
        <v>281.71736645538101</v>
      </c>
      <c r="AA42">
        <v>287.54889554156603</v>
      </c>
      <c r="AB42">
        <v>296.74913208710097</v>
      </c>
      <c r="AC42">
        <v>291.83492790340301</v>
      </c>
      <c r="AD42">
        <v>359.21292976205899</v>
      </c>
      <c r="AE42">
        <v>312.63720694097401</v>
      </c>
      <c r="AF42">
        <v>311.52989152566801</v>
      </c>
    </row>
    <row r="43" spans="1:32" x14ac:dyDescent="0.3">
      <c r="A43" t="s">
        <v>50</v>
      </c>
      <c r="B43" t="s">
        <v>379</v>
      </c>
      <c r="C43" t="s">
        <v>297</v>
      </c>
      <c r="D43" t="s">
        <v>380</v>
      </c>
      <c r="E43" t="s">
        <v>298</v>
      </c>
      <c r="G43">
        <v>218.74151710738599</v>
      </c>
      <c r="H43">
        <v>225.562766458449</v>
      </c>
      <c r="I43">
        <v>244.705585951134</v>
      </c>
      <c r="J43">
        <v>267.99152593696101</v>
      </c>
      <c r="K43">
        <v>284.641371107959</v>
      </c>
      <c r="L43">
        <v>327.986814498456</v>
      </c>
      <c r="M43">
        <v>314.28898311756598</v>
      </c>
      <c r="N43">
        <v>347.98566286824001</v>
      </c>
      <c r="O43">
        <v>338.74531626037799</v>
      </c>
      <c r="P43">
        <v>343.78046495336002</v>
      </c>
      <c r="Q43">
        <v>355.44774320816401</v>
      </c>
      <c r="R43">
        <v>379.88918648447299</v>
      </c>
      <c r="S43">
        <v>397.92852762415401</v>
      </c>
      <c r="T43">
        <v>364.74432233193698</v>
      </c>
      <c r="U43">
        <v>367.80036477236098</v>
      </c>
      <c r="V43">
        <v>393.09744605799199</v>
      </c>
      <c r="W43">
        <v>367.54918326266801</v>
      </c>
      <c r="X43">
        <v>344.77585349716901</v>
      </c>
      <c r="Y43">
        <v>355.25216558009799</v>
      </c>
      <c r="Z43">
        <v>379.83179621812701</v>
      </c>
      <c r="AA43">
        <v>390.96101781797699</v>
      </c>
      <c r="AB43">
        <v>412.07987569200702</v>
      </c>
      <c r="AC43">
        <v>423.44802115361398</v>
      </c>
      <c r="AD43">
        <v>516.08896422570194</v>
      </c>
      <c r="AE43">
        <v>437.26099036350001</v>
      </c>
      <c r="AF43">
        <v>421.49998305257202</v>
      </c>
    </row>
    <row r="44" spans="1:32" x14ac:dyDescent="0.3">
      <c r="A44" t="s">
        <v>50</v>
      </c>
      <c r="B44" t="s">
        <v>381</v>
      </c>
      <c r="C44" t="s">
        <v>297</v>
      </c>
      <c r="D44" t="s">
        <v>382</v>
      </c>
      <c r="E44" t="s">
        <v>298</v>
      </c>
      <c r="G44">
        <v>1903.9315851967499</v>
      </c>
      <c r="H44">
        <v>1916.4069533300601</v>
      </c>
      <c r="I44">
        <v>2075.7629036302801</v>
      </c>
      <c r="J44">
        <v>2236.3926067255402</v>
      </c>
      <c r="K44">
        <v>2381.7100955200799</v>
      </c>
      <c r="L44">
        <v>2710.2716950029799</v>
      </c>
      <c r="M44">
        <v>2748.2949986864301</v>
      </c>
      <c r="N44">
        <v>2970.70069793519</v>
      </c>
      <c r="O44">
        <v>2834.6583072827202</v>
      </c>
      <c r="P44">
        <v>2841.9619829518501</v>
      </c>
      <c r="Q44">
        <v>2978.52453561639</v>
      </c>
      <c r="R44">
        <v>3111.3768643788899</v>
      </c>
      <c r="S44">
        <v>3235.7497616832502</v>
      </c>
      <c r="T44">
        <v>2904.1982648763101</v>
      </c>
      <c r="U44">
        <v>2939.0887715077301</v>
      </c>
      <c r="V44">
        <v>2944.6872457065001</v>
      </c>
      <c r="W44">
        <v>2828.7537817879102</v>
      </c>
      <c r="X44">
        <v>2605.91965773321</v>
      </c>
      <c r="Y44">
        <v>2598.2076742484401</v>
      </c>
      <c r="Z44">
        <v>2858.9072990007598</v>
      </c>
      <c r="AA44">
        <v>2992.3157017603298</v>
      </c>
      <c r="AB44">
        <v>3104.1797618558198</v>
      </c>
      <c r="AC44">
        <v>3181.3379779933498</v>
      </c>
      <c r="AD44">
        <v>3403.1194996437098</v>
      </c>
      <c r="AE44">
        <v>3315.2586967818902</v>
      </c>
      <c r="AF44">
        <v>3362.6621699820498</v>
      </c>
    </row>
    <row r="45" spans="1:32" x14ac:dyDescent="0.3">
      <c r="A45" t="s">
        <v>50</v>
      </c>
      <c r="B45" t="s">
        <v>383</v>
      </c>
      <c r="C45" t="s">
        <v>297</v>
      </c>
      <c r="D45" t="s">
        <v>384</v>
      </c>
      <c r="E45" t="s">
        <v>298</v>
      </c>
      <c r="G45">
        <v>1903.1306401378299</v>
      </c>
      <c r="H45">
        <v>1915.62463726293</v>
      </c>
      <c r="I45">
        <v>2074.9560512859998</v>
      </c>
      <c r="J45">
        <v>2235.51084358458</v>
      </c>
      <c r="K45">
        <v>2380.80576674142</v>
      </c>
      <c r="L45">
        <v>2709.2232041905299</v>
      </c>
      <c r="M45">
        <v>2747.21098100052</v>
      </c>
      <c r="N45">
        <v>2969.4869032391198</v>
      </c>
      <c r="O45">
        <v>2833.5397014158798</v>
      </c>
      <c r="P45">
        <v>2840.9008070745399</v>
      </c>
      <c r="Q45">
        <v>2977.4309305516499</v>
      </c>
      <c r="R45">
        <v>3110.0964854714298</v>
      </c>
      <c r="S45">
        <v>3234.4289346482601</v>
      </c>
      <c r="T45">
        <v>2903.1335785455099</v>
      </c>
      <c r="U45">
        <v>2937.9713846438799</v>
      </c>
      <c r="V45">
        <v>2943.4756119526</v>
      </c>
      <c r="W45">
        <v>2827.6000549692299</v>
      </c>
      <c r="X45">
        <v>2604.8161176578801</v>
      </c>
      <c r="Y45">
        <v>2596.42980823378</v>
      </c>
      <c r="Z45">
        <v>2856.7523114509299</v>
      </c>
      <c r="AA45">
        <v>2990.21469447441</v>
      </c>
      <c r="AB45">
        <v>3101.4627038794301</v>
      </c>
      <c r="AC45">
        <v>3178.7256727767699</v>
      </c>
      <c r="AD45">
        <v>3400.30694314931</v>
      </c>
      <c r="AE45">
        <v>3312.49585002189</v>
      </c>
      <c r="AF45">
        <v>3360.0008518689501</v>
      </c>
    </row>
    <row r="46" spans="1:32" x14ac:dyDescent="0.3">
      <c r="A46" t="s">
        <v>50</v>
      </c>
      <c r="B46" t="s">
        <v>385</v>
      </c>
      <c r="C46" t="s">
        <v>297</v>
      </c>
      <c r="D46" t="s">
        <v>386</v>
      </c>
      <c r="E46" t="s">
        <v>298</v>
      </c>
      <c r="G46">
        <v>45.980386043923097</v>
      </c>
      <c r="H46">
        <v>47.340738231705402</v>
      </c>
      <c r="I46">
        <v>51.287715994872599</v>
      </c>
      <c r="J46">
        <v>55.882360271698403</v>
      </c>
      <c r="K46">
        <v>60.537703473378798</v>
      </c>
      <c r="L46">
        <v>67.409498233725898</v>
      </c>
      <c r="M46">
        <v>69.661844524752894</v>
      </c>
      <c r="N46">
        <v>76.886287578695899</v>
      </c>
      <c r="O46">
        <v>73.306340445342002</v>
      </c>
      <c r="P46">
        <v>74.119831739753806</v>
      </c>
      <c r="Q46">
        <v>78.818323337148101</v>
      </c>
      <c r="R46">
        <v>84.531842490127303</v>
      </c>
      <c r="S46">
        <v>91.652349264588494</v>
      </c>
      <c r="T46">
        <v>83.300635246030595</v>
      </c>
      <c r="U46">
        <v>83.046589647984604</v>
      </c>
      <c r="V46">
        <v>96.361444464227901</v>
      </c>
      <c r="W46">
        <v>94.5611545177415</v>
      </c>
      <c r="X46">
        <v>88.825377628889498</v>
      </c>
      <c r="Y46">
        <v>83.743016940217501</v>
      </c>
      <c r="Z46">
        <v>98.114429762745999</v>
      </c>
      <c r="AA46">
        <v>103.41212227641201</v>
      </c>
      <c r="AB46">
        <v>115.330743604906</v>
      </c>
      <c r="AC46">
        <v>131.61309325021099</v>
      </c>
      <c r="AD46">
        <v>156.87603446364301</v>
      </c>
      <c r="AE46">
        <v>124.623783422526</v>
      </c>
      <c r="AF46">
        <v>109.970091526904</v>
      </c>
    </row>
    <row r="47" spans="1:32" x14ac:dyDescent="0.3">
      <c r="A47" t="s">
        <v>50</v>
      </c>
      <c r="B47" t="s">
        <v>387</v>
      </c>
      <c r="C47" t="s">
        <v>297</v>
      </c>
      <c r="D47" t="s">
        <v>388</v>
      </c>
      <c r="E47" t="s">
        <v>298</v>
      </c>
      <c r="G47">
        <v>22.093575124451</v>
      </c>
      <c r="H47">
        <v>22.063271274636801</v>
      </c>
      <c r="I47">
        <v>22.941352886342401</v>
      </c>
      <c r="J47">
        <v>26.084015664509401</v>
      </c>
      <c r="K47">
        <v>30.965967225793499</v>
      </c>
      <c r="L47">
        <v>34.042341789612202</v>
      </c>
      <c r="M47">
        <v>33.455035592077401</v>
      </c>
      <c r="N47">
        <v>37.933703425455697</v>
      </c>
      <c r="O47">
        <v>35.824193986863399</v>
      </c>
      <c r="P47">
        <v>38.511037094688596</v>
      </c>
      <c r="Q47">
        <v>41.150175980185601</v>
      </c>
      <c r="R47">
        <v>48.581632270817202</v>
      </c>
      <c r="S47">
        <v>48.758810664156201</v>
      </c>
      <c r="T47">
        <v>47.931163967239101</v>
      </c>
      <c r="U47">
        <v>43.031281352588302</v>
      </c>
      <c r="V47">
        <v>45.356970368573499</v>
      </c>
      <c r="W47">
        <v>50.036345494028197</v>
      </c>
      <c r="X47">
        <v>45.790782347699199</v>
      </c>
      <c r="Y47">
        <v>43.560612906419998</v>
      </c>
      <c r="Z47">
        <v>42.169324616979601</v>
      </c>
      <c r="AA47">
        <v>39.029791598387398</v>
      </c>
      <c r="AB47">
        <v>40.035965395575801</v>
      </c>
      <c r="AC47">
        <v>41.300098926151001</v>
      </c>
      <c r="AD47">
        <v>43.748937769056703</v>
      </c>
      <c r="AE47">
        <v>42.575408639999999</v>
      </c>
      <c r="AF47">
        <v>41.010854393732998</v>
      </c>
    </row>
    <row r="48" spans="1:32" x14ac:dyDescent="0.3">
      <c r="A48" t="s">
        <v>50</v>
      </c>
      <c r="B48" t="s">
        <v>389</v>
      </c>
      <c r="C48" t="s">
        <v>297</v>
      </c>
      <c r="D48" t="s">
        <v>390</v>
      </c>
      <c r="E48" t="s">
        <v>298</v>
      </c>
      <c r="G48">
        <v>58.253359099273403</v>
      </c>
      <c r="H48">
        <v>58.395979462416598</v>
      </c>
      <c r="I48">
        <v>60.753074866425898</v>
      </c>
      <c r="J48">
        <v>68.230743959341893</v>
      </c>
      <c r="K48">
        <v>76.9591399425194</v>
      </c>
      <c r="L48">
        <v>87.095672214081702</v>
      </c>
      <c r="M48">
        <v>90.787262157601106</v>
      </c>
      <c r="N48">
        <v>103.484208415509</v>
      </c>
      <c r="O48">
        <v>98.592881673557599</v>
      </c>
      <c r="P48">
        <v>100.087510049413</v>
      </c>
      <c r="Q48">
        <v>105.80443081225501</v>
      </c>
      <c r="R48">
        <v>115.39223269133799</v>
      </c>
      <c r="S48">
        <v>121.059305183763</v>
      </c>
      <c r="T48">
        <v>118.505659509945</v>
      </c>
      <c r="U48">
        <v>115.602090667081</v>
      </c>
      <c r="V48">
        <v>139.65694085296701</v>
      </c>
      <c r="W48">
        <v>140.44827709649101</v>
      </c>
      <c r="X48">
        <v>133.50721186129999</v>
      </c>
      <c r="Y48">
        <v>134.27700925548999</v>
      </c>
      <c r="Z48">
        <v>142.402485449674</v>
      </c>
      <c r="AA48">
        <v>148.89766799621199</v>
      </c>
      <c r="AB48">
        <v>157.239100445796</v>
      </c>
      <c r="AC48">
        <v>145.588865904518</v>
      </c>
      <c r="AD48">
        <v>155.21918894735401</v>
      </c>
      <c r="AE48">
        <v>153.95411904524499</v>
      </c>
      <c r="AF48">
        <v>153.74684529982099</v>
      </c>
    </row>
    <row r="49" spans="1:32" x14ac:dyDescent="0.3">
      <c r="A49" t="s">
        <v>50</v>
      </c>
      <c r="B49" t="s">
        <v>391</v>
      </c>
      <c r="C49" t="s">
        <v>297</v>
      </c>
      <c r="D49" t="s">
        <v>392</v>
      </c>
      <c r="E49" t="s">
        <v>298</v>
      </c>
      <c r="G49">
        <v>12.743808931436099</v>
      </c>
      <c r="H49">
        <v>12.8946419574199</v>
      </c>
      <c r="I49">
        <v>13.2035972604156</v>
      </c>
      <c r="J49">
        <v>14.3741593298857</v>
      </c>
      <c r="K49">
        <v>15.8013827078163</v>
      </c>
      <c r="L49">
        <v>18.1718396486316</v>
      </c>
      <c r="M49">
        <v>19.019300472611299</v>
      </c>
      <c r="N49">
        <v>20.906738265249199</v>
      </c>
      <c r="O49">
        <v>19.6395955555375</v>
      </c>
      <c r="P49">
        <v>19.765338712528798</v>
      </c>
      <c r="Q49">
        <v>20.4123692648492</v>
      </c>
      <c r="R49">
        <v>20.3440857566532</v>
      </c>
      <c r="S49">
        <v>21.835004379590501</v>
      </c>
      <c r="T49">
        <v>21.571665957487099</v>
      </c>
      <c r="U49">
        <v>21.5353699015232</v>
      </c>
      <c r="V49">
        <v>23.008137278690398</v>
      </c>
      <c r="W49">
        <v>20.540881667042399</v>
      </c>
      <c r="X49">
        <v>19.712279578580301</v>
      </c>
      <c r="Y49">
        <v>18.154454741396702</v>
      </c>
      <c r="Z49">
        <v>18.2703178889012</v>
      </c>
      <c r="AA49">
        <v>19.386897588878199</v>
      </c>
      <c r="AB49">
        <v>19.2858007769428</v>
      </c>
      <c r="AC49">
        <v>21.3314457391301</v>
      </c>
      <c r="AD49">
        <v>25.069235071807402</v>
      </c>
      <c r="AE49">
        <v>21.340556292236201</v>
      </c>
      <c r="AF49">
        <v>23.9904832308492</v>
      </c>
    </row>
    <row r="50" spans="1:32" x14ac:dyDescent="0.3">
      <c r="A50" t="s">
        <v>50</v>
      </c>
      <c r="B50" t="s">
        <v>393</v>
      </c>
      <c r="C50" t="s">
        <v>297</v>
      </c>
      <c r="D50" t="s">
        <v>394</v>
      </c>
      <c r="E50" t="s">
        <v>298</v>
      </c>
      <c r="G50">
        <v>23.4159750433863</v>
      </c>
      <c r="H50">
        <v>23.438066230359901</v>
      </c>
      <c r="I50">
        <v>24.608124719667899</v>
      </c>
      <c r="J50">
        <v>27.7725689649467</v>
      </c>
      <c r="K50">
        <v>30.191790008909699</v>
      </c>
      <c r="L50">
        <v>34.881490775837896</v>
      </c>
      <c r="M50">
        <v>38.312926092912399</v>
      </c>
      <c r="N50">
        <v>44.643766724803903</v>
      </c>
      <c r="O50">
        <v>43.129092131156803</v>
      </c>
      <c r="P50">
        <v>41.8111342421956</v>
      </c>
      <c r="Q50">
        <v>44.241885567220102</v>
      </c>
      <c r="R50">
        <v>46.4665146638674</v>
      </c>
      <c r="S50">
        <v>50.465490140016698</v>
      </c>
      <c r="T50">
        <v>49.002829585218997</v>
      </c>
      <c r="U50">
        <v>51.035439412969097</v>
      </c>
      <c r="V50">
        <v>71.291833205703</v>
      </c>
      <c r="W50">
        <v>69.871049935420302</v>
      </c>
      <c r="X50">
        <v>68.004149935020607</v>
      </c>
      <c r="Y50">
        <v>72.561941607673006</v>
      </c>
      <c r="Z50">
        <v>81.962842943793206</v>
      </c>
      <c r="AA50">
        <v>90.480978808946602</v>
      </c>
      <c r="AB50">
        <v>97.917334273277405</v>
      </c>
      <c r="AC50">
        <v>82.957321239237203</v>
      </c>
      <c r="AD50">
        <v>86.401016106489394</v>
      </c>
      <c r="AE50">
        <v>90.038154113009199</v>
      </c>
      <c r="AF50">
        <v>88.745507675239196</v>
      </c>
    </row>
    <row r="51" spans="1:32" x14ac:dyDescent="0.3">
      <c r="A51" t="s">
        <v>50</v>
      </c>
      <c r="B51" t="s">
        <v>395</v>
      </c>
      <c r="C51" t="s">
        <v>297</v>
      </c>
      <c r="D51" t="s">
        <v>396</v>
      </c>
      <c r="E51" t="s">
        <v>298</v>
      </c>
      <c r="G51">
        <v>19.6400042157555</v>
      </c>
      <c r="H51">
        <v>19.698633849843599</v>
      </c>
      <c r="I51">
        <v>20.695159037599399</v>
      </c>
      <c r="J51">
        <v>23.416011007555301</v>
      </c>
      <c r="K51">
        <v>25.505973223490699</v>
      </c>
      <c r="L51">
        <v>29.6906367906257</v>
      </c>
      <c r="M51">
        <v>32.651474197223699</v>
      </c>
      <c r="N51">
        <v>38.416331711019602</v>
      </c>
      <c r="O51">
        <v>37.165639352986503</v>
      </c>
      <c r="P51">
        <v>35.952407956332898</v>
      </c>
      <c r="Q51">
        <v>37.926287487659401</v>
      </c>
      <c r="R51">
        <v>39.641539454423203</v>
      </c>
      <c r="S51">
        <v>43.135231472588899</v>
      </c>
      <c r="T51">
        <v>42.121923114898301</v>
      </c>
      <c r="U51">
        <v>44.1753737770645</v>
      </c>
      <c r="V51">
        <v>63.280842546363601</v>
      </c>
      <c r="W51">
        <v>61.164656614001998</v>
      </c>
      <c r="X51">
        <v>58.972736602975097</v>
      </c>
      <c r="Y51">
        <v>62.933950701909701</v>
      </c>
      <c r="Z51">
        <v>70.709884827977902</v>
      </c>
      <c r="AA51">
        <v>78.773508543489399</v>
      </c>
      <c r="AB51">
        <v>84.545074166705007</v>
      </c>
      <c r="AC51">
        <v>68.464644176383402</v>
      </c>
      <c r="AD51">
        <v>72.668766097972096</v>
      </c>
      <c r="AE51">
        <v>74.494997505342795</v>
      </c>
      <c r="AF51">
        <v>73.410269359172204</v>
      </c>
    </row>
    <row r="52" spans="1:32" x14ac:dyDescent="0.3">
      <c r="A52" t="s">
        <v>50</v>
      </c>
      <c r="B52" t="s">
        <v>397</v>
      </c>
      <c r="C52" t="s">
        <v>297</v>
      </c>
      <c r="D52" t="s">
        <v>398</v>
      </c>
      <c r="E52" t="s">
        <v>298</v>
      </c>
      <c r="G52">
        <v>3.7759708276308501</v>
      </c>
      <c r="H52">
        <v>3.7394323805162899</v>
      </c>
      <c r="I52">
        <v>3.9129656820685401</v>
      </c>
      <c r="J52">
        <v>4.3565579573914697</v>
      </c>
      <c r="K52">
        <v>4.6858167854190498</v>
      </c>
      <c r="L52">
        <v>5.1908539852121898</v>
      </c>
      <c r="M52">
        <v>5.6614518956886402</v>
      </c>
      <c r="N52">
        <v>6.2274350137842802</v>
      </c>
      <c r="O52">
        <v>5.96345277817022</v>
      </c>
      <c r="P52">
        <v>5.8587262858626703</v>
      </c>
      <c r="Q52">
        <v>6.3155980795606901</v>
      </c>
      <c r="R52">
        <v>6.8249752094442204</v>
      </c>
      <c r="S52">
        <v>7.3302586674278496</v>
      </c>
      <c r="T52">
        <v>6.8809064703206504</v>
      </c>
      <c r="U52">
        <v>6.8600656359045997</v>
      </c>
      <c r="V52">
        <v>8.0109906593394005</v>
      </c>
      <c r="W52">
        <v>8.7063933214183997</v>
      </c>
      <c r="X52">
        <v>9.0314133320455401</v>
      </c>
      <c r="Y52">
        <v>9.6279909057632196</v>
      </c>
      <c r="Z52">
        <v>11.2529581158153</v>
      </c>
      <c r="AA52">
        <v>11.7074702654572</v>
      </c>
      <c r="AB52">
        <v>13.3722601065724</v>
      </c>
      <c r="AC52">
        <v>14.4926770628539</v>
      </c>
      <c r="AD52">
        <v>13.732250008517401</v>
      </c>
      <c r="AE52">
        <v>15.5431566076665</v>
      </c>
      <c r="AF52">
        <v>15.335238316067</v>
      </c>
    </row>
    <row r="53" spans="1:32" x14ac:dyDescent="0.3">
      <c r="A53" t="s">
        <v>50</v>
      </c>
      <c r="B53" t="s">
        <v>399</v>
      </c>
      <c r="C53" t="s">
        <v>297</v>
      </c>
      <c r="D53" t="s">
        <v>400</v>
      </c>
      <c r="E53" t="s">
        <v>298</v>
      </c>
      <c r="G53">
        <v>33.340777970074498</v>
      </c>
      <c r="H53">
        <v>32.248180623560003</v>
      </c>
      <c r="I53">
        <v>32.825102014150403</v>
      </c>
      <c r="J53">
        <v>35.2527754250317</v>
      </c>
      <c r="K53">
        <v>38.215694038938103</v>
      </c>
      <c r="L53">
        <v>43.646788967713498</v>
      </c>
      <c r="M53">
        <v>40.880960332687998</v>
      </c>
      <c r="N53">
        <v>40.911385929602702</v>
      </c>
      <c r="O53">
        <v>40.721887220000099</v>
      </c>
      <c r="P53">
        <v>41.571806531922597</v>
      </c>
      <c r="Q53">
        <v>43.126405674280498</v>
      </c>
      <c r="R53">
        <v>48.103562372017898</v>
      </c>
      <c r="S53">
        <v>50.569055623218397</v>
      </c>
      <c r="T53">
        <v>45.442351884826202</v>
      </c>
      <c r="U53">
        <v>45.7217988990406</v>
      </c>
      <c r="V53">
        <v>45.942566513634297</v>
      </c>
      <c r="W53">
        <v>42.021430749432902</v>
      </c>
      <c r="X53">
        <v>41.003457119825001</v>
      </c>
      <c r="Y53">
        <v>45.6784850468568</v>
      </c>
      <c r="Z53">
        <v>50.586210450087002</v>
      </c>
      <c r="AA53">
        <v>55.7621714595263</v>
      </c>
      <c r="AB53">
        <v>49.614243934740898</v>
      </c>
      <c r="AC53">
        <v>53.112549543037602</v>
      </c>
      <c r="AD53">
        <v>68.5906859536599</v>
      </c>
      <c r="AE53">
        <v>57.132325154197197</v>
      </c>
      <c r="AF53">
        <v>58.8351341542919</v>
      </c>
    </row>
    <row r="54" spans="1:32" x14ac:dyDescent="0.3">
      <c r="A54" t="s">
        <v>50</v>
      </c>
      <c r="B54" t="s">
        <v>401</v>
      </c>
      <c r="C54" t="s">
        <v>297</v>
      </c>
      <c r="D54" t="s">
        <v>402</v>
      </c>
      <c r="E54" t="s">
        <v>298</v>
      </c>
      <c r="G54">
        <v>69.966368884440399</v>
      </c>
      <c r="H54">
        <v>68.494232631129506</v>
      </c>
      <c r="I54">
        <v>70.094218025780194</v>
      </c>
      <c r="J54">
        <v>74.049027288736596</v>
      </c>
      <c r="K54">
        <v>78.570599513835404</v>
      </c>
      <c r="L54">
        <v>89.876850908933605</v>
      </c>
      <c r="M54">
        <v>89.176464142278306</v>
      </c>
      <c r="N54">
        <v>97.074877943875805</v>
      </c>
      <c r="O54">
        <v>94.156046306033801</v>
      </c>
      <c r="P54">
        <v>93.726977084875998</v>
      </c>
      <c r="Q54">
        <v>98.135061361805498</v>
      </c>
      <c r="R54">
        <v>106.554985789433</v>
      </c>
      <c r="S54">
        <v>112.845908891287</v>
      </c>
      <c r="T54">
        <v>102.82109741924</v>
      </c>
      <c r="U54">
        <v>101.801446815364</v>
      </c>
      <c r="V54">
        <v>103.52882581878301</v>
      </c>
      <c r="W54">
        <v>95.876335249614797</v>
      </c>
      <c r="X54">
        <v>93.157053230742903</v>
      </c>
      <c r="Y54">
        <v>101.116120569388</v>
      </c>
      <c r="Z54">
        <v>109.172371514643</v>
      </c>
      <c r="AA54">
        <v>116.213666667892</v>
      </c>
      <c r="AB54">
        <v>109.91187361449199</v>
      </c>
      <c r="AC54">
        <v>116.21361220335299</v>
      </c>
      <c r="AD54">
        <v>138.04937343233999</v>
      </c>
      <c r="AE54">
        <v>128.16803457691401</v>
      </c>
      <c r="AF54">
        <v>129.81261034719199</v>
      </c>
    </row>
    <row r="55" spans="1:32" x14ac:dyDescent="0.3">
      <c r="A55" t="s">
        <v>50</v>
      </c>
      <c r="B55" t="s">
        <v>403</v>
      </c>
      <c r="C55" t="s">
        <v>297</v>
      </c>
      <c r="D55" t="s">
        <v>404</v>
      </c>
      <c r="E55" t="s">
        <v>298</v>
      </c>
      <c r="G55">
        <v>36.625590914365901</v>
      </c>
      <c r="H55">
        <v>36.246052007569503</v>
      </c>
      <c r="I55">
        <v>37.269116011629798</v>
      </c>
      <c r="J55">
        <v>38.796251863704803</v>
      </c>
      <c r="K55">
        <v>40.354905474897301</v>
      </c>
      <c r="L55">
        <v>46.2300619412201</v>
      </c>
      <c r="M55">
        <v>48.2955038095904</v>
      </c>
      <c r="N55">
        <v>56.163492014273103</v>
      </c>
      <c r="O55">
        <v>53.434159086033802</v>
      </c>
      <c r="P55">
        <v>52.155170552953301</v>
      </c>
      <c r="Q55">
        <v>55.008655687525</v>
      </c>
      <c r="R55">
        <v>58.4514234174151</v>
      </c>
      <c r="S55">
        <v>62.276853268068997</v>
      </c>
      <c r="T55">
        <v>57.378745534413298</v>
      </c>
      <c r="U55">
        <v>56.079647916323196</v>
      </c>
      <c r="V55">
        <v>57.586259305149099</v>
      </c>
      <c r="W55">
        <v>53.854904500181902</v>
      </c>
      <c r="X55">
        <v>52.153596110917903</v>
      </c>
      <c r="Y55">
        <v>55.437635522531203</v>
      </c>
      <c r="Z55">
        <v>58.586161064556201</v>
      </c>
      <c r="AA55">
        <v>60.451495208365799</v>
      </c>
      <c r="AB55">
        <v>60.297629679750699</v>
      </c>
      <c r="AC55">
        <v>63.1010626603153</v>
      </c>
      <c r="AD55">
        <v>69.458687478680105</v>
      </c>
      <c r="AE55">
        <v>71.035709422716593</v>
      </c>
      <c r="AF55">
        <v>70.977476192900198</v>
      </c>
    </row>
    <row r="56" spans="1:32" x14ac:dyDescent="0.3">
      <c r="A56" t="s">
        <v>50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50</v>
      </c>
      <c r="B57" t="s">
        <v>407</v>
      </c>
      <c r="C57" t="s">
        <v>297</v>
      </c>
      <c r="D57" t="s">
        <v>408</v>
      </c>
      <c r="E57" t="s">
        <v>298</v>
      </c>
      <c r="G57">
        <v>1987.53018999848</v>
      </c>
      <c r="H57">
        <v>2001.28934788793</v>
      </c>
      <c r="I57">
        <v>2164.4320114370198</v>
      </c>
      <c r="J57">
        <v>2334.1655564821099</v>
      </c>
      <c r="K57">
        <v>2491.31783792236</v>
      </c>
      <c r="L57">
        <v>2837.3910684358998</v>
      </c>
      <c r="M57">
        <v>2880.1287287647601</v>
      </c>
      <c r="N57">
        <v>3118.1754996504101</v>
      </c>
      <c r="O57">
        <v>2973.2425935248398</v>
      </c>
      <c r="P57">
        <v>2981.43145879649</v>
      </c>
      <c r="Q57">
        <v>3125.0508534313399</v>
      </c>
      <c r="R57">
        <v>3265.0042619965802</v>
      </c>
      <c r="S57">
        <v>3395.8086072603001</v>
      </c>
      <c r="T57">
        <v>3057.2959699370499</v>
      </c>
      <c r="U57">
        <v>3084.1213327815599</v>
      </c>
      <c r="V57">
        <v>3113.1133789263599</v>
      </c>
      <c r="W57">
        <v>2994.4885185343401</v>
      </c>
      <c r="X57">
        <v>2767.4961291708601</v>
      </c>
      <c r="Y57">
        <v>2761.8421875283798</v>
      </c>
      <c r="Z57">
        <v>3035.05887613595</v>
      </c>
      <c r="AA57">
        <v>3181.9159437821399</v>
      </c>
      <c r="AB57">
        <v>3311.1706360236399</v>
      </c>
      <c r="AC57">
        <v>3378.0663109981201</v>
      </c>
      <c r="AD57">
        <v>3612.89095600056</v>
      </c>
      <c r="AE57">
        <v>3533.9618330206399</v>
      </c>
      <c r="AF57">
        <v>3586.99169379355</v>
      </c>
    </row>
    <row r="58" spans="1:32" x14ac:dyDescent="0.3">
      <c r="A58" t="s">
        <v>50</v>
      </c>
      <c r="B58" t="s">
        <v>409</v>
      </c>
      <c r="C58" t="s">
        <v>297</v>
      </c>
      <c r="D58" t="s">
        <v>410</v>
      </c>
      <c r="E58" t="s">
        <v>298</v>
      </c>
      <c r="G58">
        <v>1987.53018999848</v>
      </c>
      <c r="H58">
        <v>2001.28934788793</v>
      </c>
      <c r="I58">
        <v>2164.4320114370198</v>
      </c>
      <c r="J58">
        <v>2334.1655564821099</v>
      </c>
      <c r="K58">
        <v>2491.31783792236</v>
      </c>
      <c r="L58">
        <v>2837.3910684358998</v>
      </c>
      <c r="M58">
        <v>2880.1287287647601</v>
      </c>
      <c r="N58">
        <v>3118.1754996504101</v>
      </c>
      <c r="O58">
        <v>2973.2425935248398</v>
      </c>
      <c r="P58">
        <v>2981.43145879649</v>
      </c>
      <c r="Q58">
        <v>3125.0508534313399</v>
      </c>
      <c r="R58">
        <v>3265.0042619965802</v>
      </c>
      <c r="S58">
        <v>3395.8086072603001</v>
      </c>
      <c r="T58">
        <v>3057.2959699370499</v>
      </c>
      <c r="U58">
        <v>3084.1213327815599</v>
      </c>
      <c r="V58">
        <v>3113.1133789263599</v>
      </c>
      <c r="W58">
        <v>2994.4885185343401</v>
      </c>
      <c r="X58">
        <v>2767.4961291708601</v>
      </c>
      <c r="Y58">
        <v>2761.8421875283798</v>
      </c>
      <c r="Z58">
        <v>3035.05887613595</v>
      </c>
      <c r="AA58">
        <v>3181.9159437821399</v>
      </c>
      <c r="AB58">
        <v>3311.1706360236399</v>
      </c>
      <c r="AC58">
        <v>3378.0663109981201</v>
      </c>
      <c r="AD58">
        <v>3612.89095600056</v>
      </c>
      <c r="AE58">
        <v>3533.9618330206399</v>
      </c>
      <c r="AF58">
        <v>3586.99169379355</v>
      </c>
    </row>
    <row r="59" spans="1:32" x14ac:dyDescent="0.3">
      <c r="A59" t="s">
        <v>50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52</v>
      </c>
      <c r="B2" t="s">
        <v>295</v>
      </c>
      <c r="C2" t="s">
        <v>297</v>
      </c>
      <c r="D2" t="s">
        <v>296</v>
      </c>
      <c r="E2" t="s">
        <v>298</v>
      </c>
      <c r="G2">
        <v>25.9804115019421</v>
      </c>
      <c r="H2">
        <v>26.518727063087599</v>
      </c>
      <c r="I2">
        <v>27.417269186773499</v>
      </c>
      <c r="J2">
        <v>30.3575604462815</v>
      </c>
      <c r="K2">
        <v>31.218140303632101</v>
      </c>
      <c r="L2">
        <v>31.338383315243298</v>
      </c>
      <c r="M2">
        <v>31.951123857006401</v>
      </c>
      <c r="N2">
        <v>32.028171162551999</v>
      </c>
      <c r="O2">
        <v>33.407322119308503</v>
      </c>
      <c r="P2">
        <v>35.2833911318533</v>
      </c>
      <c r="Q2">
        <v>34.811726004222898</v>
      </c>
      <c r="R2">
        <v>41.199902922839499</v>
      </c>
      <c r="S2">
        <v>43.930783356421401</v>
      </c>
      <c r="T2">
        <v>41.679028023451004</v>
      </c>
      <c r="U2">
        <v>44.316709840175903</v>
      </c>
      <c r="V2">
        <v>48.784748931109</v>
      </c>
      <c r="W2">
        <v>51.907105680447302</v>
      </c>
      <c r="X2">
        <v>46.845899912357602</v>
      </c>
      <c r="Y2">
        <v>51.956941569862998</v>
      </c>
      <c r="Z2">
        <v>56.3213222491799</v>
      </c>
      <c r="AA2">
        <v>59.528771772667596</v>
      </c>
      <c r="AB2">
        <v>57.826979629010701</v>
      </c>
      <c r="AC2">
        <v>55.344226161943197</v>
      </c>
      <c r="AD2">
        <v>63.678647754262201</v>
      </c>
      <c r="AE2">
        <v>54.3787938363823</v>
      </c>
      <c r="AF2">
        <v>56.071550982669102</v>
      </c>
    </row>
    <row r="3" spans="1:32" x14ac:dyDescent="0.3">
      <c r="A3" t="s">
        <v>52</v>
      </c>
      <c r="B3" t="s">
        <v>299</v>
      </c>
      <c r="C3" t="s">
        <v>297</v>
      </c>
      <c r="D3" t="s">
        <v>300</v>
      </c>
      <c r="E3" t="s">
        <v>298</v>
      </c>
      <c r="G3">
        <v>2.6175149108680298</v>
      </c>
      <c r="H3">
        <v>2.91856124402574</v>
      </c>
      <c r="I3">
        <v>3.0118432483387201</v>
      </c>
      <c r="J3">
        <v>3.2449745499275702</v>
      </c>
      <c r="K3">
        <v>3.6462803217498001</v>
      </c>
      <c r="L3">
        <v>4.0526689909415801</v>
      </c>
      <c r="M3">
        <v>4.22072055643347</v>
      </c>
      <c r="N3">
        <v>4.0004068745706096</v>
      </c>
      <c r="O3">
        <v>4.2141745600110898</v>
      </c>
      <c r="P3">
        <v>4.9108984101400299</v>
      </c>
      <c r="Q3">
        <v>4.9901219542123298</v>
      </c>
      <c r="R3">
        <v>5.4885111315332002</v>
      </c>
      <c r="S3">
        <v>5.9039954409505704</v>
      </c>
      <c r="T3">
        <v>4.8345184318843204</v>
      </c>
      <c r="U3">
        <v>5.2170540627166604</v>
      </c>
      <c r="V3">
        <v>5.8507068652993404</v>
      </c>
      <c r="W3">
        <v>5.5472029234998903</v>
      </c>
      <c r="X3">
        <v>5.3385990931640697</v>
      </c>
      <c r="Y3">
        <v>5.4905973008745796</v>
      </c>
      <c r="Z3">
        <v>5.57577298446272</v>
      </c>
      <c r="AA3">
        <v>5.4093994269863899</v>
      </c>
      <c r="AB3">
        <v>5.3347198597826901</v>
      </c>
      <c r="AC3">
        <v>7.4871325949713103</v>
      </c>
      <c r="AD3">
        <v>7.9123215991551996</v>
      </c>
      <c r="AE3">
        <v>7.4845450344154099</v>
      </c>
      <c r="AF3">
        <v>8.3633092779718794</v>
      </c>
    </row>
    <row r="4" spans="1:32" x14ac:dyDescent="0.3">
      <c r="A4" t="s">
        <v>52</v>
      </c>
      <c r="B4" t="s">
        <v>301</v>
      </c>
      <c r="C4" t="s">
        <v>297</v>
      </c>
      <c r="D4" t="s">
        <v>302</v>
      </c>
      <c r="E4" t="s">
        <v>298</v>
      </c>
      <c r="G4">
        <v>425.70522935410901</v>
      </c>
      <c r="H4">
        <v>453.43892511834002</v>
      </c>
      <c r="I4">
        <v>472.37503504029098</v>
      </c>
      <c r="J4">
        <v>500.48312074027803</v>
      </c>
      <c r="K4">
        <v>531.78657894352602</v>
      </c>
      <c r="L4">
        <v>558.13852184623397</v>
      </c>
      <c r="M4">
        <v>579.02985041508896</v>
      </c>
      <c r="N4">
        <v>554.99912977138501</v>
      </c>
      <c r="O4">
        <v>563.13727172478502</v>
      </c>
      <c r="P4">
        <v>576.25027668387895</v>
      </c>
      <c r="Q4">
        <v>591.58157196748698</v>
      </c>
      <c r="R4">
        <v>606.03703577446095</v>
      </c>
      <c r="S4">
        <v>628.57588800908695</v>
      </c>
      <c r="T4">
        <v>572.42002566942097</v>
      </c>
      <c r="U4">
        <v>609.25438074327099</v>
      </c>
      <c r="V4">
        <v>607.56535195719903</v>
      </c>
      <c r="W4">
        <v>583.31527019464397</v>
      </c>
      <c r="X4">
        <v>571.22852977937703</v>
      </c>
      <c r="Y4">
        <v>573.92208513953994</v>
      </c>
      <c r="Z4">
        <v>589.68525480589301</v>
      </c>
      <c r="AA4">
        <v>602.22711982507803</v>
      </c>
      <c r="AB4">
        <v>609.95458610448202</v>
      </c>
      <c r="AC4">
        <v>627.994812849303</v>
      </c>
      <c r="AD4">
        <v>694.39406631186</v>
      </c>
      <c r="AE4">
        <v>730.638397005613</v>
      </c>
      <c r="AF4">
        <v>829.69225915419304</v>
      </c>
    </row>
    <row r="5" spans="1:32" x14ac:dyDescent="0.3">
      <c r="A5" t="s">
        <v>52</v>
      </c>
      <c r="B5" t="s">
        <v>303</v>
      </c>
      <c r="C5" t="s">
        <v>297</v>
      </c>
      <c r="D5" t="s">
        <v>304</v>
      </c>
      <c r="E5" t="s">
        <v>298</v>
      </c>
      <c r="G5">
        <v>59.815545429038302</v>
      </c>
      <c r="H5">
        <v>60.427448516799402</v>
      </c>
      <c r="I5">
        <v>62.811542924416401</v>
      </c>
      <c r="J5">
        <v>66.736253165814801</v>
      </c>
      <c r="K5">
        <v>69.900501215033302</v>
      </c>
      <c r="L5">
        <v>74.907358056179902</v>
      </c>
      <c r="M5">
        <v>78.277805827180302</v>
      </c>
      <c r="N5">
        <v>75.920066748591793</v>
      </c>
      <c r="O5">
        <v>76.874810026767506</v>
      </c>
      <c r="P5">
        <v>79.815177368357993</v>
      </c>
      <c r="Q5">
        <v>81.846380757246905</v>
      </c>
      <c r="R5">
        <v>86.442878208570306</v>
      </c>
      <c r="S5">
        <v>93.841539298989204</v>
      </c>
      <c r="T5">
        <v>91.457123454475706</v>
      </c>
      <c r="U5">
        <v>94.592449577308102</v>
      </c>
      <c r="V5">
        <v>93.959867533922505</v>
      </c>
      <c r="W5">
        <v>91.953863877004693</v>
      </c>
      <c r="X5">
        <v>92.699871613429295</v>
      </c>
      <c r="Y5">
        <v>93.524130047851401</v>
      </c>
      <c r="Z5">
        <v>98.0373703217724</v>
      </c>
      <c r="AA5">
        <v>103.77442477228</v>
      </c>
      <c r="AB5">
        <v>106.352999336197</v>
      </c>
      <c r="AC5">
        <v>111.298186545128</v>
      </c>
      <c r="AD5">
        <v>123.028188986613</v>
      </c>
      <c r="AE5">
        <v>127.118553184479</v>
      </c>
      <c r="AF5">
        <v>137.559043714268</v>
      </c>
    </row>
    <row r="6" spans="1:32" x14ac:dyDescent="0.3">
      <c r="A6" t="s">
        <v>52</v>
      </c>
      <c r="B6" t="s">
        <v>305</v>
      </c>
      <c r="C6" t="s">
        <v>297</v>
      </c>
      <c r="D6" t="s">
        <v>306</v>
      </c>
      <c r="E6" t="s">
        <v>298</v>
      </c>
      <c r="G6">
        <v>91.240677181443104</v>
      </c>
      <c r="H6">
        <v>96.043724140114193</v>
      </c>
      <c r="I6">
        <v>99.886318467966504</v>
      </c>
      <c r="J6">
        <v>102.18546833967299</v>
      </c>
      <c r="K6">
        <v>103.828252197711</v>
      </c>
      <c r="L6">
        <v>107.902381583566</v>
      </c>
      <c r="M6">
        <v>110.90824959287499</v>
      </c>
      <c r="N6">
        <v>100.442045947567</v>
      </c>
      <c r="O6">
        <v>98.903908631888797</v>
      </c>
      <c r="P6">
        <v>93.695831327033204</v>
      </c>
      <c r="Q6">
        <v>92.066764273378695</v>
      </c>
      <c r="R6">
        <v>90.257913713632107</v>
      </c>
      <c r="S6">
        <v>87.559473299228799</v>
      </c>
      <c r="T6">
        <v>79.484780264124694</v>
      </c>
      <c r="U6">
        <v>82.291638061320498</v>
      </c>
      <c r="V6">
        <v>79.302947221892296</v>
      </c>
      <c r="W6">
        <v>79.112427530646897</v>
      </c>
      <c r="X6">
        <v>79.222179921434005</v>
      </c>
      <c r="Y6">
        <v>81.876043604045606</v>
      </c>
      <c r="Z6">
        <v>85.566370155299097</v>
      </c>
      <c r="AA6">
        <v>89.8182816763169</v>
      </c>
      <c r="AB6">
        <v>90.703245510436105</v>
      </c>
      <c r="AC6">
        <v>90.139441221559395</v>
      </c>
      <c r="AD6">
        <v>99.166186013845902</v>
      </c>
      <c r="AE6">
        <v>103.233074139396</v>
      </c>
      <c r="AF6">
        <v>119.340967371099</v>
      </c>
    </row>
    <row r="7" spans="1:32" x14ac:dyDescent="0.3">
      <c r="A7" t="s">
        <v>52</v>
      </c>
      <c r="B7" t="s">
        <v>307</v>
      </c>
      <c r="C7" t="s">
        <v>297</v>
      </c>
      <c r="D7" t="s">
        <v>308</v>
      </c>
      <c r="E7" t="s">
        <v>298</v>
      </c>
      <c r="G7">
        <v>43.781757254696899</v>
      </c>
      <c r="H7">
        <v>46.981648167566</v>
      </c>
      <c r="I7">
        <v>50.771640953398197</v>
      </c>
      <c r="J7">
        <v>53.725981975685002</v>
      </c>
      <c r="K7">
        <v>58.079272901333802</v>
      </c>
      <c r="L7">
        <v>59.623651764165103</v>
      </c>
      <c r="M7">
        <v>61.090550483704199</v>
      </c>
      <c r="N7">
        <v>59.767461001212098</v>
      </c>
      <c r="O7">
        <v>61.000066341313499</v>
      </c>
      <c r="P7">
        <v>62.339059744284398</v>
      </c>
      <c r="Q7">
        <v>63.291553305208801</v>
      </c>
      <c r="R7">
        <v>63.958603844814903</v>
      </c>
      <c r="S7">
        <v>64.048431402261102</v>
      </c>
      <c r="T7">
        <v>57.885568972637401</v>
      </c>
      <c r="U7">
        <v>62.078210461986302</v>
      </c>
      <c r="V7">
        <v>59.989964201510901</v>
      </c>
      <c r="W7">
        <v>57.149429994745503</v>
      </c>
      <c r="X7">
        <v>54.190147397488801</v>
      </c>
      <c r="Y7">
        <v>53.849402932478696</v>
      </c>
      <c r="Z7">
        <v>56.325780563949699</v>
      </c>
      <c r="AA7">
        <v>56.211285318888201</v>
      </c>
      <c r="AB7">
        <v>57.776869402767304</v>
      </c>
      <c r="AC7">
        <v>57.464814844682301</v>
      </c>
      <c r="AD7">
        <v>63.399082250865597</v>
      </c>
      <c r="AE7">
        <v>68.134191175612003</v>
      </c>
      <c r="AF7">
        <v>76.279525873634697</v>
      </c>
    </row>
    <row r="8" spans="1:32" x14ac:dyDescent="0.3">
      <c r="A8" t="s">
        <v>52</v>
      </c>
      <c r="B8" t="s">
        <v>309</v>
      </c>
      <c r="C8" t="s">
        <v>297</v>
      </c>
      <c r="D8" t="s">
        <v>310</v>
      </c>
      <c r="E8" t="s">
        <v>298</v>
      </c>
      <c r="G8">
        <v>6.6180546575266197</v>
      </c>
      <c r="H8">
        <v>6.7469862557328897</v>
      </c>
      <c r="I8">
        <v>4.98144739655854</v>
      </c>
      <c r="J8">
        <v>6.3895020568719403</v>
      </c>
      <c r="K8">
        <v>9.3871500996994897</v>
      </c>
      <c r="L8">
        <v>9.4059103994542692</v>
      </c>
      <c r="M8">
        <v>9.2748066757131493</v>
      </c>
      <c r="N8">
        <v>9.9781544482709403</v>
      </c>
      <c r="O8">
        <v>11.998117102756</v>
      </c>
      <c r="P8">
        <v>17.323973479579699</v>
      </c>
      <c r="Q8">
        <v>20.743170150837202</v>
      </c>
      <c r="R8">
        <v>19.9906997663049</v>
      </c>
      <c r="S8">
        <v>25.547898683771098</v>
      </c>
      <c r="T8">
        <v>16.8744798278262</v>
      </c>
      <c r="U8">
        <v>23.384198432994602</v>
      </c>
      <c r="V8">
        <v>30.818968668658702</v>
      </c>
      <c r="W8">
        <v>23.407146572362102</v>
      </c>
      <c r="X8">
        <v>24.912459944058199</v>
      </c>
      <c r="Y8">
        <v>25.9226561766828</v>
      </c>
      <c r="Z8">
        <v>21.012064724806802</v>
      </c>
      <c r="AA8">
        <v>17.025348240955001</v>
      </c>
      <c r="AB8">
        <v>12.816040792637001</v>
      </c>
      <c r="AC8">
        <v>11.945277091356401</v>
      </c>
      <c r="AD8">
        <v>11.248012974704899</v>
      </c>
      <c r="AE8">
        <v>8.8365364528058006</v>
      </c>
      <c r="AF8">
        <v>10.079668628327999</v>
      </c>
    </row>
    <row r="9" spans="1:32" x14ac:dyDescent="0.3">
      <c r="A9" t="s">
        <v>52</v>
      </c>
      <c r="B9" t="s">
        <v>311</v>
      </c>
      <c r="C9" t="s">
        <v>297</v>
      </c>
      <c r="D9" t="s">
        <v>312</v>
      </c>
      <c r="E9" t="s">
        <v>298</v>
      </c>
      <c r="G9">
        <v>16.473611458736201</v>
      </c>
      <c r="H9">
        <v>17.8772098307305</v>
      </c>
      <c r="I9">
        <v>17.409207895582501</v>
      </c>
      <c r="J9">
        <v>17.699272858560299</v>
      </c>
      <c r="K9">
        <v>18.8752754351443</v>
      </c>
      <c r="L9">
        <v>19.594705737932198</v>
      </c>
      <c r="M9">
        <v>21.428630848412901</v>
      </c>
      <c r="N9">
        <v>21.363934447049999</v>
      </c>
      <c r="O9">
        <v>22.437346569122699</v>
      </c>
      <c r="P9">
        <v>23.118424827334501</v>
      </c>
      <c r="Q9">
        <v>23.5728737461733</v>
      </c>
      <c r="R9">
        <v>24.914387289988699</v>
      </c>
      <c r="S9">
        <v>25.017850501344</v>
      </c>
      <c r="T9">
        <v>21.809360385381002</v>
      </c>
      <c r="U9">
        <v>26.276944762806099</v>
      </c>
      <c r="V9">
        <v>25.7459324511386</v>
      </c>
      <c r="W9">
        <v>26.156690907809899</v>
      </c>
      <c r="X9">
        <v>24.150332239674199</v>
      </c>
      <c r="Y9">
        <v>23.937844511597</v>
      </c>
      <c r="Z9">
        <v>24.62778789635</v>
      </c>
      <c r="AA9">
        <v>25.295934243387901</v>
      </c>
      <c r="AB9">
        <v>28.8938298848819</v>
      </c>
      <c r="AC9">
        <v>28.816592780033702</v>
      </c>
      <c r="AD9">
        <v>33.396017930605801</v>
      </c>
      <c r="AE9">
        <v>32.240245445924202</v>
      </c>
      <c r="AF9">
        <v>35.2179621826484</v>
      </c>
    </row>
    <row r="10" spans="1:32" x14ac:dyDescent="0.3">
      <c r="A10" t="s">
        <v>52</v>
      </c>
      <c r="B10" t="s">
        <v>313</v>
      </c>
      <c r="C10" t="s">
        <v>297</v>
      </c>
      <c r="D10" t="s">
        <v>314</v>
      </c>
      <c r="E10" t="s">
        <v>298</v>
      </c>
      <c r="G10">
        <v>30.360716817622901</v>
      </c>
      <c r="H10">
        <v>33.204037214237097</v>
      </c>
      <c r="I10">
        <v>32.215760563264702</v>
      </c>
      <c r="J10">
        <v>32.719726079567501</v>
      </c>
      <c r="K10">
        <v>35.197027493264699</v>
      </c>
      <c r="L10">
        <v>36.2697433931014</v>
      </c>
      <c r="M10">
        <v>39.052299254622604</v>
      </c>
      <c r="N10">
        <v>37.540655177385602</v>
      </c>
      <c r="O10">
        <v>39.175336448235697</v>
      </c>
      <c r="P10">
        <v>40.634204424236302</v>
      </c>
      <c r="Q10">
        <v>42.105950331787398</v>
      </c>
      <c r="R10">
        <v>45.343427550110903</v>
      </c>
      <c r="S10">
        <v>45.121003849105598</v>
      </c>
      <c r="T10">
        <v>42.988485184672598</v>
      </c>
      <c r="U10">
        <v>48.788791578648897</v>
      </c>
      <c r="V10">
        <v>48.638103498053503</v>
      </c>
      <c r="W10">
        <v>41.749012558834799</v>
      </c>
      <c r="X10">
        <v>37.404504389889802</v>
      </c>
      <c r="Y10">
        <v>35.454835682675103</v>
      </c>
      <c r="Z10">
        <v>37.406664498144799</v>
      </c>
      <c r="AA10">
        <v>37.898100410003302</v>
      </c>
      <c r="AB10">
        <v>41.005774128693098</v>
      </c>
      <c r="AC10">
        <v>41.418697664228802</v>
      </c>
      <c r="AD10">
        <v>48.043349457703599</v>
      </c>
      <c r="AE10">
        <v>49.320180523768997</v>
      </c>
      <c r="AF10">
        <v>54.789108538523799</v>
      </c>
    </row>
    <row r="11" spans="1:32" x14ac:dyDescent="0.3">
      <c r="A11" t="s">
        <v>52</v>
      </c>
      <c r="B11" t="s">
        <v>315</v>
      </c>
      <c r="C11" t="s">
        <v>297</v>
      </c>
      <c r="D11" t="s">
        <v>316</v>
      </c>
      <c r="E11" t="s">
        <v>298</v>
      </c>
      <c r="G11">
        <v>13.8871053588867</v>
      </c>
      <c r="H11">
        <v>15.3268273835066</v>
      </c>
      <c r="I11">
        <v>14.8065526676821</v>
      </c>
      <c r="J11">
        <v>15.0204532210071</v>
      </c>
      <c r="K11">
        <v>16.321752058120399</v>
      </c>
      <c r="L11">
        <v>16.675037655169199</v>
      </c>
      <c r="M11">
        <v>17.623668406209799</v>
      </c>
      <c r="N11">
        <v>16.1767207303356</v>
      </c>
      <c r="O11">
        <v>16.737989879113002</v>
      </c>
      <c r="P11">
        <v>17.515779596901801</v>
      </c>
      <c r="Q11">
        <v>18.533076585614101</v>
      </c>
      <c r="R11">
        <v>20.4290402601222</v>
      </c>
      <c r="S11">
        <v>20.103153347761602</v>
      </c>
      <c r="T11">
        <v>21.1791247992916</v>
      </c>
      <c r="U11">
        <v>22.511846815842802</v>
      </c>
      <c r="V11">
        <v>22.8921710469149</v>
      </c>
      <c r="W11">
        <v>15.5923216510249</v>
      </c>
      <c r="X11">
        <v>13.2541721502157</v>
      </c>
      <c r="Y11">
        <v>11.516991171078001</v>
      </c>
      <c r="Z11">
        <v>12.7788766017949</v>
      </c>
      <c r="AA11">
        <v>12.602166166615399</v>
      </c>
      <c r="AB11">
        <v>12.1119442438112</v>
      </c>
      <c r="AC11">
        <v>12.602104884195199</v>
      </c>
      <c r="AD11">
        <v>14.6473315270978</v>
      </c>
      <c r="AE11">
        <v>17.079935077844901</v>
      </c>
      <c r="AF11">
        <v>19.571146355875399</v>
      </c>
    </row>
    <row r="12" spans="1:32" x14ac:dyDescent="0.3">
      <c r="A12" t="s">
        <v>52</v>
      </c>
      <c r="B12" t="s">
        <v>317</v>
      </c>
      <c r="C12" t="s">
        <v>297</v>
      </c>
      <c r="D12" t="s">
        <v>318</v>
      </c>
      <c r="E12" t="s">
        <v>298</v>
      </c>
      <c r="G12">
        <v>44.125960243678897</v>
      </c>
      <c r="H12">
        <v>46.972526185515299</v>
      </c>
      <c r="I12">
        <v>49.7697140635686</v>
      </c>
      <c r="J12">
        <v>54.104114159029898</v>
      </c>
      <c r="K12">
        <v>58.979250472586202</v>
      </c>
      <c r="L12">
        <v>62.4577744816429</v>
      </c>
      <c r="M12">
        <v>66.078097130937493</v>
      </c>
      <c r="N12">
        <v>64.460057646144705</v>
      </c>
      <c r="O12">
        <v>65.906761129825696</v>
      </c>
      <c r="P12">
        <v>69.084866626640604</v>
      </c>
      <c r="Q12">
        <v>70.075405661249306</v>
      </c>
      <c r="R12">
        <v>72.140308338558199</v>
      </c>
      <c r="S12">
        <v>73.957662972938195</v>
      </c>
      <c r="T12">
        <v>66.589639137092803</v>
      </c>
      <c r="U12">
        <v>69.240400418118298</v>
      </c>
      <c r="V12">
        <v>68.498187644145403</v>
      </c>
      <c r="W12">
        <v>62.538696001346999</v>
      </c>
      <c r="X12">
        <v>58.411651989388297</v>
      </c>
      <c r="Y12">
        <v>58.610190923317603</v>
      </c>
      <c r="Z12">
        <v>61.280258881308498</v>
      </c>
      <c r="AA12">
        <v>62.292762170916703</v>
      </c>
      <c r="AB12">
        <v>63.161500491325398</v>
      </c>
      <c r="AC12">
        <v>65.475817350972406</v>
      </c>
      <c r="AD12">
        <v>73.053992533087794</v>
      </c>
      <c r="AE12">
        <v>77.256095871110404</v>
      </c>
      <c r="AF12">
        <v>89.179980179854198</v>
      </c>
    </row>
    <row r="13" spans="1:32" x14ac:dyDescent="0.3">
      <c r="A13" t="s">
        <v>52</v>
      </c>
      <c r="B13" t="s">
        <v>319</v>
      </c>
      <c r="C13" t="s">
        <v>297</v>
      </c>
      <c r="D13" t="s">
        <v>320</v>
      </c>
      <c r="E13" t="s">
        <v>298</v>
      </c>
      <c r="G13">
        <v>38.016473181625699</v>
      </c>
      <c r="H13">
        <v>41.826565958499401</v>
      </c>
      <c r="I13">
        <v>44.443168790927103</v>
      </c>
      <c r="J13">
        <v>47.768006721181003</v>
      </c>
      <c r="K13">
        <v>51.545148377586301</v>
      </c>
      <c r="L13">
        <v>54.674278955310101</v>
      </c>
      <c r="M13">
        <v>56.533987636114198</v>
      </c>
      <c r="N13">
        <v>55.218595614471397</v>
      </c>
      <c r="O13">
        <v>58.318407072655603</v>
      </c>
      <c r="P13">
        <v>60.033022887531502</v>
      </c>
      <c r="Q13">
        <v>63.267544713279896</v>
      </c>
      <c r="R13">
        <v>67.712419371386304</v>
      </c>
      <c r="S13">
        <v>71.859696926541005</v>
      </c>
      <c r="T13">
        <v>64.303110294491105</v>
      </c>
      <c r="U13">
        <v>67.110981861341998</v>
      </c>
      <c r="V13">
        <v>68.827988511285099</v>
      </c>
      <c r="W13">
        <v>69.020865213020002</v>
      </c>
      <c r="X13">
        <v>67.406848303003002</v>
      </c>
      <c r="Y13">
        <v>63.552867253549103</v>
      </c>
      <c r="Z13">
        <v>60.435475848220698</v>
      </c>
      <c r="AA13">
        <v>61.944970215061403</v>
      </c>
      <c r="AB13">
        <v>65.333789803464896</v>
      </c>
      <c r="AC13">
        <v>66.266500014231497</v>
      </c>
      <c r="AD13">
        <v>75.285615285167296</v>
      </c>
      <c r="AE13">
        <v>81.816757128683506</v>
      </c>
      <c r="AF13">
        <v>97.520484822022894</v>
      </c>
    </row>
    <row r="14" spans="1:32" x14ac:dyDescent="0.3">
      <c r="A14" t="s">
        <v>52</v>
      </c>
      <c r="B14" t="s">
        <v>321</v>
      </c>
      <c r="C14" t="s">
        <v>297</v>
      </c>
      <c r="D14" t="s">
        <v>322</v>
      </c>
      <c r="E14" t="s">
        <v>298</v>
      </c>
      <c r="G14">
        <v>11.353677017357899</v>
      </c>
      <c r="H14">
        <v>12.4872812688818</v>
      </c>
      <c r="I14">
        <v>12.7213482458904</v>
      </c>
      <c r="J14">
        <v>14.288802086097601</v>
      </c>
      <c r="K14">
        <v>13.9614823939107</v>
      </c>
      <c r="L14">
        <v>15.452525910362899</v>
      </c>
      <c r="M14">
        <v>15.762167475423199</v>
      </c>
      <c r="N14">
        <v>15.6147937934951</v>
      </c>
      <c r="O14">
        <v>15.7246416238417</v>
      </c>
      <c r="P14">
        <v>16.788803639665701</v>
      </c>
      <c r="Q14">
        <v>17.548762959144199</v>
      </c>
      <c r="R14">
        <v>16.457318452529201</v>
      </c>
      <c r="S14">
        <v>15.3117045351801</v>
      </c>
      <c r="T14">
        <v>11.8613130948952</v>
      </c>
      <c r="U14">
        <v>11.684317662203901</v>
      </c>
      <c r="V14">
        <v>12.538778631293701</v>
      </c>
      <c r="W14">
        <v>12.548934730144699</v>
      </c>
      <c r="X14">
        <v>11.5204963263512</v>
      </c>
      <c r="Y14">
        <v>11.301839641671799</v>
      </c>
      <c r="Z14">
        <v>11.8639673462534</v>
      </c>
      <c r="AA14">
        <v>12.803030674687999</v>
      </c>
      <c r="AB14">
        <v>13.7178365573162</v>
      </c>
      <c r="AC14">
        <v>13.950252552107299</v>
      </c>
      <c r="AD14">
        <v>13.7425999285509</v>
      </c>
      <c r="AE14">
        <v>15.644076420982101</v>
      </c>
      <c r="AF14">
        <v>17.945080679170601</v>
      </c>
    </row>
    <row r="15" spans="1:32" x14ac:dyDescent="0.3">
      <c r="A15" t="s">
        <v>52</v>
      </c>
      <c r="B15" t="s">
        <v>323</v>
      </c>
      <c r="C15" t="s">
        <v>297</v>
      </c>
      <c r="D15" t="s">
        <v>324</v>
      </c>
      <c r="E15" t="s">
        <v>298</v>
      </c>
      <c r="G15">
        <v>24.8538104491398</v>
      </c>
      <c r="H15">
        <v>27.3829182126325</v>
      </c>
      <c r="I15">
        <v>27.931210717848199</v>
      </c>
      <c r="J15">
        <v>31.342414367928001</v>
      </c>
      <c r="K15">
        <v>32.011957595957298</v>
      </c>
      <c r="L15">
        <v>34.155781231646898</v>
      </c>
      <c r="M15">
        <v>34.052360737519201</v>
      </c>
      <c r="N15">
        <v>32.0495672575328</v>
      </c>
      <c r="O15">
        <v>31.5907877558951</v>
      </c>
      <c r="P15">
        <v>32.945142796898899</v>
      </c>
      <c r="Q15">
        <v>33.878624549964002</v>
      </c>
      <c r="R15">
        <v>33.487118713372503</v>
      </c>
      <c r="S15">
        <v>33.839663369107299</v>
      </c>
      <c r="T15">
        <v>31.213859573838299</v>
      </c>
      <c r="U15">
        <v>32.464150815283901</v>
      </c>
      <c r="V15">
        <v>32.153135755500998</v>
      </c>
      <c r="W15">
        <v>32.605069777192597</v>
      </c>
      <c r="X15">
        <v>32.794088287794601</v>
      </c>
      <c r="Y15">
        <v>32.9491309829979</v>
      </c>
      <c r="Z15">
        <v>33.464112683869097</v>
      </c>
      <c r="AA15">
        <v>34.902036068864199</v>
      </c>
      <c r="AB15">
        <v>36.915627995914598</v>
      </c>
      <c r="AC15">
        <v>36.975551248442997</v>
      </c>
      <c r="AD15">
        <v>38.255420194998798</v>
      </c>
      <c r="AE15">
        <v>40.046039596475701</v>
      </c>
      <c r="AF15">
        <v>45.006100351482502</v>
      </c>
    </row>
    <row r="16" spans="1:32" x14ac:dyDescent="0.3">
      <c r="A16" t="s">
        <v>52</v>
      </c>
      <c r="B16" t="s">
        <v>325</v>
      </c>
      <c r="C16" t="s">
        <v>297</v>
      </c>
      <c r="D16" t="s">
        <v>326</v>
      </c>
      <c r="E16" t="s">
        <v>298</v>
      </c>
      <c r="G16">
        <v>13.500133431781901</v>
      </c>
      <c r="H16">
        <v>14.8956369437507</v>
      </c>
      <c r="I16">
        <v>15.2098624719578</v>
      </c>
      <c r="J16">
        <v>17.0536122818304</v>
      </c>
      <c r="K16">
        <v>18.050475202046599</v>
      </c>
      <c r="L16">
        <v>18.703255321283901</v>
      </c>
      <c r="M16">
        <v>18.2901932620961</v>
      </c>
      <c r="N16">
        <v>16.434773464037701</v>
      </c>
      <c r="O16">
        <v>15.866146132053499</v>
      </c>
      <c r="P16">
        <v>16.156339157233301</v>
      </c>
      <c r="Q16">
        <v>16.329861590819799</v>
      </c>
      <c r="R16">
        <v>17.029800260843299</v>
      </c>
      <c r="S16">
        <v>18.527958833927201</v>
      </c>
      <c r="T16">
        <v>19.352546478943101</v>
      </c>
      <c r="U16">
        <v>20.779833153079998</v>
      </c>
      <c r="V16">
        <v>19.614357124207402</v>
      </c>
      <c r="W16">
        <v>20.056135047047899</v>
      </c>
      <c r="X16">
        <v>21.273591961443401</v>
      </c>
      <c r="Y16">
        <v>21.647291341326198</v>
      </c>
      <c r="Z16">
        <v>21.600145337615601</v>
      </c>
      <c r="AA16">
        <v>22.099005394176299</v>
      </c>
      <c r="AB16">
        <v>23.1977914385985</v>
      </c>
      <c r="AC16">
        <v>23.0252986963357</v>
      </c>
      <c r="AD16">
        <v>24.5128202664479</v>
      </c>
      <c r="AE16">
        <v>24.401963175493599</v>
      </c>
      <c r="AF16">
        <v>27.0610196723119</v>
      </c>
    </row>
    <row r="17" spans="1:32" x14ac:dyDescent="0.3">
      <c r="A17" t="s">
        <v>52</v>
      </c>
      <c r="B17" t="s">
        <v>327</v>
      </c>
      <c r="C17" t="s">
        <v>297</v>
      </c>
      <c r="D17" t="s">
        <v>328</v>
      </c>
      <c r="E17" t="s">
        <v>298</v>
      </c>
      <c r="G17">
        <v>12.294948801467299</v>
      </c>
      <c r="H17">
        <v>13.574968202234899</v>
      </c>
      <c r="I17">
        <v>14.043765467226899</v>
      </c>
      <c r="J17">
        <v>15.7007760845334</v>
      </c>
      <c r="K17">
        <v>16.866410271655401</v>
      </c>
      <c r="L17">
        <v>17.646662565963201</v>
      </c>
      <c r="M17">
        <v>18.6253670181217</v>
      </c>
      <c r="N17">
        <v>18.141129955151001</v>
      </c>
      <c r="O17">
        <v>18.8002261402888</v>
      </c>
      <c r="P17">
        <v>19.013645100563298</v>
      </c>
      <c r="Q17">
        <v>20.111228270443998</v>
      </c>
      <c r="R17">
        <v>22.145891800109101</v>
      </c>
      <c r="S17">
        <v>23.192153028669001</v>
      </c>
      <c r="T17">
        <v>19.9056001221477</v>
      </c>
      <c r="U17">
        <v>19.314807963869701</v>
      </c>
      <c r="V17">
        <v>18.9801556837769</v>
      </c>
      <c r="W17">
        <v>18.137676187176599</v>
      </c>
      <c r="X17">
        <v>18.3685209393871</v>
      </c>
      <c r="Y17">
        <v>19.432708590383999</v>
      </c>
      <c r="Z17">
        <v>19.236597848721999</v>
      </c>
      <c r="AA17">
        <v>20.317189944968799</v>
      </c>
      <c r="AB17">
        <v>19.185210170265901</v>
      </c>
      <c r="AC17">
        <v>20.165021155354601</v>
      </c>
      <c r="AD17">
        <v>22.165301378997398</v>
      </c>
      <c r="AE17">
        <v>23.5791494041035</v>
      </c>
      <c r="AF17">
        <v>27.869414324999202</v>
      </c>
    </row>
    <row r="18" spans="1:32" x14ac:dyDescent="0.3">
      <c r="A18" t="s">
        <v>52</v>
      </c>
      <c r="B18" t="s">
        <v>329</v>
      </c>
      <c r="C18" t="s">
        <v>297</v>
      </c>
      <c r="D18" t="s">
        <v>330</v>
      </c>
      <c r="E18" t="s">
        <v>298</v>
      </c>
      <c r="G18">
        <v>35.4212914766103</v>
      </c>
      <c r="H18">
        <v>37.628394655580998</v>
      </c>
      <c r="I18">
        <v>40.076735164341102</v>
      </c>
      <c r="J18">
        <v>41.304713190302998</v>
      </c>
      <c r="K18">
        <v>44.4611327536822</v>
      </c>
      <c r="L18">
        <v>47.040558428026799</v>
      </c>
      <c r="M18">
        <v>48.683095863592698</v>
      </c>
      <c r="N18">
        <v>46.343143890383601</v>
      </c>
      <c r="O18">
        <v>44.667765048378399</v>
      </c>
      <c r="P18">
        <v>44.789925699297598</v>
      </c>
      <c r="Q18">
        <v>46.603084455460802</v>
      </c>
      <c r="R18">
        <v>43.557750131452998</v>
      </c>
      <c r="S18">
        <v>43.415407104518799</v>
      </c>
      <c r="T18">
        <v>36.708124337170098</v>
      </c>
      <c r="U18">
        <v>42.209396797622098</v>
      </c>
      <c r="V18">
        <v>41.757095975951003</v>
      </c>
      <c r="W18">
        <v>42.510139072246098</v>
      </c>
      <c r="X18">
        <v>41.479652493706702</v>
      </c>
      <c r="Y18">
        <v>41.739844450412797</v>
      </c>
      <c r="Z18">
        <v>46.619264715734303</v>
      </c>
      <c r="AA18">
        <v>50.676504082235397</v>
      </c>
      <c r="AB18">
        <v>48.633807733397497</v>
      </c>
      <c r="AC18">
        <v>54.568162370689102</v>
      </c>
      <c r="AD18">
        <v>61.970176459225101</v>
      </c>
      <c r="AE18">
        <v>64.802618282255295</v>
      </c>
      <c r="AF18">
        <v>73.845154145036702</v>
      </c>
    </row>
    <row r="19" spans="1:32" x14ac:dyDescent="0.3">
      <c r="A19" t="s">
        <v>52</v>
      </c>
      <c r="B19" t="s">
        <v>331</v>
      </c>
      <c r="C19" t="s">
        <v>297</v>
      </c>
      <c r="D19" t="s">
        <v>332</v>
      </c>
      <c r="E19" t="s">
        <v>298</v>
      </c>
      <c r="G19">
        <v>39.1759938612594</v>
      </c>
      <c r="H19">
        <v>42.649707609427097</v>
      </c>
      <c r="I19">
        <v>45.443730530774403</v>
      </c>
      <c r="J19">
        <v>48.506164599690997</v>
      </c>
      <c r="K19">
        <v>51.530475565016999</v>
      </c>
      <c r="L19">
        <v>54.054420987177203</v>
      </c>
      <c r="M19">
        <v>56.453230194707999</v>
      </c>
      <c r="N19">
        <v>55.138252084673503</v>
      </c>
      <c r="O19">
        <v>55.90108602678</v>
      </c>
      <c r="P19">
        <v>56.5754272294554</v>
      </c>
      <c r="Q19">
        <v>57.591865498629701</v>
      </c>
      <c r="R19">
        <v>61.000024336149004</v>
      </c>
      <c r="S19">
        <v>66.192958073956603</v>
      </c>
      <c r="T19">
        <v>65.009254500944806</v>
      </c>
      <c r="U19">
        <v>67.779354774777005</v>
      </c>
      <c r="V19">
        <v>64.638937262502097</v>
      </c>
      <c r="W19">
        <v>65.130943410068099</v>
      </c>
      <c r="X19">
        <v>64.338604499797398</v>
      </c>
      <c r="Y19">
        <v>67.010274495144799</v>
      </c>
      <c r="Z19">
        <v>70.301294564065401</v>
      </c>
      <c r="AA19">
        <v>67.366216924587505</v>
      </c>
      <c r="AB19">
        <v>68.069720739383897</v>
      </c>
      <c r="AC19">
        <v>72.277343342657701</v>
      </c>
      <c r="AD19">
        <v>78.778740776650594</v>
      </c>
      <c r="AE19">
        <v>86.495201246922306</v>
      </c>
      <c r="AF19">
        <v>98.222811204944193</v>
      </c>
    </row>
    <row r="20" spans="1:32" x14ac:dyDescent="0.3">
      <c r="A20" t="s">
        <v>52</v>
      </c>
      <c r="B20" t="s">
        <v>333</v>
      </c>
      <c r="C20" t="s">
        <v>297</v>
      </c>
      <c r="D20" t="s">
        <v>334</v>
      </c>
      <c r="E20" t="s">
        <v>298</v>
      </c>
      <c r="G20">
        <v>34.500220985706299</v>
      </c>
      <c r="H20">
        <v>35.552286783555203</v>
      </c>
      <c r="I20">
        <v>35.769044109541397</v>
      </c>
      <c r="J20">
        <v>42.980738774841697</v>
      </c>
      <c r="K20">
        <v>51.034059649835797</v>
      </c>
      <c r="L20">
        <v>56.619394857169901</v>
      </c>
      <c r="M20">
        <v>59.818582079288603</v>
      </c>
      <c r="N20">
        <v>59.513532031623697</v>
      </c>
      <c r="O20">
        <v>64.141018301208007</v>
      </c>
      <c r="P20">
        <v>81.403854987946502</v>
      </c>
      <c r="Q20">
        <v>81.206784670904</v>
      </c>
      <c r="R20">
        <v>93.823284247738897</v>
      </c>
      <c r="S20">
        <v>121.076159586169</v>
      </c>
      <c r="T20">
        <v>102.67958492696999</v>
      </c>
      <c r="U20">
        <v>109.035274474926</v>
      </c>
      <c r="V20">
        <v>104.975137416894</v>
      </c>
      <c r="W20">
        <v>85.624921755930004</v>
      </c>
      <c r="X20">
        <v>98.578069719715501</v>
      </c>
      <c r="Y20">
        <v>94.085647464825698</v>
      </c>
      <c r="Z20">
        <v>81.502794741901994</v>
      </c>
      <c r="AA20">
        <v>80.829531738535394</v>
      </c>
      <c r="AB20">
        <v>83.981622415739807</v>
      </c>
      <c r="AC20">
        <v>59.282391473968502</v>
      </c>
      <c r="AD20">
        <v>59.7993751106697</v>
      </c>
      <c r="AE20">
        <v>71.032960593541503</v>
      </c>
      <c r="AF20">
        <v>75.8862993016632</v>
      </c>
    </row>
    <row r="21" spans="1:32" x14ac:dyDescent="0.3">
      <c r="A21" t="s">
        <v>52</v>
      </c>
      <c r="B21" t="s">
        <v>335</v>
      </c>
      <c r="C21" t="s">
        <v>297</v>
      </c>
      <c r="D21" t="s">
        <v>336</v>
      </c>
      <c r="E21" t="s">
        <v>298</v>
      </c>
      <c r="G21">
        <v>44.167637903751498</v>
      </c>
      <c r="H21">
        <v>46.031645068007897</v>
      </c>
      <c r="I21">
        <v>46.991488678412097</v>
      </c>
      <c r="J21">
        <v>55.749764927146899</v>
      </c>
      <c r="K21">
        <v>65.169473894294697</v>
      </c>
      <c r="L21">
        <v>72.569172343366105</v>
      </c>
      <c r="M21">
        <v>77.410407718334895</v>
      </c>
      <c r="N21">
        <v>78.337400767150797</v>
      </c>
      <c r="O21">
        <v>84.524026377119299</v>
      </c>
      <c r="P21">
        <v>103.73668577303199</v>
      </c>
      <c r="Q21">
        <v>105.256559582885</v>
      </c>
      <c r="R21">
        <v>119.50308738577699</v>
      </c>
      <c r="S21">
        <v>149.09869097979899</v>
      </c>
      <c r="T21">
        <v>130.94424453910699</v>
      </c>
      <c r="U21">
        <v>137.592984934029</v>
      </c>
      <c r="V21">
        <v>134.356756458934</v>
      </c>
      <c r="W21">
        <v>115.843476562034</v>
      </c>
      <c r="X21">
        <v>128.06237462208799</v>
      </c>
      <c r="Y21">
        <v>121.756472158498</v>
      </c>
      <c r="Z21">
        <v>108.29219457255699</v>
      </c>
      <c r="AA21">
        <v>108.50136284491499</v>
      </c>
      <c r="AB21">
        <v>111.588532606125</v>
      </c>
      <c r="AC21">
        <v>85.293537313440595</v>
      </c>
      <c r="AD21">
        <v>89.834629176947303</v>
      </c>
      <c r="AE21">
        <v>105.773548347412</v>
      </c>
      <c r="AF21">
        <v>114.52415272296101</v>
      </c>
    </row>
    <row r="22" spans="1:32" x14ac:dyDescent="0.3">
      <c r="A22" t="s">
        <v>52</v>
      </c>
      <c r="B22" t="s">
        <v>337</v>
      </c>
      <c r="C22" t="s">
        <v>297</v>
      </c>
      <c r="D22" t="s">
        <v>338</v>
      </c>
      <c r="E22" t="s">
        <v>298</v>
      </c>
      <c r="G22">
        <v>9.6674169180451504</v>
      </c>
      <c r="H22">
        <v>10.479358284452699</v>
      </c>
      <c r="I22">
        <v>11.2224445688706</v>
      </c>
      <c r="J22">
        <v>12.7690261523052</v>
      </c>
      <c r="K22">
        <v>14.1354142444589</v>
      </c>
      <c r="L22">
        <v>15.949777486196201</v>
      </c>
      <c r="M22">
        <v>17.591825639046299</v>
      </c>
      <c r="N22">
        <v>18.8238687355271</v>
      </c>
      <c r="O22">
        <v>20.383008075911299</v>
      </c>
      <c r="P22">
        <v>22.3328307850858</v>
      </c>
      <c r="Q22">
        <v>24.0497749119811</v>
      </c>
      <c r="R22">
        <v>25.679803138038402</v>
      </c>
      <c r="S22">
        <v>28.0225313936301</v>
      </c>
      <c r="T22">
        <v>28.264659612136999</v>
      </c>
      <c r="U22">
        <v>28.557710459102601</v>
      </c>
      <c r="V22">
        <v>29.381619042040501</v>
      </c>
      <c r="W22">
        <v>30.218554806104098</v>
      </c>
      <c r="X22">
        <v>29.484304902372401</v>
      </c>
      <c r="Y22">
        <v>27.670824693672699</v>
      </c>
      <c r="Z22">
        <v>26.789399830654698</v>
      </c>
      <c r="AA22">
        <v>27.6718311063795</v>
      </c>
      <c r="AB22">
        <v>27.606910190385399</v>
      </c>
      <c r="AC22">
        <v>26.0111458394721</v>
      </c>
      <c r="AD22">
        <v>30.035254066277499</v>
      </c>
      <c r="AE22">
        <v>34.740587753870898</v>
      </c>
      <c r="AF22">
        <v>38.637853421298203</v>
      </c>
    </row>
    <row r="23" spans="1:32" x14ac:dyDescent="0.3">
      <c r="A23" t="s">
        <v>52</v>
      </c>
      <c r="B23" t="s">
        <v>339</v>
      </c>
      <c r="C23" t="s">
        <v>297</v>
      </c>
      <c r="D23" t="s">
        <v>340</v>
      </c>
      <c r="E23" t="s">
        <v>298</v>
      </c>
      <c r="G23">
        <v>119.695891210723</v>
      </c>
      <c r="H23">
        <v>140.11156914671801</v>
      </c>
      <c r="I23">
        <v>160.84590195977199</v>
      </c>
      <c r="J23">
        <v>177.08003705030299</v>
      </c>
      <c r="K23">
        <v>200.05793413354101</v>
      </c>
      <c r="L23">
        <v>211.36381655635901</v>
      </c>
      <c r="M23">
        <v>229.58508943218101</v>
      </c>
      <c r="N23">
        <v>216.02312045455</v>
      </c>
      <c r="O23">
        <v>227.698575887006</v>
      </c>
      <c r="P23">
        <v>241.23295103829699</v>
      </c>
      <c r="Q23">
        <v>239.12708302653701</v>
      </c>
      <c r="R23">
        <v>247.07399822854001</v>
      </c>
      <c r="S23">
        <v>252.99067893521701</v>
      </c>
      <c r="T23">
        <v>240.27464151748501</v>
      </c>
      <c r="U23">
        <v>239.60948422722001</v>
      </c>
      <c r="V23">
        <v>243.40453793599201</v>
      </c>
      <c r="W23">
        <v>197.05299992180801</v>
      </c>
      <c r="X23">
        <v>169.54242668445499</v>
      </c>
      <c r="Y23">
        <v>167.82341909984399</v>
      </c>
      <c r="Z23">
        <v>166.39184250343499</v>
      </c>
      <c r="AA23">
        <v>147.72242142489901</v>
      </c>
      <c r="AB23">
        <v>154.50011998592399</v>
      </c>
      <c r="AC23">
        <v>156.05655457589901</v>
      </c>
      <c r="AD23">
        <v>173.59648347128999</v>
      </c>
      <c r="AE23">
        <v>169.47917019273501</v>
      </c>
      <c r="AF23">
        <v>197.18641151210801</v>
      </c>
    </row>
    <row r="24" spans="1:32" x14ac:dyDescent="0.3">
      <c r="A24" t="s">
        <v>52</v>
      </c>
      <c r="B24" t="s">
        <v>341</v>
      </c>
      <c r="C24" t="s">
        <v>297</v>
      </c>
      <c r="D24" t="s">
        <v>342</v>
      </c>
      <c r="E24" t="s">
        <v>298</v>
      </c>
      <c r="G24">
        <v>384.75691393681097</v>
      </c>
      <c r="H24">
        <v>401.45827600499501</v>
      </c>
      <c r="I24">
        <v>440.40920747429601</v>
      </c>
      <c r="J24">
        <v>481.06014556941398</v>
      </c>
      <c r="K24">
        <v>512.77837331280296</v>
      </c>
      <c r="L24">
        <v>549.409385708478</v>
      </c>
      <c r="M24">
        <v>573.57866311731198</v>
      </c>
      <c r="N24">
        <v>560.25805032072697</v>
      </c>
      <c r="O24">
        <v>605.12797528366605</v>
      </c>
      <c r="P24">
        <v>636.36814618984897</v>
      </c>
      <c r="Q24">
        <v>651.24471068346395</v>
      </c>
      <c r="R24">
        <v>672.06187165111203</v>
      </c>
      <c r="S24">
        <v>715.104724572348</v>
      </c>
      <c r="T24">
        <v>710.23429603817203</v>
      </c>
      <c r="U24">
        <v>726.05149496530601</v>
      </c>
      <c r="V24">
        <v>648.78456894283602</v>
      </c>
      <c r="W24">
        <v>624.71786048423803</v>
      </c>
      <c r="X24">
        <v>608.71777843873701</v>
      </c>
      <c r="Y24">
        <v>644.57504724842295</v>
      </c>
      <c r="Z24">
        <v>681.46616273425195</v>
      </c>
      <c r="AA24">
        <v>707.62027001143701</v>
      </c>
      <c r="AB24">
        <v>728.08675097344099</v>
      </c>
      <c r="AC24">
        <v>747.12675164370398</v>
      </c>
      <c r="AD24">
        <v>801.25793962227499</v>
      </c>
      <c r="AE24">
        <v>789.136340113904</v>
      </c>
      <c r="AF24">
        <v>915.14227536570297</v>
      </c>
    </row>
    <row r="25" spans="1:32" x14ac:dyDescent="0.3">
      <c r="A25" t="s">
        <v>52</v>
      </c>
      <c r="B25" t="s">
        <v>343</v>
      </c>
      <c r="C25" t="s">
        <v>297</v>
      </c>
      <c r="D25" t="s">
        <v>344</v>
      </c>
      <c r="E25" t="s">
        <v>298</v>
      </c>
      <c r="G25">
        <v>45.539336066513499</v>
      </c>
      <c r="H25">
        <v>47.601148357272798</v>
      </c>
      <c r="I25">
        <v>52.264425236650801</v>
      </c>
      <c r="J25">
        <v>57.332297959402297</v>
      </c>
      <c r="K25">
        <v>61.209348807578998</v>
      </c>
      <c r="L25">
        <v>66.464065088516705</v>
      </c>
      <c r="M25">
        <v>70.2015274405979</v>
      </c>
      <c r="N25">
        <v>70.149291836574605</v>
      </c>
      <c r="O25">
        <v>74.7374807518122</v>
      </c>
      <c r="P25">
        <v>77.791592050626093</v>
      </c>
      <c r="Q25">
        <v>80.001174602801299</v>
      </c>
      <c r="R25">
        <v>83.261066701054403</v>
      </c>
      <c r="S25">
        <v>88.116397665030703</v>
      </c>
      <c r="T25">
        <v>86.936691751116498</v>
      </c>
      <c r="U25">
        <v>88.854794624443002</v>
      </c>
      <c r="V25">
        <v>82.314324389999399</v>
      </c>
      <c r="W25">
        <v>74.485254460794906</v>
      </c>
      <c r="X25">
        <v>69.147573887835804</v>
      </c>
      <c r="Y25">
        <v>71.082085436414303</v>
      </c>
      <c r="Z25">
        <v>75.567476194950004</v>
      </c>
      <c r="AA25">
        <v>79.242670726410097</v>
      </c>
      <c r="AB25">
        <v>82.589016941951598</v>
      </c>
      <c r="AC25">
        <v>83.8355427877582</v>
      </c>
      <c r="AD25">
        <v>95.690630765968095</v>
      </c>
      <c r="AE25">
        <v>84.319086952294398</v>
      </c>
      <c r="AF25">
        <v>100.101422065618</v>
      </c>
    </row>
    <row r="26" spans="1:32" x14ac:dyDescent="0.3">
      <c r="A26" t="s">
        <v>52</v>
      </c>
      <c r="B26" t="s">
        <v>345</v>
      </c>
      <c r="C26" t="s">
        <v>297</v>
      </c>
      <c r="D26" t="s">
        <v>346</v>
      </c>
      <c r="E26" t="s">
        <v>298</v>
      </c>
      <c r="G26">
        <v>175.17306499469899</v>
      </c>
      <c r="H26">
        <v>182.43275204063099</v>
      </c>
      <c r="I26">
        <v>200.18387163423299</v>
      </c>
      <c r="J26">
        <v>218.474097293054</v>
      </c>
      <c r="K26">
        <v>232.30901532746901</v>
      </c>
      <c r="L26">
        <v>247.53208523008101</v>
      </c>
      <c r="M26">
        <v>257.44279218190798</v>
      </c>
      <c r="N26">
        <v>251.74953491502001</v>
      </c>
      <c r="O26">
        <v>270.78940369560701</v>
      </c>
      <c r="P26">
        <v>286.750933442958</v>
      </c>
      <c r="Q26">
        <v>292.79248292089102</v>
      </c>
      <c r="R26">
        <v>300.99580013544897</v>
      </c>
      <c r="S26">
        <v>321.530111676812</v>
      </c>
      <c r="T26">
        <v>322.97187634399302</v>
      </c>
      <c r="U26">
        <v>331.58498702051997</v>
      </c>
      <c r="V26">
        <v>283.46708370875899</v>
      </c>
      <c r="W26">
        <v>271.88094303328597</v>
      </c>
      <c r="X26">
        <v>265.41087608710899</v>
      </c>
      <c r="Y26">
        <v>284.10926176192601</v>
      </c>
      <c r="Z26">
        <v>294.984669349081</v>
      </c>
      <c r="AA26">
        <v>300.22245654159502</v>
      </c>
      <c r="AB26">
        <v>304.66785440799498</v>
      </c>
      <c r="AC26">
        <v>299.164889280088</v>
      </c>
      <c r="AD26">
        <v>319.74028486460401</v>
      </c>
      <c r="AE26">
        <v>319.716209213566</v>
      </c>
      <c r="AF26">
        <v>370.89234592872498</v>
      </c>
    </row>
    <row r="27" spans="1:32" x14ac:dyDescent="0.3">
      <c r="A27" t="s">
        <v>52</v>
      </c>
      <c r="B27" t="s">
        <v>347</v>
      </c>
      <c r="C27" t="s">
        <v>297</v>
      </c>
      <c r="D27" t="s">
        <v>348</v>
      </c>
      <c r="E27" t="s">
        <v>298</v>
      </c>
      <c r="G27">
        <v>164.044512875599</v>
      </c>
      <c r="H27">
        <v>171.42437560709101</v>
      </c>
      <c r="I27">
        <v>187.960910603412</v>
      </c>
      <c r="J27">
        <v>205.25375031695799</v>
      </c>
      <c r="K27">
        <v>219.26000917775499</v>
      </c>
      <c r="L27">
        <v>235.41323538987999</v>
      </c>
      <c r="M27">
        <v>245.93434349480501</v>
      </c>
      <c r="N27">
        <v>238.35922356913301</v>
      </c>
      <c r="O27">
        <v>259.60109083624701</v>
      </c>
      <c r="P27">
        <v>271.82562069626601</v>
      </c>
      <c r="Q27">
        <v>278.45105315977202</v>
      </c>
      <c r="R27">
        <v>287.80500481460899</v>
      </c>
      <c r="S27">
        <v>305.45821523050603</v>
      </c>
      <c r="T27">
        <v>300.32572794306299</v>
      </c>
      <c r="U27">
        <v>305.61171332034297</v>
      </c>
      <c r="V27">
        <v>283.00316084407802</v>
      </c>
      <c r="W27">
        <v>278.351662990156</v>
      </c>
      <c r="X27">
        <v>274.15932846379201</v>
      </c>
      <c r="Y27">
        <v>289.38370005008198</v>
      </c>
      <c r="Z27">
        <v>310.91401719022099</v>
      </c>
      <c r="AA27">
        <v>328.15514274343201</v>
      </c>
      <c r="AB27">
        <v>340.829879623495</v>
      </c>
      <c r="AC27">
        <v>364.12631957585802</v>
      </c>
      <c r="AD27">
        <v>385.82702399170302</v>
      </c>
      <c r="AE27">
        <v>385.10104394804301</v>
      </c>
      <c r="AF27">
        <v>444.14850737135998</v>
      </c>
    </row>
    <row r="28" spans="1:32" x14ac:dyDescent="0.3">
      <c r="A28" t="s">
        <v>52</v>
      </c>
      <c r="B28" t="s">
        <v>349</v>
      </c>
      <c r="C28" t="s">
        <v>297</v>
      </c>
      <c r="D28" t="s">
        <v>350</v>
      </c>
      <c r="E28" t="s">
        <v>298</v>
      </c>
      <c r="G28">
        <v>90.895950243206499</v>
      </c>
      <c r="H28">
        <v>99.199573582253805</v>
      </c>
      <c r="I28">
        <v>109.656950110803</v>
      </c>
      <c r="J28">
        <v>118.68747135256299</v>
      </c>
      <c r="K28">
        <v>134.477660125217</v>
      </c>
      <c r="L28">
        <v>145.22493214036299</v>
      </c>
      <c r="M28">
        <v>155.950861218444</v>
      </c>
      <c r="N28">
        <v>156.923678704362</v>
      </c>
      <c r="O28">
        <v>170.19989046739201</v>
      </c>
      <c r="P28">
        <v>187.65365443566799</v>
      </c>
      <c r="Q28">
        <v>193.57406568073199</v>
      </c>
      <c r="R28">
        <v>207.37229841501701</v>
      </c>
      <c r="S28">
        <v>225.723990932806</v>
      </c>
      <c r="T28">
        <v>217.34245065025499</v>
      </c>
      <c r="U28">
        <v>235.813802934905</v>
      </c>
      <c r="V28">
        <v>217.71922659067101</v>
      </c>
      <c r="W28">
        <v>186.75025606053401</v>
      </c>
      <c r="X28">
        <v>189.06456714139799</v>
      </c>
      <c r="Y28">
        <v>185.44234102388199</v>
      </c>
      <c r="Z28">
        <v>191.13037693725201</v>
      </c>
      <c r="AA28">
        <v>202.95102871800901</v>
      </c>
      <c r="AB28">
        <v>215.82231738530299</v>
      </c>
      <c r="AC28">
        <v>231.71575380500701</v>
      </c>
      <c r="AD28">
        <v>243.43028152277</v>
      </c>
      <c r="AE28">
        <v>242.46542525897101</v>
      </c>
      <c r="AF28">
        <v>232.34673480062901</v>
      </c>
    </row>
    <row r="29" spans="1:32" x14ac:dyDescent="0.3">
      <c r="A29" t="s">
        <v>52</v>
      </c>
      <c r="B29" t="s">
        <v>351</v>
      </c>
      <c r="C29" t="s">
        <v>297</v>
      </c>
      <c r="D29" t="s">
        <v>352</v>
      </c>
      <c r="E29" t="s">
        <v>298</v>
      </c>
      <c r="G29">
        <v>26.5371694584369</v>
      </c>
      <c r="H29">
        <v>28.968840299700801</v>
      </c>
      <c r="I29">
        <v>32.044411450000801</v>
      </c>
      <c r="J29">
        <v>34.952637795095697</v>
      </c>
      <c r="K29">
        <v>38.759340492219003</v>
      </c>
      <c r="L29">
        <v>42.025720952615998</v>
      </c>
      <c r="M29">
        <v>45.275864251313401</v>
      </c>
      <c r="N29">
        <v>44.405613251900199</v>
      </c>
      <c r="O29">
        <v>48.096702745161998</v>
      </c>
      <c r="P29">
        <v>51.702087797985698</v>
      </c>
      <c r="Q29">
        <v>53.679086838057998</v>
      </c>
      <c r="R29">
        <v>56.6007758510274</v>
      </c>
      <c r="S29">
        <v>60.508074519211803</v>
      </c>
      <c r="T29">
        <v>59.608540593023299</v>
      </c>
      <c r="U29">
        <v>66.675997627513098</v>
      </c>
      <c r="V29">
        <v>62.948316214795</v>
      </c>
      <c r="W29">
        <v>61.0735299820807</v>
      </c>
      <c r="X29">
        <v>65.047926684089504</v>
      </c>
      <c r="Y29">
        <v>61.573663743033002</v>
      </c>
      <c r="Z29">
        <v>65.806215091179595</v>
      </c>
      <c r="AA29">
        <v>69.412574649639694</v>
      </c>
      <c r="AB29">
        <v>77.460357042535094</v>
      </c>
      <c r="AC29">
        <v>88.426480632950401</v>
      </c>
      <c r="AD29">
        <v>90.634579631562005</v>
      </c>
      <c r="AE29">
        <v>96.452536098724707</v>
      </c>
      <c r="AF29">
        <v>91.207447916956795</v>
      </c>
    </row>
    <row r="30" spans="1:32" x14ac:dyDescent="0.3">
      <c r="A30" t="s">
        <v>52</v>
      </c>
      <c r="B30" t="s">
        <v>353</v>
      </c>
      <c r="C30" t="s">
        <v>297</v>
      </c>
      <c r="D30" t="s">
        <v>354</v>
      </c>
      <c r="E30" t="s">
        <v>298</v>
      </c>
      <c r="G30">
        <v>2.0135533596979802</v>
      </c>
      <c r="H30">
        <v>2.20745426523137</v>
      </c>
      <c r="I30">
        <v>2.4571388634564202</v>
      </c>
      <c r="J30">
        <v>2.65809790781779</v>
      </c>
      <c r="K30">
        <v>3.04047209013634</v>
      </c>
      <c r="L30">
        <v>3.2878698755242599</v>
      </c>
      <c r="M30">
        <v>3.53213603315975</v>
      </c>
      <c r="N30">
        <v>3.6141915268845</v>
      </c>
      <c r="O30">
        <v>3.9396882232634902</v>
      </c>
      <c r="P30">
        <v>4.4275668403103596</v>
      </c>
      <c r="Q30">
        <v>4.5938139533885503</v>
      </c>
      <c r="R30">
        <v>4.9870721733114003</v>
      </c>
      <c r="S30">
        <v>5.5093510483373498</v>
      </c>
      <c r="T30">
        <v>5.26771567684888</v>
      </c>
      <c r="U30">
        <v>5.6367221416190798</v>
      </c>
      <c r="V30">
        <v>5.6491266332820702</v>
      </c>
      <c r="W30">
        <v>5.1478991638022196</v>
      </c>
      <c r="X30">
        <v>5.6619013125756297</v>
      </c>
      <c r="Y30">
        <v>6.9159728476267297</v>
      </c>
      <c r="Z30">
        <v>6.4743094429756303</v>
      </c>
      <c r="AA30">
        <v>5.7777652642154802</v>
      </c>
      <c r="AB30">
        <v>5.9354697468333502</v>
      </c>
      <c r="AC30">
        <v>7.5185644209887696</v>
      </c>
      <c r="AD30">
        <v>11.363408040282801</v>
      </c>
      <c r="AE30">
        <v>10.536419421112999</v>
      </c>
      <c r="AF30">
        <v>11.0031551810072</v>
      </c>
    </row>
    <row r="31" spans="1:32" x14ac:dyDescent="0.3">
      <c r="A31" t="s">
        <v>52</v>
      </c>
      <c r="B31" t="s">
        <v>355</v>
      </c>
      <c r="C31" t="s">
        <v>297</v>
      </c>
      <c r="D31" t="s">
        <v>356</v>
      </c>
      <c r="E31" t="s">
        <v>298</v>
      </c>
      <c r="G31">
        <v>12.3426367194769</v>
      </c>
      <c r="H31">
        <v>13.444952755450799</v>
      </c>
      <c r="I31">
        <v>14.8540119123236</v>
      </c>
      <c r="J31">
        <v>16.101142618493299</v>
      </c>
      <c r="K31">
        <v>18.010705717737402</v>
      </c>
      <c r="L31">
        <v>19.606954890381399</v>
      </c>
      <c r="M31">
        <v>21.174927939617898</v>
      </c>
      <c r="N31">
        <v>21.514207732645399</v>
      </c>
      <c r="O31">
        <v>23.0798457278011</v>
      </c>
      <c r="P31">
        <v>25.190426160285799</v>
      </c>
      <c r="Q31">
        <v>26.073943272504899</v>
      </c>
      <c r="R31">
        <v>28.029536568944899</v>
      </c>
      <c r="S31">
        <v>30.3113683887889</v>
      </c>
      <c r="T31">
        <v>29.517360197796801</v>
      </c>
      <c r="U31">
        <v>31.215688995764001</v>
      </c>
      <c r="V31">
        <v>25.052290244117401</v>
      </c>
      <c r="W31">
        <v>24.126727467320201</v>
      </c>
      <c r="X31">
        <v>24.6474103710718</v>
      </c>
      <c r="Y31">
        <v>23.3275184085979</v>
      </c>
      <c r="Z31">
        <v>22.8927324332107</v>
      </c>
      <c r="AA31">
        <v>23.8981128270886</v>
      </c>
      <c r="AB31">
        <v>24.487507349841</v>
      </c>
      <c r="AC31">
        <v>27.2510645015495</v>
      </c>
      <c r="AD31">
        <v>28.4169330400664</v>
      </c>
      <c r="AE31">
        <v>25.8090929958387</v>
      </c>
      <c r="AF31">
        <v>22.5272708623935</v>
      </c>
    </row>
    <row r="32" spans="1:32" x14ac:dyDescent="0.3">
      <c r="A32" t="s">
        <v>52</v>
      </c>
      <c r="B32" t="s">
        <v>357</v>
      </c>
      <c r="C32" t="s">
        <v>297</v>
      </c>
      <c r="D32" t="s">
        <v>358</v>
      </c>
      <c r="E32" t="s">
        <v>298</v>
      </c>
      <c r="G32">
        <v>43.7481910492575</v>
      </c>
      <c r="H32">
        <v>47.7564967876948</v>
      </c>
      <c r="I32">
        <v>52.8123316529934</v>
      </c>
      <c r="J32">
        <v>56.788241084829799</v>
      </c>
      <c r="K32">
        <v>65.495996889352497</v>
      </c>
      <c r="L32">
        <v>70.412692718793707</v>
      </c>
      <c r="M32">
        <v>75.386154759292594</v>
      </c>
      <c r="N32">
        <v>76.8797763965038</v>
      </c>
      <c r="O32">
        <v>83.874560253898693</v>
      </c>
      <c r="P32">
        <v>94.233009994995697</v>
      </c>
      <c r="Q32">
        <v>96.707440544303594</v>
      </c>
      <c r="R32">
        <v>104.61642801383999</v>
      </c>
      <c r="S32">
        <v>115.306871087818</v>
      </c>
      <c r="T32">
        <v>109.220225594396</v>
      </c>
      <c r="U32">
        <v>117.872553021266</v>
      </c>
      <c r="V32">
        <v>112.34529930681001</v>
      </c>
      <c r="W32">
        <v>81.915553404026994</v>
      </c>
      <c r="X32">
        <v>80.393665112158899</v>
      </c>
      <c r="Y32">
        <v>80.307863027256701</v>
      </c>
      <c r="Z32">
        <v>83.329181998541003</v>
      </c>
      <c r="AA32">
        <v>91.179150710446706</v>
      </c>
      <c r="AB32">
        <v>95.000862840411401</v>
      </c>
      <c r="AC32">
        <v>95.390256632753406</v>
      </c>
      <c r="AD32">
        <v>100.663140712661</v>
      </c>
      <c r="AE32">
        <v>97.029046764991705</v>
      </c>
      <c r="AF32">
        <v>95.818555643020503</v>
      </c>
    </row>
    <row r="33" spans="1:32" x14ac:dyDescent="0.3">
      <c r="A33" t="s">
        <v>52</v>
      </c>
      <c r="B33" t="s">
        <v>359</v>
      </c>
      <c r="C33" t="s">
        <v>297</v>
      </c>
      <c r="D33" t="s">
        <v>360</v>
      </c>
      <c r="E33" t="s">
        <v>298</v>
      </c>
      <c r="G33">
        <v>6.2543996563371298</v>
      </c>
      <c r="H33">
        <v>6.8218294741760701</v>
      </c>
      <c r="I33">
        <v>7.4890562320286804</v>
      </c>
      <c r="J33">
        <v>8.1873519463263893</v>
      </c>
      <c r="K33">
        <v>9.1711449357717001</v>
      </c>
      <c r="L33">
        <v>9.8916937030475296</v>
      </c>
      <c r="M33">
        <v>10.5817782350607</v>
      </c>
      <c r="N33">
        <v>10.509889796427901</v>
      </c>
      <c r="O33">
        <v>11.209093517266499</v>
      </c>
      <c r="P33">
        <v>12.100563642090901</v>
      </c>
      <c r="Q33">
        <v>12.519781072476601</v>
      </c>
      <c r="R33">
        <v>13.1384858078933</v>
      </c>
      <c r="S33">
        <v>14.088325888649999</v>
      </c>
      <c r="T33">
        <v>13.7286085881905</v>
      </c>
      <c r="U33">
        <v>14.4128411487421</v>
      </c>
      <c r="V33">
        <v>11.7241941916662</v>
      </c>
      <c r="W33">
        <v>14.4865460433041</v>
      </c>
      <c r="X33">
        <v>13.3136636615027</v>
      </c>
      <c r="Y33">
        <v>13.317322997368199</v>
      </c>
      <c r="Z33">
        <v>12.627937971345</v>
      </c>
      <c r="AA33">
        <v>12.683425266618199</v>
      </c>
      <c r="AB33">
        <v>12.938120405682</v>
      </c>
      <c r="AC33">
        <v>13.1293876167653</v>
      </c>
      <c r="AD33">
        <v>12.352220098197201</v>
      </c>
      <c r="AE33">
        <v>12.6383299783034</v>
      </c>
      <c r="AF33">
        <v>11.790305197251399</v>
      </c>
    </row>
    <row r="34" spans="1:32" x14ac:dyDescent="0.3">
      <c r="A34" t="s">
        <v>52</v>
      </c>
      <c r="B34" t="s">
        <v>361</v>
      </c>
      <c r="C34" t="s">
        <v>297</v>
      </c>
      <c r="D34" t="s">
        <v>362</v>
      </c>
      <c r="E34" t="s">
        <v>298</v>
      </c>
      <c r="G34">
        <v>54.844034410961797</v>
      </c>
      <c r="H34">
        <v>61.122240364401101</v>
      </c>
      <c r="I34">
        <v>67.160972620993903</v>
      </c>
      <c r="J34">
        <v>72.811253963004503</v>
      </c>
      <c r="K34">
        <v>78.497499215048606</v>
      </c>
      <c r="L34">
        <v>87.380518181744705</v>
      </c>
      <c r="M34">
        <v>92.689396125535595</v>
      </c>
      <c r="N34">
        <v>91.498495899854902</v>
      </c>
      <c r="O34">
        <v>96.901291870250702</v>
      </c>
      <c r="P34">
        <v>104.167139285337</v>
      </c>
      <c r="Q34">
        <v>109.043490285863</v>
      </c>
      <c r="R34">
        <v>115.847453164269</v>
      </c>
      <c r="S34">
        <v>120.863566100627</v>
      </c>
      <c r="T34">
        <v>122.25606965794</v>
      </c>
      <c r="U34">
        <v>127.688129705287</v>
      </c>
      <c r="V34">
        <v>118.485696511421</v>
      </c>
      <c r="W34">
        <v>105.51570455542701</v>
      </c>
      <c r="X34">
        <v>96.096884523496996</v>
      </c>
      <c r="Y34">
        <v>98.914667096663607</v>
      </c>
      <c r="Z34">
        <v>107.320332790934</v>
      </c>
      <c r="AA34">
        <v>118.734687387495</v>
      </c>
      <c r="AB34">
        <v>129.40711886311399</v>
      </c>
      <c r="AC34">
        <v>137.67599468530199</v>
      </c>
      <c r="AD34">
        <v>173.306538085954</v>
      </c>
      <c r="AE34">
        <v>127.033976515552</v>
      </c>
      <c r="AF34">
        <v>150.58264133334799</v>
      </c>
    </row>
    <row r="35" spans="1:32" x14ac:dyDescent="0.3">
      <c r="A35" t="s">
        <v>52</v>
      </c>
      <c r="B35" t="s">
        <v>363</v>
      </c>
      <c r="C35" t="s">
        <v>297</v>
      </c>
      <c r="D35" t="s">
        <v>364</v>
      </c>
      <c r="E35" t="s">
        <v>298</v>
      </c>
      <c r="G35">
        <v>154.979075106718</v>
      </c>
      <c r="H35">
        <v>167.10507933393001</v>
      </c>
      <c r="I35">
        <v>182.075182363583</v>
      </c>
      <c r="J35">
        <v>198.97062284396901</v>
      </c>
      <c r="K35">
        <v>217.93012360279801</v>
      </c>
      <c r="L35">
        <v>240.19535837818799</v>
      </c>
      <c r="M35">
        <v>252.78640758592999</v>
      </c>
      <c r="N35">
        <v>251.85020301461799</v>
      </c>
      <c r="O35">
        <v>264.96377542768698</v>
      </c>
      <c r="P35">
        <v>281.03025340578603</v>
      </c>
      <c r="Q35">
        <v>278.41747161134299</v>
      </c>
      <c r="R35">
        <v>284.91450024826298</v>
      </c>
      <c r="S35">
        <v>313.07066301848801</v>
      </c>
      <c r="T35">
        <v>330.73943619846398</v>
      </c>
      <c r="U35">
        <v>339.75168177082998</v>
      </c>
      <c r="V35">
        <v>346.26730969225702</v>
      </c>
      <c r="W35">
        <v>373.69566213518698</v>
      </c>
      <c r="X35">
        <v>383.99242670470801</v>
      </c>
      <c r="Y35">
        <v>388.75703426680298</v>
      </c>
      <c r="Z35">
        <v>388.81703627478902</v>
      </c>
      <c r="AA35">
        <v>391.76125153064498</v>
      </c>
      <c r="AB35">
        <v>403.343660501388</v>
      </c>
      <c r="AC35">
        <v>407.43915522121699</v>
      </c>
      <c r="AD35">
        <v>529.17591351318299</v>
      </c>
      <c r="AE35">
        <v>503.44634346787899</v>
      </c>
      <c r="AF35">
        <v>601.13045546803403</v>
      </c>
    </row>
    <row r="36" spans="1:32" x14ac:dyDescent="0.3">
      <c r="A36" t="s">
        <v>52</v>
      </c>
      <c r="B36" t="s">
        <v>365</v>
      </c>
      <c r="C36" t="s">
        <v>297</v>
      </c>
      <c r="D36" t="s">
        <v>366</v>
      </c>
      <c r="E36" t="s">
        <v>298</v>
      </c>
      <c r="G36">
        <v>43.416910981664998</v>
      </c>
      <c r="H36">
        <v>46.130182747394002</v>
      </c>
      <c r="I36">
        <v>48.868629373578202</v>
      </c>
      <c r="J36">
        <v>52.716079506138598</v>
      </c>
      <c r="K36">
        <v>57.195953942509398</v>
      </c>
      <c r="L36">
        <v>58.314942435212799</v>
      </c>
      <c r="M36">
        <v>57.417857832421397</v>
      </c>
      <c r="N36">
        <v>55.251546435608198</v>
      </c>
      <c r="O36">
        <v>57.647288627853001</v>
      </c>
      <c r="P36">
        <v>60.196506329364396</v>
      </c>
      <c r="Q36">
        <v>61.502761613487102</v>
      </c>
      <c r="R36">
        <v>64.223150953296198</v>
      </c>
      <c r="S36">
        <v>70.164299801919199</v>
      </c>
      <c r="T36">
        <v>68.279282426258305</v>
      </c>
      <c r="U36">
        <v>68.394973935901106</v>
      </c>
      <c r="V36">
        <v>68.373685660467999</v>
      </c>
      <c r="W36">
        <v>63.956249163278201</v>
      </c>
      <c r="X36">
        <v>57.2827454559472</v>
      </c>
      <c r="Y36">
        <v>63.265911594209904</v>
      </c>
      <c r="Z36">
        <v>61.376471306031398</v>
      </c>
      <c r="AA36">
        <v>59.100129050777198</v>
      </c>
      <c r="AB36">
        <v>56.459787687231803</v>
      </c>
      <c r="AC36">
        <v>50.727892190085399</v>
      </c>
      <c r="AD36">
        <v>62.546025222887799</v>
      </c>
      <c r="AE36">
        <v>52.358793171762997</v>
      </c>
      <c r="AF36">
        <v>62.508429608896897</v>
      </c>
    </row>
    <row r="37" spans="1:32" x14ac:dyDescent="0.3">
      <c r="A37" t="s">
        <v>52</v>
      </c>
      <c r="B37" t="s">
        <v>367</v>
      </c>
      <c r="C37" t="s">
        <v>297</v>
      </c>
      <c r="D37" t="s">
        <v>368</v>
      </c>
      <c r="E37" t="s">
        <v>298</v>
      </c>
      <c r="G37">
        <v>58.994446969394701</v>
      </c>
      <c r="H37">
        <v>63.787795003477299</v>
      </c>
      <c r="I37">
        <v>71.267322586127406</v>
      </c>
      <c r="J37">
        <v>77.477949582446001</v>
      </c>
      <c r="K37">
        <v>84.285513050457894</v>
      </c>
      <c r="L37">
        <v>102.89142793396501</v>
      </c>
      <c r="M37">
        <v>105.841357123116</v>
      </c>
      <c r="N37">
        <v>105.118530630359</v>
      </c>
      <c r="O37">
        <v>110.838419027678</v>
      </c>
      <c r="P37">
        <v>115.046203384272</v>
      </c>
      <c r="Q37">
        <v>109.92906514856701</v>
      </c>
      <c r="R37">
        <v>109.585193798765</v>
      </c>
      <c r="S37">
        <v>117.421885028443</v>
      </c>
      <c r="T37">
        <v>123.379827272787</v>
      </c>
      <c r="U37">
        <v>127.690851839388</v>
      </c>
      <c r="V37">
        <v>131.725427298959</v>
      </c>
      <c r="W37">
        <v>145.86467554311201</v>
      </c>
      <c r="X37">
        <v>158.07603707930201</v>
      </c>
      <c r="Y37">
        <v>144.108311138343</v>
      </c>
      <c r="Z37">
        <v>142.21696571972799</v>
      </c>
      <c r="AA37">
        <v>142.618645487533</v>
      </c>
      <c r="AB37">
        <v>149.56365482759799</v>
      </c>
      <c r="AC37">
        <v>143.68881335012401</v>
      </c>
      <c r="AD37">
        <v>168.187174960123</v>
      </c>
      <c r="AE37">
        <v>171.74410941524999</v>
      </c>
      <c r="AF37">
        <v>193.91912707790601</v>
      </c>
    </row>
    <row r="38" spans="1:32" x14ac:dyDescent="0.3">
      <c r="A38" t="s">
        <v>52</v>
      </c>
      <c r="B38" t="s">
        <v>369</v>
      </c>
      <c r="C38" t="s">
        <v>297</v>
      </c>
      <c r="D38" t="s">
        <v>370</v>
      </c>
      <c r="E38" t="s">
        <v>298</v>
      </c>
      <c r="G38">
        <v>52.567717155658599</v>
      </c>
      <c r="H38">
        <v>57.187101583058698</v>
      </c>
      <c r="I38">
        <v>61.9392304038779</v>
      </c>
      <c r="J38">
        <v>68.776593755384496</v>
      </c>
      <c r="K38">
        <v>76.448656609830493</v>
      </c>
      <c r="L38">
        <v>78.988988009010001</v>
      </c>
      <c r="M38">
        <v>89.527192630392705</v>
      </c>
      <c r="N38">
        <v>91.480125948650894</v>
      </c>
      <c r="O38">
        <v>96.478067772155697</v>
      </c>
      <c r="P38">
        <v>105.787543692149</v>
      </c>
      <c r="Q38">
        <v>106.98564484928799</v>
      </c>
      <c r="R38">
        <v>111.106155496201</v>
      </c>
      <c r="S38">
        <v>125.484478188125</v>
      </c>
      <c r="T38">
        <v>139.08032649941799</v>
      </c>
      <c r="U38">
        <v>143.66585599554099</v>
      </c>
      <c r="V38">
        <v>146.16819673283001</v>
      </c>
      <c r="W38">
        <v>163.874737428797</v>
      </c>
      <c r="X38">
        <v>168.63364416945899</v>
      </c>
      <c r="Y38">
        <v>181.38281153425001</v>
      </c>
      <c r="Z38">
        <v>185.22359924903</v>
      </c>
      <c r="AA38">
        <v>190.042476992335</v>
      </c>
      <c r="AB38">
        <v>197.32021798655799</v>
      </c>
      <c r="AC38">
        <v>213.022449681008</v>
      </c>
      <c r="AD38">
        <v>298.44271333017201</v>
      </c>
      <c r="AE38">
        <v>279.34344088086601</v>
      </c>
      <c r="AF38">
        <v>344.702898781231</v>
      </c>
    </row>
    <row r="39" spans="1:32" x14ac:dyDescent="0.3">
      <c r="A39" t="s">
        <v>52</v>
      </c>
      <c r="B39" t="s">
        <v>371</v>
      </c>
      <c r="C39" t="s">
        <v>297</v>
      </c>
      <c r="D39" t="s">
        <v>372</v>
      </c>
      <c r="E39" t="s">
        <v>298</v>
      </c>
      <c r="G39">
        <v>315.87045927193498</v>
      </c>
      <c r="H39">
        <v>340.261112106746</v>
      </c>
      <c r="I39">
        <v>358.93865439531203</v>
      </c>
      <c r="J39">
        <v>390.32940405788003</v>
      </c>
      <c r="K39">
        <v>417.52747040602299</v>
      </c>
      <c r="L39">
        <v>432.64564933752399</v>
      </c>
      <c r="M39">
        <v>457.72532752095202</v>
      </c>
      <c r="N39">
        <v>454.065700132443</v>
      </c>
      <c r="O39">
        <v>466.42404955559903</v>
      </c>
      <c r="P39">
        <v>522.17639904490602</v>
      </c>
      <c r="Q39">
        <v>549.74936491727499</v>
      </c>
      <c r="R39">
        <v>577.74091720813794</v>
      </c>
      <c r="S39">
        <v>600.95762558275703</v>
      </c>
      <c r="T39">
        <v>620.57826739222298</v>
      </c>
      <c r="U39">
        <v>643.11352177426102</v>
      </c>
      <c r="V39">
        <v>593.26749645081895</v>
      </c>
      <c r="W39">
        <v>583.152445427722</v>
      </c>
      <c r="X39">
        <v>583.14060237492299</v>
      </c>
      <c r="Y39">
        <v>526.95855494449597</v>
      </c>
      <c r="Z39">
        <v>518.47073629676697</v>
      </c>
      <c r="AA39">
        <v>510.544025178732</v>
      </c>
      <c r="AB39">
        <v>501.77882576452703</v>
      </c>
      <c r="AC39">
        <v>474.96736977183201</v>
      </c>
      <c r="AD39">
        <v>535.62255690209804</v>
      </c>
      <c r="AE39">
        <v>444.23565788513599</v>
      </c>
      <c r="AF39">
        <v>529.79575516185196</v>
      </c>
    </row>
    <row r="40" spans="1:32" x14ac:dyDescent="0.3">
      <c r="A40" t="s">
        <v>52</v>
      </c>
      <c r="B40" t="s">
        <v>373</v>
      </c>
      <c r="C40" t="s">
        <v>297</v>
      </c>
      <c r="D40" t="s">
        <v>374</v>
      </c>
      <c r="E40" t="s">
        <v>298</v>
      </c>
      <c r="G40">
        <v>53.880182644372397</v>
      </c>
      <c r="H40">
        <v>58.971433527604603</v>
      </c>
      <c r="I40">
        <v>62.571133451073997</v>
      </c>
      <c r="J40">
        <v>67.3759034501945</v>
      </c>
      <c r="K40">
        <v>75.490957435283207</v>
      </c>
      <c r="L40">
        <v>83.734176188302996</v>
      </c>
      <c r="M40">
        <v>87.690394077378699</v>
      </c>
      <c r="N40">
        <v>85.2570922164157</v>
      </c>
      <c r="O40">
        <v>85.861210041909501</v>
      </c>
      <c r="P40">
        <v>90.553816661582999</v>
      </c>
      <c r="Q40">
        <v>90.263648882358396</v>
      </c>
      <c r="R40">
        <v>87.647348362833299</v>
      </c>
      <c r="S40">
        <v>91.970200959477197</v>
      </c>
      <c r="T40">
        <v>91.163211888779799</v>
      </c>
      <c r="U40">
        <v>80.327861675049306</v>
      </c>
      <c r="V40">
        <v>74.704276005448804</v>
      </c>
      <c r="W40">
        <v>60.427956343300103</v>
      </c>
      <c r="X40">
        <v>61.200978846962798</v>
      </c>
      <c r="Y40">
        <v>60.722973610712401</v>
      </c>
      <c r="Z40">
        <v>71.603477307849502</v>
      </c>
      <c r="AA40">
        <v>90.460907035846802</v>
      </c>
      <c r="AB40">
        <v>112.724242238418</v>
      </c>
      <c r="AC40">
        <v>124.84894821922801</v>
      </c>
      <c r="AD40">
        <v>138.28147128324301</v>
      </c>
      <c r="AE40">
        <v>143.01244602158599</v>
      </c>
      <c r="AF40">
        <v>165.17608237571599</v>
      </c>
    </row>
    <row r="41" spans="1:32" x14ac:dyDescent="0.3">
      <c r="A41" t="s">
        <v>52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52</v>
      </c>
      <c r="B42" t="s">
        <v>377</v>
      </c>
      <c r="C42" t="s">
        <v>297</v>
      </c>
      <c r="D42" t="s">
        <v>378</v>
      </c>
      <c r="E42" t="s">
        <v>298</v>
      </c>
      <c r="G42">
        <v>210.174638548302</v>
      </c>
      <c r="H42">
        <v>226.755358708355</v>
      </c>
      <c r="I42">
        <v>246.26738698036399</v>
      </c>
      <c r="J42">
        <v>272.07153224214397</v>
      </c>
      <c r="K42">
        <v>289.89761279786802</v>
      </c>
      <c r="L42">
        <v>311.85081684737702</v>
      </c>
      <c r="M42">
        <v>319.94422552794902</v>
      </c>
      <c r="N42">
        <v>318.358503270433</v>
      </c>
      <c r="O42">
        <v>333.24269250188598</v>
      </c>
      <c r="P42">
        <v>359.38821098503001</v>
      </c>
      <c r="Q42">
        <v>339.97156908093001</v>
      </c>
      <c r="R42">
        <v>369.372200673468</v>
      </c>
      <c r="S42">
        <v>401.54091868978998</v>
      </c>
      <c r="T42">
        <v>433.97415075192498</v>
      </c>
      <c r="U42">
        <v>438.15605734390903</v>
      </c>
      <c r="V42">
        <v>454.23748374062802</v>
      </c>
      <c r="W42">
        <v>438.92027161735803</v>
      </c>
      <c r="X42">
        <v>416.83378376379699</v>
      </c>
      <c r="Y42">
        <v>446.96058341088701</v>
      </c>
      <c r="Z42">
        <v>467.39221513212601</v>
      </c>
      <c r="AA42">
        <v>493.29821750698</v>
      </c>
      <c r="AB42">
        <v>558.68781757492002</v>
      </c>
      <c r="AC42">
        <v>607.94705764628304</v>
      </c>
      <c r="AD42">
        <v>656.98876409850402</v>
      </c>
      <c r="AE42">
        <v>656.04251443648002</v>
      </c>
      <c r="AF42">
        <v>689.58063779893996</v>
      </c>
    </row>
    <row r="43" spans="1:32" x14ac:dyDescent="0.3">
      <c r="A43" t="s">
        <v>52</v>
      </c>
      <c r="B43" t="s">
        <v>379</v>
      </c>
      <c r="C43" t="s">
        <v>297</v>
      </c>
      <c r="D43" t="s">
        <v>380</v>
      </c>
      <c r="E43" t="s">
        <v>298</v>
      </c>
      <c r="G43">
        <v>274.33984215196898</v>
      </c>
      <c r="H43">
        <v>296.18187416486802</v>
      </c>
      <c r="I43">
        <v>321.80051845853899</v>
      </c>
      <c r="J43">
        <v>355.81150531166901</v>
      </c>
      <c r="K43">
        <v>381.59605241713302</v>
      </c>
      <c r="L43">
        <v>407.33391296446399</v>
      </c>
      <c r="M43">
        <v>420.73236939709898</v>
      </c>
      <c r="N43">
        <v>417.85725440510998</v>
      </c>
      <c r="O43">
        <v>439.84242071929202</v>
      </c>
      <c r="P43">
        <v>474.82029729403803</v>
      </c>
      <c r="Q43">
        <v>458.292990713248</v>
      </c>
      <c r="R43">
        <v>497.21547159437301</v>
      </c>
      <c r="S43">
        <v>544.454457218328</v>
      </c>
      <c r="T43">
        <v>582.07643484616801</v>
      </c>
      <c r="U43">
        <v>589.82993476167906</v>
      </c>
      <c r="V43">
        <v>597.32825557316698</v>
      </c>
      <c r="W43">
        <v>574.657755991052</v>
      </c>
      <c r="X43">
        <v>545.82949330395002</v>
      </c>
      <c r="Y43">
        <v>568.77452261655105</v>
      </c>
      <c r="Z43">
        <v>600.31095510081798</v>
      </c>
      <c r="AA43">
        <v>639.09370859894204</v>
      </c>
      <c r="AB43">
        <v>725.33397106046095</v>
      </c>
      <c r="AC43">
        <v>790.84828167509397</v>
      </c>
      <c r="AD43">
        <v>839.98988720264197</v>
      </c>
      <c r="AE43">
        <v>832.08213961855995</v>
      </c>
      <c r="AF43">
        <v>900.396763198602</v>
      </c>
    </row>
    <row r="44" spans="1:32" x14ac:dyDescent="0.3">
      <c r="A44" t="s">
        <v>52</v>
      </c>
      <c r="B44" t="s">
        <v>381</v>
      </c>
      <c r="C44" t="s">
        <v>297</v>
      </c>
      <c r="D44" t="s">
        <v>382</v>
      </c>
      <c r="E44" t="s">
        <v>298</v>
      </c>
      <c r="G44">
        <v>1981.73793061481</v>
      </c>
      <c r="H44">
        <v>2125.50893769185</v>
      </c>
      <c r="I44">
        <v>2284.8197867511099</v>
      </c>
      <c r="J44">
        <v>2485.5322417812899</v>
      </c>
      <c r="K44">
        <v>2682.9042092995101</v>
      </c>
      <c r="L44">
        <v>2855.59301680625</v>
      </c>
      <c r="M44">
        <v>2996.4447764234901</v>
      </c>
      <c r="N44">
        <v>2938.5118320329798</v>
      </c>
      <c r="O44">
        <v>3086.65058612144</v>
      </c>
      <c r="P44">
        <v>3306.6599192666799</v>
      </c>
      <c r="Q44">
        <v>3358.2202986868001</v>
      </c>
      <c r="R44">
        <v>3525.55533182934</v>
      </c>
      <c r="S44">
        <v>3767.0002793230901</v>
      </c>
      <c r="T44">
        <v>3747.4556722930702</v>
      </c>
      <c r="U44">
        <v>3875.8362166842498</v>
      </c>
      <c r="V44">
        <v>3734.3418483696701</v>
      </c>
      <c r="W44">
        <v>3570.0544367574098</v>
      </c>
      <c r="X44">
        <v>3495.0576507438</v>
      </c>
      <c r="Y44">
        <v>3514.0075206859901</v>
      </c>
      <c r="Z44">
        <v>3590.0560611834599</v>
      </c>
      <c r="AA44">
        <v>3678.6001627002502</v>
      </c>
      <c r="AB44">
        <v>3827.1727025503301</v>
      </c>
      <c r="AC44">
        <v>3908.0382306317301</v>
      </c>
      <c r="AD44">
        <v>4353.77374720031</v>
      </c>
      <c r="AE44">
        <v>4192.0926316376399</v>
      </c>
      <c r="AF44">
        <v>4713.9394193136104</v>
      </c>
    </row>
    <row r="45" spans="1:32" x14ac:dyDescent="0.3">
      <c r="A45" t="s">
        <v>52</v>
      </c>
      <c r="B45" t="s">
        <v>383</v>
      </c>
      <c r="C45" t="s">
        <v>297</v>
      </c>
      <c r="D45" t="s">
        <v>384</v>
      </c>
      <c r="E45" t="s">
        <v>298</v>
      </c>
      <c r="G45">
        <v>1955.7575191128701</v>
      </c>
      <c r="H45">
        <v>2098.99021062876</v>
      </c>
      <c r="I45">
        <v>2257.4025175643401</v>
      </c>
      <c r="J45">
        <v>2455.1746813350101</v>
      </c>
      <c r="K45">
        <v>2651.6860689958799</v>
      </c>
      <c r="L45">
        <v>2824.2546334909998</v>
      </c>
      <c r="M45">
        <v>2964.4936525664798</v>
      </c>
      <c r="N45">
        <v>2906.48366087043</v>
      </c>
      <c r="O45">
        <v>3053.2432640021302</v>
      </c>
      <c r="P45">
        <v>3271.3765281348201</v>
      </c>
      <c r="Q45">
        <v>3323.4085726825701</v>
      </c>
      <c r="R45">
        <v>3484.35542890651</v>
      </c>
      <c r="S45">
        <v>3723.0694959666698</v>
      </c>
      <c r="T45">
        <v>3705.7766442696102</v>
      </c>
      <c r="U45">
        <v>3831.5195068440798</v>
      </c>
      <c r="V45">
        <v>3685.5570994385598</v>
      </c>
      <c r="W45">
        <v>3518.1473310769602</v>
      </c>
      <c r="X45">
        <v>3448.21175083144</v>
      </c>
      <c r="Y45">
        <v>3462.0505791161299</v>
      </c>
      <c r="Z45">
        <v>3533.7347389342799</v>
      </c>
      <c r="AA45">
        <v>3619.0713909275801</v>
      </c>
      <c r="AB45">
        <v>3769.34572292132</v>
      </c>
      <c r="AC45">
        <v>3852.6940044697899</v>
      </c>
      <c r="AD45">
        <v>4290.09509944605</v>
      </c>
      <c r="AE45">
        <v>4137.7138378012596</v>
      </c>
      <c r="AF45">
        <v>4657.8678683309499</v>
      </c>
    </row>
    <row r="46" spans="1:32" x14ac:dyDescent="0.3">
      <c r="A46" t="s">
        <v>52</v>
      </c>
      <c r="B46" t="s">
        <v>385</v>
      </c>
      <c r="C46" t="s">
        <v>297</v>
      </c>
      <c r="D46" t="s">
        <v>386</v>
      </c>
      <c r="E46" t="s">
        <v>298</v>
      </c>
      <c r="G46">
        <v>64.165203603666995</v>
      </c>
      <c r="H46">
        <v>69.426515456513499</v>
      </c>
      <c r="I46">
        <v>75.533131478174894</v>
      </c>
      <c r="J46">
        <v>83.739973069524893</v>
      </c>
      <c r="K46">
        <v>91.698439619264505</v>
      </c>
      <c r="L46">
        <v>95.483096117086802</v>
      </c>
      <c r="M46">
        <v>100.78814386915001</v>
      </c>
      <c r="N46">
        <v>99.498751134676397</v>
      </c>
      <c r="O46">
        <v>106.599728217406</v>
      </c>
      <c r="P46">
        <v>115.432086309007</v>
      </c>
      <c r="Q46">
        <v>118.321421632319</v>
      </c>
      <c r="R46">
        <v>127.843270920905</v>
      </c>
      <c r="S46">
        <v>142.913538528537</v>
      </c>
      <c r="T46">
        <v>148.102284094244</v>
      </c>
      <c r="U46">
        <v>151.67387741777</v>
      </c>
      <c r="V46">
        <v>143.09077183253899</v>
      </c>
      <c r="W46">
        <v>135.737484373694</v>
      </c>
      <c r="X46">
        <v>128.995709540153</v>
      </c>
      <c r="Y46">
        <v>121.81393920566499</v>
      </c>
      <c r="Z46">
        <v>132.91873996869299</v>
      </c>
      <c r="AA46">
        <v>145.79549109196199</v>
      </c>
      <c r="AB46">
        <v>166.64615348554099</v>
      </c>
      <c r="AC46">
        <v>182.90122402881099</v>
      </c>
      <c r="AD46">
        <v>183.001123104138</v>
      </c>
      <c r="AE46">
        <v>176.03962518207999</v>
      </c>
      <c r="AF46">
        <v>210.81612539966201</v>
      </c>
    </row>
    <row r="47" spans="1:32" x14ac:dyDescent="0.3">
      <c r="A47" t="s">
        <v>52</v>
      </c>
      <c r="B47" t="s">
        <v>387</v>
      </c>
      <c r="C47" t="s">
        <v>297</v>
      </c>
      <c r="D47" t="s">
        <v>388</v>
      </c>
      <c r="E47" t="s">
        <v>298</v>
      </c>
      <c r="G47">
        <v>20.521789542033702</v>
      </c>
      <c r="H47">
        <v>21.406610904604999</v>
      </c>
      <c r="I47">
        <v>22.300537077310398</v>
      </c>
      <c r="J47">
        <v>25.6903768106258</v>
      </c>
      <c r="K47">
        <v>30.566899594236201</v>
      </c>
      <c r="L47">
        <v>30.939305488075799</v>
      </c>
      <c r="M47">
        <v>30.8073231126201</v>
      </c>
      <c r="N47">
        <v>31.462380241420799</v>
      </c>
      <c r="O47">
        <v>33.3321973302453</v>
      </c>
      <c r="P47">
        <v>39.009823902005699</v>
      </c>
      <c r="Q47">
        <v>39.602092100907797</v>
      </c>
      <c r="R47">
        <v>46.580413587308101</v>
      </c>
      <c r="S47">
        <v>49.110751181940103</v>
      </c>
      <c r="T47">
        <v>57.604261542101</v>
      </c>
      <c r="U47">
        <v>51.8561621559953</v>
      </c>
      <c r="V47">
        <v>47.985439929323199</v>
      </c>
      <c r="W47">
        <v>47.953446143786103</v>
      </c>
      <c r="X47">
        <v>47.270333566122403</v>
      </c>
      <c r="Y47">
        <v>43.799644459004703</v>
      </c>
      <c r="Z47">
        <v>42.494862017259997</v>
      </c>
      <c r="AA47">
        <v>39.178104322959001</v>
      </c>
      <c r="AB47">
        <v>40.793318528223701</v>
      </c>
      <c r="AC47">
        <v>41.5952116547396</v>
      </c>
      <c r="AD47">
        <v>40.9314370400595</v>
      </c>
      <c r="AE47">
        <v>34.701009206863503</v>
      </c>
      <c r="AF47">
        <v>35.781216713764501</v>
      </c>
    </row>
    <row r="48" spans="1:32" x14ac:dyDescent="0.3">
      <c r="A48" t="s">
        <v>52</v>
      </c>
      <c r="B48" t="s">
        <v>389</v>
      </c>
      <c r="C48" t="s">
        <v>297</v>
      </c>
      <c r="D48" t="s">
        <v>390</v>
      </c>
      <c r="E48" t="s">
        <v>298</v>
      </c>
      <c r="G48">
        <v>161.01929541966899</v>
      </c>
      <c r="H48">
        <v>169.672091873921</v>
      </c>
      <c r="I48">
        <v>179.34808284889201</v>
      </c>
      <c r="J48">
        <v>202.37051790414799</v>
      </c>
      <c r="K48">
        <v>224.049933190724</v>
      </c>
      <c r="L48">
        <v>240.59013287577599</v>
      </c>
      <c r="M48">
        <v>263.24786607257403</v>
      </c>
      <c r="N48">
        <v>269.612026911143</v>
      </c>
      <c r="O48">
        <v>288.40934743443</v>
      </c>
      <c r="P48">
        <v>307.19974873748203</v>
      </c>
      <c r="Q48">
        <v>308.25161125687299</v>
      </c>
      <c r="R48">
        <v>321.67465236045001</v>
      </c>
      <c r="S48">
        <v>352.99807842373599</v>
      </c>
      <c r="T48">
        <v>394.91487156003598</v>
      </c>
      <c r="U48">
        <v>403.43929939352</v>
      </c>
      <c r="V48">
        <v>413.08837985743799</v>
      </c>
      <c r="W48">
        <v>392.05629578691003</v>
      </c>
      <c r="X48">
        <v>393.19907846938997</v>
      </c>
      <c r="Y48">
        <v>401.56321790942098</v>
      </c>
      <c r="Z48">
        <v>405.53284974605299</v>
      </c>
      <c r="AA48">
        <v>424.05667199561702</v>
      </c>
      <c r="AB48">
        <v>445.34906903087898</v>
      </c>
      <c r="AC48">
        <v>449.53660564144599</v>
      </c>
      <c r="AD48">
        <v>503.19340759116602</v>
      </c>
      <c r="AE48">
        <v>445.36643386858702</v>
      </c>
      <c r="AF48">
        <v>479.42838294980299</v>
      </c>
    </row>
    <row r="49" spans="1:32" x14ac:dyDescent="0.3">
      <c r="A49" t="s">
        <v>52</v>
      </c>
      <c r="B49" t="s">
        <v>391</v>
      </c>
      <c r="C49" t="s">
        <v>297</v>
      </c>
      <c r="D49" t="s">
        <v>392</v>
      </c>
      <c r="E49" t="s">
        <v>298</v>
      </c>
      <c r="G49">
        <v>46.905229962070898</v>
      </c>
      <c r="H49">
        <v>50.146976347922703</v>
      </c>
      <c r="I49">
        <v>52.761277636767097</v>
      </c>
      <c r="J49">
        <v>58.074086060898402</v>
      </c>
      <c r="K49">
        <v>63.746090747353698</v>
      </c>
      <c r="L49">
        <v>68.479392682903807</v>
      </c>
      <c r="M49">
        <v>74.699416256614597</v>
      </c>
      <c r="N49">
        <v>73.601094145271702</v>
      </c>
      <c r="O49">
        <v>77.747240857068107</v>
      </c>
      <c r="P49">
        <v>83.359781937652201</v>
      </c>
      <c r="Q49">
        <v>82.493423863831097</v>
      </c>
      <c r="R49">
        <v>80.619912443946603</v>
      </c>
      <c r="S49">
        <v>87.787897458932903</v>
      </c>
      <c r="T49">
        <v>96.956706980921496</v>
      </c>
      <c r="U49">
        <v>98.761436678397899</v>
      </c>
      <c r="V49">
        <v>100.257580716148</v>
      </c>
      <c r="W49">
        <v>86.011258370735902</v>
      </c>
      <c r="X49">
        <v>92.600031261936095</v>
      </c>
      <c r="Y49">
        <v>91.740458866248801</v>
      </c>
      <c r="Z49">
        <v>86.834751490675202</v>
      </c>
      <c r="AA49">
        <v>89.403033154673906</v>
      </c>
      <c r="AB49">
        <v>88.471546682201307</v>
      </c>
      <c r="AC49">
        <v>91.374596127419395</v>
      </c>
      <c r="AD49">
        <v>94.537152300722397</v>
      </c>
      <c r="AE49">
        <v>80.328089892093701</v>
      </c>
      <c r="AF49">
        <v>93.184763006247195</v>
      </c>
    </row>
    <row r="50" spans="1:32" x14ac:dyDescent="0.3">
      <c r="A50" t="s">
        <v>52</v>
      </c>
      <c r="B50" t="s">
        <v>393</v>
      </c>
      <c r="C50" t="s">
        <v>297</v>
      </c>
      <c r="D50" t="s">
        <v>394</v>
      </c>
      <c r="E50" t="s">
        <v>298</v>
      </c>
      <c r="G50">
        <v>93.592275915563903</v>
      </c>
      <c r="H50">
        <v>98.118504621392802</v>
      </c>
      <c r="I50">
        <v>104.286268134815</v>
      </c>
      <c r="J50">
        <v>118.606055032624</v>
      </c>
      <c r="K50">
        <v>129.73694284913401</v>
      </c>
      <c r="L50">
        <v>141.17143470479601</v>
      </c>
      <c r="M50">
        <v>157.74112670333901</v>
      </c>
      <c r="N50">
        <v>164.54855252445</v>
      </c>
      <c r="O50">
        <v>177.329909247117</v>
      </c>
      <c r="P50">
        <v>184.830142897824</v>
      </c>
      <c r="Q50">
        <v>186.15609529213401</v>
      </c>
      <c r="R50">
        <v>194.47432632919501</v>
      </c>
      <c r="S50">
        <v>216.09942978286301</v>
      </c>
      <c r="T50">
        <v>240.353903037013</v>
      </c>
      <c r="U50">
        <v>252.82170055912701</v>
      </c>
      <c r="V50">
        <v>264.84535921196698</v>
      </c>
      <c r="W50">
        <v>258.09159127238797</v>
      </c>
      <c r="X50">
        <v>253.328713641332</v>
      </c>
      <c r="Y50">
        <v>266.02311458416801</v>
      </c>
      <c r="Z50">
        <v>276.203236238118</v>
      </c>
      <c r="AA50">
        <v>295.47553451798399</v>
      </c>
      <c r="AB50">
        <v>316.08420382045398</v>
      </c>
      <c r="AC50">
        <v>316.56679785928702</v>
      </c>
      <c r="AD50">
        <v>367.72481825038398</v>
      </c>
      <c r="AE50">
        <v>330.33733476962999</v>
      </c>
      <c r="AF50">
        <v>350.46240322979202</v>
      </c>
    </row>
    <row r="51" spans="1:32" x14ac:dyDescent="0.3">
      <c r="A51" t="s">
        <v>52</v>
      </c>
      <c r="B51" t="s">
        <v>395</v>
      </c>
      <c r="C51" t="s">
        <v>297</v>
      </c>
      <c r="D51" t="s">
        <v>396</v>
      </c>
      <c r="E51" t="s">
        <v>298</v>
      </c>
      <c r="G51">
        <v>80.899840182091495</v>
      </c>
      <c r="H51">
        <v>85.123491772620895</v>
      </c>
      <c r="I51">
        <v>90.5397723458711</v>
      </c>
      <c r="J51">
        <v>103.55482746759699</v>
      </c>
      <c r="K51">
        <v>113.676547388009</v>
      </c>
      <c r="L51">
        <v>123.884468082374</v>
      </c>
      <c r="M51">
        <v>138.31862980575701</v>
      </c>
      <c r="N51">
        <v>145.68249685906099</v>
      </c>
      <c r="O51">
        <v>157.18129840984</v>
      </c>
      <c r="P51">
        <v>163.994506619768</v>
      </c>
      <c r="Q51">
        <v>164.61038745353201</v>
      </c>
      <c r="R51">
        <v>171.63204082408501</v>
      </c>
      <c r="S51">
        <v>191.084951873937</v>
      </c>
      <c r="T51">
        <v>213.63382659903101</v>
      </c>
      <c r="U51">
        <v>224.99058337148301</v>
      </c>
      <c r="V51">
        <v>236.769295668811</v>
      </c>
      <c r="W51">
        <v>229.99820472746001</v>
      </c>
      <c r="X51">
        <v>224.88926333414699</v>
      </c>
      <c r="Y51">
        <v>237.30280437411699</v>
      </c>
      <c r="Z51">
        <v>245.630924875956</v>
      </c>
      <c r="AA51">
        <v>261.67239653300197</v>
      </c>
      <c r="AB51">
        <v>278.67823012503197</v>
      </c>
      <c r="AC51">
        <v>276.90341217937799</v>
      </c>
      <c r="AD51">
        <v>322.32567982566201</v>
      </c>
      <c r="AE51">
        <v>290.79605451473998</v>
      </c>
      <c r="AF51">
        <v>307.65500471391402</v>
      </c>
    </row>
    <row r="52" spans="1:32" x14ac:dyDescent="0.3">
      <c r="A52" t="s">
        <v>52</v>
      </c>
      <c r="B52" t="s">
        <v>397</v>
      </c>
      <c r="C52" t="s">
        <v>297</v>
      </c>
      <c r="D52" t="s">
        <v>398</v>
      </c>
      <c r="E52" t="s">
        <v>298</v>
      </c>
      <c r="G52">
        <v>12.6924357334725</v>
      </c>
      <c r="H52">
        <v>12.9950128487719</v>
      </c>
      <c r="I52">
        <v>13.7464957889439</v>
      </c>
      <c r="J52">
        <v>15.0512275650271</v>
      </c>
      <c r="K52">
        <v>16.060395461125498</v>
      </c>
      <c r="L52">
        <v>17.286966622421598</v>
      </c>
      <c r="M52">
        <v>19.4224968975828</v>
      </c>
      <c r="N52">
        <v>18.866055665388899</v>
      </c>
      <c r="O52">
        <v>20.1486108372773</v>
      </c>
      <c r="P52">
        <v>20.835636278055901</v>
      </c>
      <c r="Q52">
        <v>21.545707838602201</v>
      </c>
      <c r="R52">
        <v>22.8422855051105</v>
      </c>
      <c r="S52">
        <v>25.014477908926001</v>
      </c>
      <c r="T52">
        <v>26.720076437982499</v>
      </c>
      <c r="U52">
        <v>27.831117187643901</v>
      </c>
      <c r="V52">
        <v>28.076063543156099</v>
      </c>
      <c r="W52">
        <v>28.093386544927899</v>
      </c>
      <c r="X52">
        <v>28.439450307184501</v>
      </c>
      <c r="Y52">
        <v>28.7203102100504</v>
      </c>
      <c r="Z52">
        <v>30.5723113621622</v>
      </c>
      <c r="AA52">
        <v>33.803137984982399</v>
      </c>
      <c r="AB52">
        <v>37.405973695421601</v>
      </c>
      <c r="AC52">
        <v>39.663385679909801</v>
      </c>
      <c r="AD52">
        <v>45.399138424722402</v>
      </c>
      <c r="AE52">
        <v>39.541280254889301</v>
      </c>
      <c r="AF52">
        <v>42.8073985158778</v>
      </c>
    </row>
    <row r="53" spans="1:32" x14ac:dyDescent="0.3">
      <c r="A53" t="s">
        <v>52</v>
      </c>
      <c r="B53" t="s">
        <v>399</v>
      </c>
      <c r="C53" t="s">
        <v>297</v>
      </c>
      <c r="D53" t="s">
        <v>400</v>
      </c>
      <c r="E53" t="s">
        <v>298</v>
      </c>
      <c r="G53">
        <v>34.798463749947103</v>
      </c>
      <c r="H53">
        <v>35.863841056085199</v>
      </c>
      <c r="I53">
        <v>36.918435518741802</v>
      </c>
      <c r="J53">
        <v>40.2296678785818</v>
      </c>
      <c r="K53">
        <v>44.062142006558403</v>
      </c>
      <c r="L53">
        <v>46.969197009346601</v>
      </c>
      <c r="M53">
        <v>46.769055232711501</v>
      </c>
      <c r="N53">
        <v>43.918757924733299</v>
      </c>
      <c r="O53">
        <v>48.618674768229504</v>
      </c>
      <c r="P53">
        <v>53.5629673063684</v>
      </c>
      <c r="Q53">
        <v>54.681984063204602</v>
      </c>
      <c r="R53">
        <v>58.843169249371698</v>
      </c>
      <c r="S53">
        <v>64.569651676628794</v>
      </c>
      <c r="T53">
        <v>67.115326781691607</v>
      </c>
      <c r="U53">
        <v>69.4959534878965</v>
      </c>
      <c r="V53">
        <v>68.126501046358996</v>
      </c>
      <c r="W53">
        <v>68.183829515524394</v>
      </c>
      <c r="X53">
        <v>67.438877329491902</v>
      </c>
      <c r="Y53">
        <v>77.003049814147005</v>
      </c>
      <c r="Z53">
        <v>76.523399330382702</v>
      </c>
      <c r="AA53">
        <v>88.3982861671237</v>
      </c>
      <c r="AB53">
        <v>87.102513619166501</v>
      </c>
      <c r="AC53">
        <v>90.820887300438002</v>
      </c>
      <c r="AD53">
        <v>108.455039991109</v>
      </c>
      <c r="AE53">
        <v>85.228982650072894</v>
      </c>
      <c r="AF53">
        <v>82.127611245848897</v>
      </c>
    </row>
    <row r="54" spans="1:32" x14ac:dyDescent="0.3">
      <c r="A54" t="s">
        <v>52</v>
      </c>
      <c r="B54" t="s">
        <v>401</v>
      </c>
      <c r="C54" t="s">
        <v>297</v>
      </c>
      <c r="D54" t="s">
        <v>402</v>
      </c>
      <c r="E54" t="s">
        <v>298</v>
      </c>
      <c r="G54">
        <v>87.884970611811795</v>
      </c>
      <c r="H54">
        <v>91.161354494474807</v>
      </c>
      <c r="I54">
        <v>94.136763213997995</v>
      </c>
      <c r="J54">
        <v>100.94638096885301</v>
      </c>
      <c r="K54">
        <v>108.218622623744</v>
      </c>
      <c r="L54">
        <v>115.940697043342</v>
      </c>
      <c r="M54">
        <v>120.78455947917</v>
      </c>
      <c r="N54">
        <v>120.670220525659</v>
      </c>
      <c r="O54">
        <v>130.209812129325</v>
      </c>
      <c r="P54">
        <v>139.02982657389001</v>
      </c>
      <c r="Q54">
        <v>142.131142259526</v>
      </c>
      <c r="R54">
        <v>151.10028410502201</v>
      </c>
      <c r="S54">
        <v>166.325215176265</v>
      </c>
      <c r="T54">
        <v>174.07625932849501</v>
      </c>
      <c r="U54">
        <v>177.59703696457299</v>
      </c>
      <c r="V54">
        <v>172.52719245996099</v>
      </c>
      <c r="W54">
        <v>167.898696820814</v>
      </c>
      <c r="X54">
        <v>167.19806816514</v>
      </c>
      <c r="Y54">
        <v>179.63583822055301</v>
      </c>
      <c r="Z54">
        <v>176.274073933121</v>
      </c>
      <c r="AA54">
        <v>184.50611598044199</v>
      </c>
      <c r="AB54">
        <v>184.19511981677499</v>
      </c>
      <c r="AC54">
        <v>186.08866033401901</v>
      </c>
      <c r="AD54">
        <v>201.574482037878</v>
      </c>
      <c r="AE54">
        <v>185.938294361077</v>
      </c>
      <c r="AF54">
        <v>178.707110335544</v>
      </c>
    </row>
    <row r="55" spans="1:32" x14ac:dyDescent="0.3">
      <c r="A55" t="s">
        <v>52</v>
      </c>
      <c r="B55" t="s">
        <v>403</v>
      </c>
      <c r="C55" t="s">
        <v>297</v>
      </c>
      <c r="D55" t="s">
        <v>404</v>
      </c>
      <c r="E55" t="s">
        <v>298</v>
      </c>
      <c r="G55">
        <v>53.086506861864699</v>
      </c>
      <c r="H55">
        <v>55.297513438389601</v>
      </c>
      <c r="I55">
        <v>57.2183276952562</v>
      </c>
      <c r="J55">
        <v>60.716713090271</v>
      </c>
      <c r="K55">
        <v>64.156480617185096</v>
      </c>
      <c r="L55">
        <v>68.971500033995497</v>
      </c>
      <c r="M55">
        <v>74.015504246458804</v>
      </c>
      <c r="N55">
        <v>76.751462600925606</v>
      </c>
      <c r="O55">
        <v>81.591137361095306</v>
      </c>
      <c r="P55">
        <v>85.466859267521201</v>
      </c>
      <c r="Q55">
        <v>87.449158196321505</v>
      </c>
      <c r="R55">
        <v>92.257114855650499</v>
      </c>
      <c r="S55">
        <v>101.75556349963701</v>
      </c>
      <c r="T55">
        <v>106.96093254680299</v>
      </c>
      <c r="U55">
        <v>108.101083476677</v>
      </c>
      <c r="V55">
        <v>104.400691413602</v>
      </c>
      <c r="W55">
        <v>99.714867305290099</v>
      </c>
      <c r="X55">
        <v>99.759190835648397</v>
      </c>
      <c r="Y55">
        <v>102.63278840640599</v>
      </c>
      <c r="Z55">
        <v>99.750674602737803</v>
      </c>
      <c r="AA55">
        <v>96.107829813318304</v>
      </c>
      <c r="AB55">
        <v>97.092606197608404</v>
      </c>
      <c r="AC55">
        <v>95.267773033580696</v>
      </c>
      <c r="AD55">
        <v>93.119442046768697</v>
      </c>
      <c r="AE55">
        <v>100.709311711005</v>
      </c>
      <c r="AF55">
        <v>96.579499089695602</v>
      </c>
    </row>
    <row r="56" spans="1:32" x14ac:dyDescent="0.3">
      <c r="A56" t="s">
        <v>52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52</v>
      </c>
      <c r="B57" t="s">
        <v>407</v>
      </c>
      <c r="C57" t="s">
        <v>297</v>
      </c>
      <c r="D57" t="s">
        <v>408</v>
      </c>
      <c r="E57" t="s">
        <v>298</v>
      </c>
      <c r="G57">
        <v>2196.6374086788501</v>
      </c>
      <c r="H57">
        <v>2354.15246309337</v>
      </c>
      <c r="I57">
        <v>2526.7390030510801</v>
      </c>
      <c r="J57">
        <v>2755.2786631356298</v>
      </c>
      <c r="K57">
        <v>2982.44509992552</v>
      </c>
      <c r="L57">
        <v>3179.9173258703199</v>
      </c>
      <c r="M57">
        <v>3347.3830365734402</v>
      </c>
      <c r="N57">
        <v>3293.38095116054</v>
      </c>
      <c r="O57">
        <v>3460.92114359778</v>
      </c>
      <c r="P57">
        <v>3704.4134846657398</v>
      </c>
      <c r="Q57">
        <v>3756.7355588260298</v>
      </c>
      <c r="R57">
        <v>3934.8773325526299</v>
      </c>
      <c r="S57">
        <v>4211.9685587063104</v>
      </c>
      <c r="T57">
        <v>4233.5337557418798</v>
      </c>
      <c r="U57">
        <v>4359.6033777528201</v>
      </c>
      <c r="V57">
        <v>4222.1345042325502</v>
      </c>
      <c r="W57">
        <v>4022.5386888876201</v>
      </c>
      <c r="X57">
        <v>3949.4577080601498</v>
      </c>
      <c r="Y57">
        <v>3976.2937122061298</v>
      </c>
      <c r="Z57">
        <v>4067.1923882373599</v>
      </c>
      <c r="AA57">
        <v>4193.1177417317103</v>
      </c>
      <c r="AB57">
        <v>4385.2460138196302</v>
      </c>
      <c r="AC57">
        <v>4482.4237844924101</v>
      </c>
      <c r="AD57">
        <v>4995.2486260747201</v>
      </c>
      <c r="AE57">
        <v>4780.4715115278104</v>
      </c>
      <c r="AF57">
        <v>5358.5438846391298</v>
      </c>
    </row>
    <row r="58" spans="1:32" x14ac:dyDescent="0.3">
      <c r="A58" t="s">
        <v>52</v>
      </c>
      <c r="B58" t="s">
        <v>409</v>
      </c>
      <c r="C58" t="s">
        <v>297</v>
      </c>
      <c r="D58" t="s">
        <v>410</v>
      </c>
      <c r="E58" t="s">
        <v>298</v>
      </c>
      <c r="G58">
        <v>2196.6374086788501</v>
      </c>
      <c r="H58">
        <v>2354.15246309337</v>
      </c>
      <c r="I58">
        <v>2526.7390030510801</v>
      </c>
      <c r="J58">
        <v>2755.2786631356298</v>
      </c>
      <c r="K58">
        <v>2982.44509992552</v>
      </c>
      <c r="L58">
        <v>3179.9173258703199</v>
      </c>
      <c r="M58">
        <v>3347.3830365734402</v>
      </c>
      <c r="N58">
        <v>3293.38095116054</v>
      </c>
      <c r="O58">
        <v>3460.92114359778</v>
      </c>
      <c r="P58">
        <v>3704.4134846657398</v>
      </c>
      <c r="Q58">
        <v>3756.7355588260298</v>
      </c>
      <c r="R58">
        <v>3934.8773325526299</v>
      </c>
      <c r="S58">
        <v>4211.9685587063104</v>
      </c>
      <c r="T58">
        <v>4233.5337557418798</v>
      </c>
      <c r="U58">
        <v>4359.6033777528201</v>
      </c>
      <c r="V58">
        <v>4222.1345042325502</v>
      </c>
      <c r="W58">
        <v>4022.5386888876201</v>
      </c>
      <c r="X58">
        <v>3949.4577080601498</v>
      </c>
      <c r="Y58">
        <v>3976.2937122061298</v>
      </c>
      <c r="Z58">
        <v>4067.1923882373599</v>
      </c>
      <c r="AA58">
        <v>4193.1177417317103</v>
      </c>
      <c r="AB58">
        <v>4385.2460138196302</v>
      </c>
      <c r="AC58">
        <v>4482.4237844924101</v>
      </c>
      <c r="AD58">
        <v>4995.2486260747201</v>
      </c>
      <c r="AE58">
        <v>4780.4715115278104</v>
      </c>
      <c r="AF58">
        <v>5358.5438846391298</v>
      </c>
    </row>
    <row r="59" spans="1:32" x14ac:dyDescent="0.3">
      <c r="A59" t="s">
        <v>52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54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54</v>
      </c>
      <c r="B3" t="s">
        <v>299</v>
      </c>
      <c r="C3" t="s">
        <v>297</v>
      </c>
      <c r="D3" t="s">
        <v>300</v>
      </c>
      <c r="E3" t="s">
        <v>298</v>
      </c>
      <c r="G3">
        <v>1.3625064180628801</v>
      </c>
      <c r="H3">
        <v>1.5874151149728299</v>
      </c>
      <c r="I3">
        <v>1.62679628369285</v>
      </c>
      <c r="J3">
        <v>1.7381598611448901</v>
      </c>
      <c r="K3">
        <v>1.8488938511484101</v>
      </c>
      <c r="L3">
        <v>2.2060518116968502</v>
      </c>
      <c r="M3">
        <v>2.5352367111168199</v>
      </c>
      <c r="N3">
        <v>2.5865179809875198</v>
      </c>
      <c r="O3">
        <v>2.7875632614823602</v>
      </c>
      <c r="P3">
        <v>2.7971450216354299</v>
      </c>
      <c r="Q3">
        <v>3.1224520327532601</v>
      </c>
      <c r="R3">
        <v>3.3956052597748898</v>
      </c>
      <c r="S3">
        <v>3.75399169997835</v>
      </c>
      <c r="T3">
        <v>4.0650679433208596</v>
      </c>
      <c r="U3">
        <v>4.7716238345797102</v>
      </c>
      <c r="V3">
        <v>4.8570730348920703</v>
      </c>
      <c r="W3">
        <v>4.7876081761908802</v>
      </c>
      <c r="X3">
        <v>4.0469852659113199</v>
      </c>
      <c r="Y3">
        <v>3.74386216483953</v>
      </c>
      <c r="Z3">
        <v>3.47108178007282</v>
      </c>
      <c r="AA3">
        <v>3.1014753201740399</v>
      </c>
      <c r="AB3">
        <v>3.0913475052494501</v>
      </c>
      <c r="AC3">
        <v>3.1133482096883101</v>
      </c>
      <c r="AD3">
        <v>2.97805807293022</v>
      </c>
      <c r="AE3">
        <v>2.7807857376504699</v>
      </c>
      <c r="AF3">
        <v>3.0846398187940598</v>
      </c>
    </row>
    <row r="4" spans="1:32" x14ac:dyDescent="0.3">
      <c r="A4" t="s">
        <v>54</v>
      </c>
      <c r="B4" t="s">
        <v>301</v>
      </c>
      <c r="C4" t="s">
        <v>297</v>
      </c>
      <c r="D4" t="s">
        <v>302</v>
      </c>
      <c r="E4" t="s">
        <v>298</v>
      </c>
      <c r="G4">
        <v>116.31764234083801</v>
      </c>
      <c r="H4">
        <v>123.223448137817</v>
      </c>
      <c r="I4">
        <v>129.17059636228001</v>
      </c>
      <c r="J4">
        <v>137.07004456898801</v>
      </c>
      <c r="K4">
        <v>142.70112250990601</v>
      </c>
      <c r="L4">
        <v>150.17020430439101</v>
      </c>
      <c r="M4">
        <v>153.77363551242101</v>
      </c>
      <c r="N4">
        <v>145.097868867876</v>
      </c>
      <c r="O4">
        <v>141.96798085394499</v>
      </c>
      <c r="P4">
        <v>144.06358120808699</v>
      </c>
      <c r="Q4">
        <v>167.753035939575</v>
      </c>
      <c r="R4">
        <v>183.537507881247</v>
      </c>
      <c r="S4">
        <v>207.20527644970301</v>
      </c>
      <c r="T4">
        <v>211.54094871630201</v>
      </c>
      <c r="U4">
        <v>237.234900077795</v>
      </c>
      <c r="V4">
        <v>225.941136220891</v>
      </c>
      <c r="W4">
        <v>206.756917576956</v>
      </c>
      <c r="X4">
        <v>191.56485799210901</v>
      </c>
      <c r="Y4">
        <v>184.478484925998</v>
      </c>
      <c r="Z4">
        <v>180.90871846763699</v>
      </c>
      <c r="AA4">
        <v>177.18400251951601</v>
      </c>
      <c r="AB4">
        <v>175.657001540257</v>
      </c>
      <c r="AC4">
        <v>172.612340896951</v>
      </c>
      <c r="AD4">
        <v>174.991603217864</v>
      </c>
      <c r="AE4">
        <v>159.25369882947899</v>
      </c>
      <c r="AF4">
        <v>172.30245405050701</v>
      </c>
    </row>
    <row r="5" spans="1:32" x14ac:dyDescent="0.3">
      <c r="A5" t="s">
        <v>54</v>
      </c>
      <c r="B5" t="s">
        <v>303</v>
      </c>
      <c r="C5" t="s">
        <v>297</v>
      </c>
      <c r="D5" t="s">
        <v>304</v>
      </c>
      <c r="E5" t="s">
        <v>298</v>
      </c>
      <c r="G5">
        <v>13.512145174775601</v>
      </c>
      <c r="H5">
        <v>13.519394025251501</v>
      </c>
      <c r="I5">
        <v>14.263479519157301</v>
      </c>
      <c r="J5">
        <v>15.369839497752301</v>
      </c>
      <c r="K5">
        <v>15.8269016623666</v>
      </c>
      <c r="L5">
        <v>18.2789191102793</v>
      </c>
      <c r="M5">
        <v>20.802442490849799</v>
      </c>
      <c r="N5">
        <v>22.119236131091299</v>
      </c>
      <c r="O5">
        <v>24.1817537566507</v>
      </c>
      <c r="P5">
        <v>25.201437613301099</v>
      </c>
      <c r="Q5">
        <v>30.1564420360023</v>
      </c>
      <c r="R5">
        <v>34.229249045543597</v>
      </c>
      <c r="S5">
        <v>40.0951645212497</v>
      </c>
      <c r="T5">
        <v>42.922909297987601</v>
      </c>
      <c r="U5">
        <v>48.287226533149997</v>
      </c>
      <c r="V5">
        <v>44.672428205847297</v>
      </c>
      <c r="W5">
        <v>40.753854236581901</v>
      </c>
      <c r="X5">
        <v>38.014361734035703</v>
      </c>
      <c r="Y5">
        <v>36.532149874847299</v>
      </c>
      <c r="Z5">
        <v>35.697751305448797</v>
      </c>
      <c r="AA5">
        <v>35.262477162964501</v>
      </c>
      <c r="AB5">
        <v>34.092274922168201</v>
      </c>
      <c r="AC5">
        <v>32.704470173865602</v>
      </c>
      <c r="AD5">
        <v>33.311774091824603</v>
      </c>
      <c r="AE5">
        <v>30.1724686044641</v>
      </c>
      <c r="AF5">
        <v>30.6709127076786</v>
      </c>
    </row>
    <row r="6" spans="1:32" x14ac:dyDescent="0.3">
      <c r="A6" t="s">
        <v>54</v>
      </c>
      <c r="B6" t="s">
        <v>305</v>
      </c>
      <c r="C6" t="s">
        <v>297</v>
      </c>
      <c r="D6" t="s">
        <v>306</v>
      </c>
      <c r="E6" t="s">
        <v>298</v>
      </c>
      <c r="G6">
        <v>18.768168022953901</v>
      </c>
      <c r="H6">
        <v>19.653328598544299</v>
      </c>
      <c r="I6">
        <v>20.478774653721</v>
      </c>
      <c r="J6">
        <v>21.099614240809199</v>
      </c>
      <c r="K6">
        <v>20.9903738956714</v>
      </c>
      <c r="L6">
        <v>21.639670045867401</v>
      </c>
      <c r="M6">
        <v>21.982403851639301</v>
      </c>
      <c r="N6">
        <v>19.734184976088201</v>
      </c>
      <c r="O6">
        <v>19.010050985463799</v>
      </c>
      <c r="P6">
        <v>17.937040622512701</v>
      </c>
      <c r="Q6">
        <v>19.153678285835099</v>
      </c>
      <c r="R6">
        <v>19.7918432456194</v>
      </c>
      <c r="S6">
        <v>20.519078820434501</v>
      </c>
      <c r="T6">
        <v>19.6433052248547</v>
      </c>
      <c r="U6">
        <v>20.352927049864299</v>
      </c>
      <c r="V6">
        <v>19.250167208541701</v>
      </c>
      <c r="W6">
        <v>17.5616273000917</v>
      </c>
      <c r="X6">
        <v>16.7254288512347</v>
      </c>
      <c r="Y6">
        <v>16.674124494205401</v>
      </c>
      <c r="Z6">
        <v>16.516451943418001</v>
      </c>
      <c r="AA6">
        <v>16.093607484183401</v>
      </c>
      <c r="AB6">
        <v>16.030881806859298</v>
      </c>
      <c r="AC6">
        <v>15.4869189768421</v>
      </c>
      <c r="AD6">
        <v>15.6148867305411</v>
      </c>
      <c r="AE6">
        <v>14.287132041554299</v>
      </c>
      <c r="AF6">
        <v>15.268474462194201</v>
      </c>
    </row>
    <row r="7" spans="1:32" x14ac:dyDescent="0.3">
      <c r="A7" t="s">
        <v>54</v>
      </c>
      <c r="B7" t="s">
        <v>307</v>
      </c>
      <c r="C7" t="s">
        <v>297</v>
      </c>
      <c r="D7" t="s">
        <v>308</v>
      </c>
      <c r="E7" t="s">
        <v>298</v>
      </c>
      <c r="G7">
        <v>9.0225057702668696</v>
      </c>
      <c r="H7">
        <v>9.6760492290254003</v>
      </c>
      <c r="I7">
        <v>10.3559421273361</v>
      </c>
      <c r="J7">
        <v>10.8455913922582</v>
      </c>
      <c r="K7">
        <v>11.394640263772899</v>
      </c>
      <c r="L7">
        <v>12.1505918290707</v>
      </c>
      <c r="M7">
        <v>12.980194181918</v>
      </c>
      <c r="N7">
        <v>12.923550363266401</v>
      </c>
      <c r="O7">
        <v>13.5325036758808</v>
      </c>
      <c r="P7">
        <v>14.0871255025145</v>
      </c>
      <c r="Q7">
        <v>16.5687012237692</v>
      </c>
      <c r="R7">
        <v>18.090586429973701</v>
      </c>
      <c r="S7">
        <v>19.788524239247</v>
      </c>
      <c r="T7">
        <v>20.340763626084801</v>
      </c>
      <c r="U7">
        <v>22.537546630934401</v>
      </c>
      <c r="V7">
        <v>20.8855056143932</v>
      </c>
      <c r="W7">
        <v>18.7271711077051</v>
      </c>
      <c r="X7">
        <v>17.409100711060901</v>
      </c>
      <c r="Y7">
        <v>16.685457251497599</v>
      </c>
      <c r="Z7">
        <v>16.931064199017801</v>
      </c>
      <c r="AA7">
        <v>16.3230928660446</v>
      </c>
      <c r="AB7">
        <v>15.464507855025699</v>
      </c>
      <c r="AC7">
        <v>14.7227468306922</v>
      </c>
      <c r="AD7">
        <v>14.844839625447801</v>
      </c>
      <c r="AE7">
        <v>13.7336539170053</v>
      </c>
      <c r="AF7">
        <v>14.8489370463102</v>
      </c>
    </row>
    <row r="8" spans="1:32" x14ac:dyDescent="0.3">
      <c r="A8" t="s">
        <v>54</v>
      </c>
      <c r="B8" t="s">
        <v>309</v>
      </c>
      <c r="C8" t="s">
        <v>297</v>
      </c>
      <c r="D8" t="s">
        <v>310</v>
      </c>
      <c r="E8" t="s">
        <v>298</v>
      </c>
      <c r="G8">
        <v>0.157048237582703</v>
      </c>
      <c r="H8">
        <v>0.140724185011396</v>
      </c>
      <c r="I8">
        <v>0.13199974276392401</v>
      </c>
      <c r="J8">
        <v>0.14359250421362901</v>
      </c>
      <c r="K8">
        <v>0.13402451598100301</v>
      </c>
      <c r="L8">
        <v>0.14745625250953601</v>
      </c>
      <c r="M8">
        <v>0.15178466925036199</v>
      </c>
      <c r="N8">
        <v>0.15017366514191399</v>
      </c>
      <c r="O8">
        <v>0.17029819034996299</v>
      </c>
      <c r="P8">
        <v>0.19098414237378999</v>
      </c>
      <c r="Q8">
        <v>0.23819318709173701</v>
      </c>
      <c r="R8">
        <v>0.21888281939523699</v>
      </c>
      <c r="S8">
        <v>0.211264996235109</v>
      </c>
      <c r="T8">
        <v>0.21057797687132099</v>
      </c>
      <c r="U8">
        <v>0.25679051336987602</v>
      </c>
      <c r="V8">
        <v>0.221619649473457</v>
      </c>
      <c r="W8">
        <v>0.25295800109675398</v>
      </c>
      <c r="X8">
        <v>0.24431433185340501</v>
      </c>
      <c r="Y8">
        <v>0.24850419432462301</v>
      </c>
      <c r="Z8">
        <v>0.25191080803932198</v>
      </c>
      <c r="AA8">
        <v>0.26484380995814299</v>
      </c>
      <c r="AB8">
        <v>0.25278239473903802</v>
      </c>
      <c r="AC8">
        <v>0.247395334482503</v>
      </c>
      <c r="AD8">
        <v>0.27159515410535301</v>
      </c>
      <c r="AE8">
        <v>0.25789394059405901</v>
      </c>
      <c r="AF8">
        <v>0.299601463644598</v>
      </c>
    </row>
    <row r="9" spans="1:32" x14ac:dyDescent="0.3">
      <c r="A9" t="s">
        <v>54</v>
      </c>
      <c r="B9" t="s">
        <v>311</v>
      </c>
      <c r="C9" t="s">
        <v>297</v>
      </c>
      <c r="D9" t="s">
        <v>312</v>
      </c>
      <c r="E9" t="s">
        <v>298</v>
      </c>
      <c r="G9">
        <v>8.3739371450271598</v>
      </c>
      <c r="H9">
        <v>8.8716102132079904</v>
      </c>
      <c r="I9">
        <v>8.6753677753525107</v>
      </c>
      <c r="J9">
        <v>8.9317304624781197</v>
      </c>
      <c r="K9">
        <v>9.1023686777073092</v>
      </c>
      <c r="L9">
        <v>8.9605711599138402</v>
      </c>
      <c r="M9">
        <v>8.9432374897833</v>
      </c>
      <c r="N9">
        <v>7.65542972447943</v>
      </c>
      <c r="O9">
        <v>6.4365475563405301</v>
      </c>
      <c r="P9">
        <v>6.19308359313594</v>
      </c>
      <c r="Q9">
        <v>6.8629724679307698</v>
      </c>
      <c r="R9">
        <v>7.4553282542023602</v>
      </c>
      <c r="S9">
        <v>7.7719298359266702</v>
      </c>
      <c r="T9">
        <v>7.8953072600495</v>
      </c>
      <c r="U9">
        <v>8.4371921271724108</v>
      </c>
      <c r="V9">
        <v>7.5336986538183401</v>
      </c>
      <c r="W9">
        <v>6.4999952254846001</v>
      </c>
      <c r="X9">
        <v>5.5087699658011697</v>
      </c>
      <c r="Y9">
        <v>4.8714958730312699</v>
      </c>
      <c r="Z9">
        <v>4.3149337555640503</v>
      </c>
      <c r="AA9">
        <v>3.85427199214628</v>
      </c>
      <c r="AB9">
        <v>3.7586080118669201</v>
      </c>
      <c r="AC9">
        <v>3.6470214837934201</v>
      </c>
      <c r="AD9">
        <v>3.72654389443561</v>
      </c>
      <c r="AE9">
        <v>3.4899922955394702</v>
      </c>
      <c r="AF9">
        <v>3.6953931521894301</v>
      </c>
    </row>
    <row r="10" spans="1:32" x14ac:dyDescent="0.3">
      <c r="A10" t="s">
        <v>54</v>
      </c>
      <c r="B10" t="s">
        <v>313</v>
      </c>
      <c r="C10" t="s">
        <v>297</v>
      </c>
      <c r="D10" t="s">
        <v>314</v>
      </c>
      <c r="E10" t="s">
        <v>298</v>
      </c>
      <c r="G10">
        <v>15.7498316845719</v>
      </c>
      <c r="H10">
        <v>16.684338837439601</v>
      </c>
      <c r="I10">
        <v>16.324134932906901</v>
      </c>
      <c r="J10">
        <v>16.830002024232599</v>
      </c>
      <c r="K10">
        <v>17.221335343017198</v>
      </c>
      <c r="L10">
        <v>16.1348821973573</v>
      </c>
      <c r="M10">
        <v>15.793977390905701</v>
      </c>
      <c r="N10">
        <v>13.001836108783399</v>
      </c>
      <c r="O10">
        <v>10.7226202904875</v>
      </c>
      <c r="P10">
        <v>10.6067739582562</v>
      </c>
      <c r="Q10">
        <v>11.8828761467581</v>
      </c>
      <c r="R10">
        <v>12.970852412791499</v>
      </c>
      <c r="S10">
        <v>13.6621061689785</v>
      </c>
      <c r="T10">
        <v>13.8569344273475</v>
      </c>
      <c r="U10">
        <v>15.172513124806899</v>
      </c>
      <c r="V10">
        <v>13.4387944001443</v>
      </c>
      <c r="W10">
        <v>11.282358715284101</v>
      </c>
      <c r="X10">
        <v>9.87054442485179</v>
      </c>
      <c r="Y10">
        <v>8.9044202534750294</v>
      </c>
      <c r="Z10">
        <v>8.2260556987336706</v>
      </c>
      <c r="AA10">
        <v>7.67497196802635</v>
      </c>
      <c r="AB10">
        <v>7.7052776739994702</v>
      </c>
      <c r="AC10">
        <v>7.6178765480333199</v>
      </c>
      <c r="AD10">
        <v>7.9015818258776198</v>
      </c>
      <c r="AE10">
        <v>7.8509913873575998</v>
      </c>
      <c r="AF10">
        <v>8.5083892779445396</v>
      </c>
    </row>
    <row r="11" spans="1:32" x14ac:dyDescent="0.3">
      <c r="A11" t="s">
        <v>54</v>
      </c>
      <c r="B11" t="s">
        <v>315</v>
      </c>
      <c r="C11" t="s">
        <v>297</v>
      </c>
      <c r="D11" t="s">
        <v>316</v>
      </c>
      <c r="E11" t="s">
        <v>298</v>
      </c>
      <c r="G11">
        <v>7.3758945395447597</v>
      </c>
      <c r="H11">
        <v>7.8127286242315899</v>
      </c>
      <c r="I11">
        <v>7.6487671575544098</v>
      </c>
      <c r="J11">
        <v>7.8982715617544796</v>
      </c>
      <c r="K11">
        <v>8.1189666653098609</v>
      </c>
      <c r="L11">
        <v>7.17431103744343</v>
      </c>
      <c r="M11">
        <v>6.8507399011224104</v>
      </c>
      <c r="N11">
        <v>5.3464063843039602</v>
      </c>
      <c r="O11">
        <v>4.2860727341469298</v>
      </c>
      <c r="P11">
        <v>4.4136903651202202</v>
      </c>
      <c r="Q11">
        <v>5.0199036788272799</v>
      </c>
      <c r="R11">
        <v>5.5155241585890904</v>
      </c>
      <c r="S11">
        <v>5.8901763330518699</v>
      </c>
      <c r="T11">
        <v>5.9616271672980004</v>
      </c>
      <c r="U11">
        <v>6.7353209976344797</v>
      </c>
      <c r="V11">
        <v>5.9050957463259799</v>
      </c>
      <c r="W11">
        <v>4.7823634897994998</v>
      </c>
      <c r="X11">
        <v>4.3617744590506202</v>
      </c>
      <c r="Y11">
        <v>4.0329243804437596</v>
      </c>
      <c r="Z11">
        <v>3.9111219431696198</v>
      </c>
      <c r="AA11">
        <v>3.8206999758800699</v>
      </c>
      <c r="AB11">
        <v>3.9466696621325501</v>
      </c>
      <c r="AC11">
        <v>3.9708550642398999</v>
      </c>
      <c r="AD11">
        <v>4.1750379314420103</v>
      </c>
      <c r="AE11">
        <v>4.3609990918181403</v>
      </c>
      <c r="AF11">
        <v>4.8129961257551104</v>
      </c>
    </row>
    <row r="12" spans="1:32" x14ac:dyDescent="0.3">
      <c r="A12" t="s">
        <v>54</v>
      </c>
      <c r="B12" t="s">
        <v>317</v>
      </c>
      <c r="C12" t="s">
        <v>297</v>
      </c>
      <c r="D12" t="s">
        <v>318</v>
      </c>
      <c r="E12" t="s">
        <v>298</v>
      </c>
      <c r="G12">
        <v>13.638039427672799</v>
      </c>
      <c r="H12">
        <v>14.312920454254799</v>
      </c>
      <c r="I12">
        <v>15.3163923208913</v>
      </c>
      <c r="J12">
        <v>16.675187685501399</v>
      </c>
      <c r="K12">
        <v>17.749520413769101</v>
      </c>
      <c r="L12">
        <v>18.3050822189096</v>
      </c>
      <c r="M12">
        <v>18.587038834698198</v>
      </c>
      <c r="N12">
        <v>17.4845776654677</v>
      </c>
      <c r="O12">
        <v>16.586417114707199</v>
      </c>
      <c r="P12">
        <v>17.055399974712401</v>
      </c>
      <c r="Q12">
        <v>19.703983643710099</v>
      </c>
      <c r="R12">
        <v>21.892766784086501</v>
      </c>
      <c r="S12">
        <v>24.347359732818301</v>
      </c>
      <c r="T12">
        <v>24.5815289190692</v>
      </c>
      <c r="U12">
        <v>26.753988944652999</v>
      </c>
      <c r="V12">
        <v>25.591042194535198</v>
      </c>
      <c r="W12">
        <v>23.490563099511</v>
      </c>
      <c r="X12">
        <v>22.523469165800702</v>
      </c>
      <c r="Y12">
        <v>23.084715256320301</v>
      </c>
      <c r="Z12">
        <v>24.4774418592431</v>
      </c>
      <c r="AA12">
        <v>25.4672413130682</v>
      </c>
      <c r="AB12">
        <v>25.341293304778802</v>
      </c>
      <c r="AC12">
        <v>24.680969426707598</v>
      </c>
      <c r="AD12">
        <v>24.941862474540098</v>
      </c>
      <c r="AE12">
        <v>23.453724028882998</v>
      </c>
      <c r="AF12">
        <v>26.127094705859399</v>
      </c>
    </row>
    <row r="13" spans="1:32" x14ac:dyDescent="0.3">
      <c r="A13" t="s">
        <v>54</v>
      </c>
      <c r="B13" t="s">
        <v>319</v>
      </c>
      <c r="C13" t="s">
        <v>297</v>
      </c>
      <c r="D13" t="s">
        <v>320</v>
      </c>
      <c r="E13" t="s">
        <v>298</v>
      </c>
      <c r="G13">
        <v>5.6193061634697701</v>
      </c>
      <c r="H13">
        <v>6.1393792046528102</v>
      </c>
      <c r="I13">
        <v>6.5065476037141901</v>
      </c>
      <c r="J13">
        <v>7.0569624407310396</v>
      </c>
      <c r="K13">
        <v>7.4781519750863001</v>
      </c>
      <c r="L13">
        <v>8.1759737955934302</v>
      </c>
      <c r="M13">
        <v>8.5629498131222395</v>
      </c>
      <c r="N13">
        <v>8.5890952333939801</v>
      </c>
      <c r="O13">
        <v>9.0454608400018301</v>
      </c>
      <c r="P13">
        <v>10.0267627946441</v>
      </c>
      <c r="Q13">
        <v>12.794447613083699</v>
      </c>
      <c r="R13">
        <v>15.938822872268</v>
      </c>
      <c r="S13">
        <v>20.260784644058401</v>
      </c>
      <c r="T13">
        <v>22.791331015020901</v>
      </c>
      <c r="U13">
        <v>27.866659521436102</v>
      </c>
      <c r="V13">
        <v>29.960647810867499</v>
      </c>
      <c r="W13">
        <v>30.085750919012899</v>
      </c>
      <c r="X13">
        <v>26.6637878933001</v>
      </c>
      <c r="Y13">
        <v>24.806695230464602</v>
      </c>
      <c r="Z13">
        <v>22.802754584143699</v>
      </c>
      <c r="AA13">
        <v>21.3860534306475</v>
      </c>
      <c r="AB13">
        <v>21.242555996176701</v>
      </c>
      <c r="AC13">
        <v>20.839455488816601</v>
      </c>
      <c r="AD13">
        <v>21.491342918466302</v>
      </c>
      <c r="AE13">
        <v>19.537835941673901</v>
      </c>
      <c r="AF13">
        <v>21.893499967555002</v>
      </c>
    </row>
    <row r="14" spans="1:32" x14ac:dyDescent="0.3">
      <c r="A14" t="s">
        <v>54</v>
      </c>
      <c r="B14" t="s">
        <v>321</v>
      </c>
      <c r="C14" t="s">
        <v>297</v>
      </c>
      <c r="D14" t="s">
        <v>322</v>
      </c>
      <c r="E14" t="s">
        <v>298</v>
      </c>
      <c r="G14">
        <v>4.4485775817521898</v>
      </c>
      <c r="H14">
        <v>5.0300521370714604</v>
      </c>
      <c r="I14">
        <v>5.1079951545823601</v>
      </c>
      <c r="J14">
        <v>5.6804417819100497</v>
      </c>
      <c r="K14">
        <v>5.21991882378056</v>
      </c>
      <c r="L14">
        <v>5.6069369292712601</v>
      </c>
      <c r="M14">
        <v>4.8556982553056596</v>
      </c>
      <c r="N14">
        <v>4.1763512447333797</v>
      </c>
      <c r="O14">
        <v>3.5858068098193598</v>
      </c>
      <c r="P14">
        <v>3.5429740730582702</v>
      </c>
      <c r="Q14">
        <v>3.95453901421235</v>
      </c>
      <c r="R14">
        <v>3.9712150217100102</v>
      </c>
      <c r="S14">
        <v>3.9630788644928701</v>
      </c>
      <c r="T14">
        <v>3.5227234967398999</v>
      </c>
      <c r="U14">
        <v>3.52565112449077</v>
      </c>
      <c r="V14">
        <v>3.43270006680532</v>
      </c>
      <c r="W14">
        <v>2.8946047351131599</v>
      </c>
      <c r="X14">
        <v>2.9214336796831599</v>
      </c>
      <c r="Y14">
        <v>3.2716549400258699</v>
      </c>
      <c r="Z14">
        <v>3.5423585964804398</v>
      </c>
      <c r="AA14">
        <v>4.01629261643461</v>
      </c>
      <c r="AB14">
        <v>3.9109669384661201</v>
      </c>
      <c r="AC14">
        <v>3.9238547047054801</v>
      </c>
      <c r="AD14">
        <v>3.1446177109517</v>
      </c>
      <c r="AE14">
        <v>2.77279081055599</v>
      </c>
      <c r="AF14">
        <v>3.0758500770068702</v>
      </c>
    </row>
    <row r="15" spans="1:32" x14ac:dyDescent="0.3">
      <c r="A15" t="s">
        <v>54</v>
      </c>
      <c r="B15" t="s">
        <v>323</v>
      </c>
      <c r="C15" t="s">
        <v>297</v>
      </c>
      <c r="D15" t="s">
        <v>324</v>
      </c>
      <c r="E15" t="s">
        <v>298</v>
      </c>
      <c r="G15">
        <v>7.3680575229451</v>
      </c>
      <c r="H15">
        <v>8.3300344529632895</v>
      </c>
      <c r="I15">
        <v>8.4436762668607592</v>
      </c>
      <c r="J15">
        <v>9.4074920146180396</v>
      </c>
      <c r="K15">
        <v>9.1143267102494008</v>
      </c>
      <c r="L15">
        <v>10.2009015777675</v>
      </c>
      <c r="M15">
        <v>9.8576233041550907</v>
      </c>
      <c r="N15">
        <v>9.2246480831465991</v>
      </c>
      <c r="O15">
        <v>9.0022432341305603</v>
      </c>
      <c r="P15">
        <v>9.2941884270113206</v>
      </c>
      <c r="Q15">
        <v>10.4560038065034</v>
      </c>
      <c r="R15">
        <v>11.332125229256</v>
      </c>
      <c r="S15">
        <v>12.7383103731395</v>
      </c>
      <c r="T15">
        <v>12.9790624115684</v>
      </c>
      <c r="U15">
        <v>14.588758125226899</v>
      </c>
      <c r="V15">
        <v>14.254800520609299</v>
      </c>
      <c r="W15">
        <v>12.9184561718628</v>
      </c>
      <c r="X15">
        <v>12.431427046351301</v>
      </c>
      <c r="Y15">
        <v>11.9918413077183</v>
      </c>
      <c r="Z15">
        <v>11.3725430220937</v>
      </c>
      <c r="AA15">
        <v>11.0863339694129</v>
      </c>
      <c r="AB15">
        <v>10.918603324831</v>
      </c>
      <c r="AC15">
        <v>10.6314079001988</v>
      </c>
      <c r="AD15">
        <v>10.287840385709201</v>
      </c>
      <c r="AE15">
        <v>9.1041725899780701</v>
      </c>
      <c r="AF15">
        <v>9.6661382568058194</v>
      </c>
    </row>
    <row r="16" spans="1:32" x14ac:dyDescent="0.3">
      <c r="A16" t="s">
        <v>54</v>
      </c>
      <c r="B16" t="s">
        <v>325</v>
      </c>
      <c r="C16" t="s">
        <v>297</v>
      </c>
      <c r="D16" t="s">
        <v>326</v>
      </c>
      <c r="E16" t="s">
        <v>298</v>
      </c>
      <c r="G16">
        <v>2.9194799411929102</v>
      </c>
      <c r="H16">
        <v>3.29998231589183</v>
      </c>
      <c r="I16">
        <v>3.3356811122784</v>
      </c>
      <c r="J16">
        <v>3.72705023270799</v>
      </c>
      <c r="K16">
        <v>3.8944078864688398</v>
      </c>
      <c r="L16">
        <v>4.59396464849622</v>
      </c>
      <c r="M16">
        <v>5.0019250488494302</v>
      </c>
      <c r="N16">
        <v>5.0482968384132203</v>
      </c>
      <c r="O16">
        <v>5.4164364243112004</v>
      </c>
      <c r="P16">
        <v>5.7512143539530403</v>
      </c>
      <c r="Q16">
        <v>6.5014647922910598</v>
      </c>
      <c r="R16">
        <v>7.3609102075459898</v>
      </c>
      <c r="S16">
        <v>8.7752315086466801</v>
      </c>
      <c r="T16">
        <v>9.4563389148285406</v>
      </c>
      <c r="U16">
        <v>11.0631070007361</v>
      </c>
      <c r="V16">
        <v>10.822100453804</v>
      </c>
      <c r="W16">
        <v>10.023851436749601</v>
      </c>
      <c r="X16">
        <v>9.5099933666681409</v>
      </c>
      <c r="Y16">
        <v>8.7201863676924098</v>
      </c>
      <c r="Z16">
        <v>7.8301844256132798</v>
      </c>
      <c r="AA16">
        <v>7.0700413529782997</v>
      </c>
      <c r="AB16">
        <v>7.00763638636493</v>
      </c>
      <c r="AC16">
        <v>6.7075531954933396</v>
      </c>
      <c r="AD16">
        <v>7.1432226747575198</v>
      </c>
      <c r="AE16">
        <v>6.3313817794220704</v>
      </c>
      <c r="AF16">
        <v>6.5902881797989403</v>
      </c>
    </row>
    <row r="17" spans="1:32" x14ac:dyDescent="0.3">
      <c r="A17" t="s">
        <v>54</v>
      </c>
      <c r="B17" t="s">
        <v>327</v>
      </c>
      <c r="C17" t="s">
        <v>297</v>
      </c>
      <c r="D17" t="s">
        <v>328</v>
      </c>
      <c r="E17" t="s">
        <v>298</v>
      </c>
      <c r="G17">
        <v>4.00528566169955</v>
      </c>
      <c r="H17">
        <v>4.4200597715126699</v>
      </c>
      <c r="I17">
        <v>4.4422472150991803</v>
      </c>
      <c r="J17">
        <v>5.0243851164072302</v>
      </c>
      <c r="K17">
        <v>5.3045186791408199</v>
      </c>
      <c r="L17">
        <v>5.2301653436728603</v>
      </c>
      <c r="M17">
        <v>5.07001107063122</v>
      </c>
      <c r="N17">
        <v>4.5046013902490802</v>
      </c>
      <c r="O17">
        <v>4.0829872204179702</v>
      </c>
      <c r="P17">
        <v>3.8675490057383901</v>
      </c>
      <c r="Q17">
        <v>4.5245521401842597</v>
      </c>
      <c r="R17">
        <v>5.04105500573184</v>
      </c>
      <c r="S17">
        <v>5.4307943132803196</v>
      </c>
      <c r="T17">
        <v>5.0858652010098</v>
      </c>
      <c r="U17">
        <v>4.9645181494051096</v>
      </c>
      <c r="V17">
        <v>4.4280976108727499</v>
      </c>
      <c r="W17">
        <v>3.5378502265629299</v>
      </c>
      <c r="X17">
        <v>3.24862562066909</v>
      </c>
      <c r="Y17">
        <v>3.0287701267096199</v>
      </c>
      <c r="Z17">
        <v>2.86714359693423</v>
      </c>
      <c r="AA17">
        <v>2.6759166603487099</v>
      </c>
      <c r="AB17">
        <v>2.6423158687632702</v>
      </c>
      <c r="AC17">
        <v>2.6439176807579798</v>
      </c>
      <c r="AD17">
        <v>2.7700720001411798</v>
      </c>
      <c r="AE17">
        <v>2.5211387643744199</v>
      </c>
      <c r="AF17">
        <v>2.78089739375852</v>
      </c>
    </row>
    <row r="18" spans="1:32" x14ac:dyDescent="0.3">
      <c r="A18" t="s">
        <v>54</v>
      </c>
      <c r="B18" t="s">
        <v>329</v>
      </c>
      <c r="C18" t="s">
        <v>297</v>
      </c>
      <c r="D18" t="s">
        <v>330</v>
      </c>
      <c r="E18" t="s">
        <v>298</v>
      </c>
      <c r="G18">
        <v>23.3233533599408</v>
      </c>
      <c r="H18">
        <v>24.642313147503899</v>
      </c>
      <c r="I18">
        <v>26.917888588021501</v>
      </c>
      <c r="J18">
        <v>28.159912599206201</v>
      </c>
      <c r="K18">
        <v>30.660378497818801</v>
      </c>
      <c r="L18">
        <v>32.240970852233701</v>
      </c>
      <c r="M18">
        <v>31.5553803736492</v>
      </c>
      <c r="N18">
        <v>28.810564759339901</v>
      </c>
      <c r="O18">
        <v>26.643181515737599</v>
      </c>
      <c r="P18">
        <v>26.732500615450899</v>
      </c>
      <c r="Q18">
        <v>31.476659119834</v>
      </c>
      <c r="R18">
        <v>31.135618172325302</v>
      </c>
      <c r="S18">
        <v>34.317489905186001</v>
      </c>
      <c r="T18">
        <v>31.736322485586701</v>
      </c>
      <c r="U18">
        <v>36.316851546219098</v>
      </c>
      <c r="V18">
        <v>33.1764268439331</v>
      </c>
      <c r="W18">
        <v>29.3666950758623</v>
      </c>
      <c r="X18">
        <v>26.8554436522261</v>
      </c>
      <c r="Y18">
        <v>24.462585361907099</v>
      </c>
      <c r="Z18">
        <v>22.964285321828701</v>
      </c>
      <c r="AA18">
        <v>21.424764015395901</v>
      </c>
      <c r="AB18">
        <v>22.369791215372398</v>
      </c>
      <c r="AC18">
        <v>23.321342003271699</v>
      </c>
      <c r="AD18">
        <v>23.472839342955101</v>
      </c>
      <c r="AE18">
        <v>20.186877984658899</v>
      </c>
      <c r="AF18">
        <v>22.089034821082301</v>
      </c>
    </row>
    <row r="19" spans="1:32" x14ac:dyDescent="0.3">
      <c r="A19" t="s">
        <v>54</v>
      </c>
      <c r="B19" t="s">
        <v>331</v>
      </c>
      <c r="C19" t="s">
        <v>297</v>
      </c>
      <c r="D19" t="s">
        <v>332</v>
      </c>
      <c r="E19" t="s">
        <v>298</v>
      </c>
      <c r="G19">
        <v>5.1539013149589099</v>
      </c>
      <c r="H19">
        <v>5.7049062316575103</v>
      </c>
      <c r="I19">
        <v>5.98951339180757</v>
      </c>
      <c r="J19">
        <v>6.45746505325853</v>
      </c>
      <c r="K19">
        <v>6.82695055303257</v>
      </c>
      <c r="L19">
        <v>7.6655910811299801</v>
      </c>
      <c r="M19">
        <v>8.4298295316016905</v>
      </c>
      <c r="N19">
        <v>8.5554004919079691</v>
      </c>
      <c r="O19">
        <v>8.9904640301166996</v>
      </c>
      <c r="P19">
        <v>9.0638185515718703</v>
      </c>
      <c r="Q19">
        <v>10.797498736803</v>
      </c>
      <c r="R19">
        <v>12.8957058642562</v>
      </c>
      <c r="S19">
        <v>15.8343987350754</v>
      </c>
      <c r="T19">
        <v>17.392348130900899</v>
      </c>
      <c r="U19">
        <v>20.137119938729501</v>
      </c>
      <c r="V19">
        <v>20.0616061616733</v>
      </c>
      <c r="W19">
        <v>18.779632723384601</v>
      </c>
      <c r="X19">
        <v>17.578354560725298</v>
      </c>
      <c r="Y19">
        <v>18.0592215745278</v>
      </c>
      <c r="Z19">
        <v>18.8013161287362</v>
      </c>
      <c r="AA19">
        <v>19.524699839465299</v>
      </c>
      <c r="AB19">
        <v>19.5967171775428</v>
      </c>
      <c r="AC19">
        <v>19.7158405332823</v>
      </c>
      <c r="AD19">
        <v>20.082968668255599</v>
      </c>
      <c r="AE19">
        <v>18.147809628935399</v>
      </c>
      <c r="AF19">
        <v>20.149473947674</v>
      </c>
    </row>
    <row r="20" spans="1:32" x14ac:dyDescent="0.3">
      <c r="A20" t="s">
        <v>54</v>
      </c>
      <c r="B20" t="s">
        <v>333</v>
      </c>
      <c r="C20" t="s">
        <v>297</v>
      </c>
      <c r="D20" t="s">
        <v>334</v>
      </c>
      <c r="E20" t="s">
        <v>298</v>
      </c>
      <c r="G20">
        <v>0.95052547371138696</v>
      </c>
      <c r="H20">
        <v>1.0134431943359099</v>
      </c>
      <c r="I20">
        <v>1.03873360230307</v>
      </c>
      <c r="J20">
        <v>1.1802385946666201</v>
      </c>
      <c r="K20">
        <v>1.2298266191334699</v>
      </c>
      <c r="L20">
        <v>1.4761697676104799</v>
      </c>
      <c r="M20">
        <v>1.7006314820006301</v>
      </c>
      <c r="N20">
        <v>1.8703100696447701</v>
      </c>
      <c r="O20">
        <v>2.1258751809905601</v>
      </c>
      <c r="P20">
        <v>2.1363354791337001</v>
      </c>
      <c r="Q20">
        <v>2.64845852404417</v>
      </c>
      <c r="R20">
        <v>3.0807690233490499</v>
      </c>
      <c r="S20">
        <v>3.4310531631419701</v>
      </c>
      <c r="T20">
        <v>4.07621885647408</v>
      </c>
      <c r="U20">
        <v>4.62105130123643</v>
      </c>
      <c r="V20">
        <v>4.1467534970971904</v>
      </c>
      <c r="W20">
        <v>3.7097858765892799</v>
      </c>
      <c r="X20">
        <v>3.0730601408180198</v>
      </c>
      <c r="Y20">
        <v>2.5129205717718701</v>
      </c>
      <c r="Z20">
        <v>2.1367047199943898</v>
      </c>
      <c r="AA20">
        <v>1.8354411924070799</v>
      </c>
      <c r="AB20">
        <v>1.7432455922077299</v>
      </c>
      <c r="AC20">
        <v>1.5936527919543899</v>
      </c>
      <c r="AD20">
        <v>1.5821308182698299</v>
      </c>
      <c r="AE20">
        <v>1.4892986332728</v>
      </c>
      <c r="AF20">
        <v>1.5365328416690101</v>
      </c>
    </row>
    <row r="21" spans="1:32" x14ac:dyDescent="0.3">
      <c r="A21" t="s">
        <v>54</v>
      </c>
      <c r="B21" t="s">
        <v>335</v>
      </c>
      <c r="C21" t="s">
        <v>297</v>
      </c>
      <c r="D21" t="s">
        <v>336</v>
      </c>
      <c r="E21" t="s">
        <v>298</v>
      </c>
      <c r="G21">
        <v>4.9246541267830901</v>
      </c>
      <c r="H21">
        <v>5.3012092942889097</v>
      </c>
      <c r="I21">
        <v>5.5375237012033898</v>
      </c>
      <c r="J21">
        <v>6.3200306732204403</v>
      </c>
      <c r="K21">
        <v>6.7567446568572596</v>
      </c>
      <c r="L21">
        <v>7.8295397289746296</v>
      </c>
      <c r="M21">
        <v>8.6298702046874194</v>
      </c>
      <c r="N21">
        <v>9.5808817812649192</v>
      </c>
      <c r="O21">
        <v>10.3680445867521</v>
      </c>
      <c r="P21">
        <v>10.856553412979199</v>
      </c>
      <c r="Q21">
        <v>13.535696188658701</v>
      </c>
      <c r="R21">
        <v>15.2710095681584</v>
      </c>
      <c r="S21">
        <v>17.483233521570099</v>
      </c>
      <c r="T21">
        <v>20.639403572192599</v>
      </c>
      <c r="U21">
        <v>22.061979939608499</v>
      </c>
      <c r="V21">
        <v>20.9314127594123</v>
      </c>
      <c r="W21">
        <v>18.171450356340799</v>
      </c>
      <c r="X21">
        <v>18.040637453028499</v>
      </c>
      <c r="Y21">
        <v>16.579491842867299</v>
      </c>
      <c r="Z21">
        <v>16.449723509481501</v>
      </c>
      <c r="AA21">
        <v>16.194022125257099</v>
      </c>
      <c r="AB21">
        <v>15.6526158812618</v>
      </c>
      <c r="AC21">
        <v>14.204462785378301</v>
      </c>
      <c r="AD21">
        <v>14.5989913973455</v>
      </c>
      <c r="AE21">
        <v>13.7617751037715</v>
      </c>
      <c r="AF21">
        <v>14.7446638707421</v>
      </c>
    </row>
    <row r="22" spans="1:32" x14ac:dyDescent="0.3">
      <c r="A22" t="s">
        <v>54</v>
      </c>
      <c r="B22" t="s">
        <v>337</v>
      </c>
      <c r="C22" t="s">
        <v>297</v>
      </c>
      <c r="D22" t="s">
        <v>338</v>
      </c>
      <c r="E22" t="s">
        <v>298</v>
      </c>
      <c r="G22">
        <v>3.9741286530717002</v>
      </c>
      <c r="H22">
        <v>4.2877660999530001</v>
      </c>
      <c r="I22">
        <v>4.4987900989003196</v>
      </c>
      <c r="J22">
        <v>5.1397920785538096</v>
      </c>
      <c r="K22">
        <v>5.5269180377237896</v>
      </c>
      <c r="L22">
        <v>6.3533699613641499</v>
      </c>
      <c r="M22">
        <v>6.9292387226867902</v>
      </c>
      <c r="N22">
        <v>7.7105717116201502</v>
      </c>
      <c r="O22">
        <v>8.2421694057615404</v>
      </c>
      <c r="P22">
        <v>8.7202179338455306</v>
      </c>
      <c r="Q22">
        <v>10.887237664614499</v>
      </c>
      <c r="R22">
        <v>12.1902405448094</v>
      </c>
      <c r="S22">
        <v>14.0521803584281</v>
      </c>
      <c r="T22">
        <v>16.563184715718499</v>
      </c>
      <c r="U22">
        <v>17.4409286383721</v>
      </c>
      <c r="V22">
        <v>16.784659262315099</v>
      </c>
      <c r="W22">
        <v>14.4616644797515</v>
      </c>
      <c r="X22">
        <v>14.9675773122105</v>
      </c>
      <c r="Y22">
        <v>14.0665712710955</v>
      </c>
      <c r="Z22">
        <v>14.313018789487099</v>
      </c>
      <c r="AA22">
        <v>14.35858093285</v>
      </c>
      <c r="AB22">
        <v>13.909370289054101</v>
      </c>
      <c r="AC22">
        <v>12.610809993423899</v>
      </c>
      <c r="AD22">
        <v>13.016860579075701</v>
      </c>
      <c r="AE22">
        <v>12.272476470498701</v>
      </c>
      <c r="AF22">
        <v>13.208131029073099</v>
      </c>
    </row>
    <row r="23" spans="1:32" x14ac:dyDescent="0.3">
      <c r="A23" t="s">
        <v>54</v>
      </c>
      <c r="B23" t="s">
        <v>339</v>
      </c>
      <c r="C23" t="s">
        <v>297</v>
      </c>
      <c r="D23" t="s">
        <v>340</v>
      </c>
      <c r="E23" t="s">
        <v>298</v>
      </c>
      <c r="G23">
        <v>20.797099408804002</v>
      </c>
      <c r="H23">
        <v>23.936128652542401</v>
      </c>
      <c r="I23">
        <v>28.04846932133</v>
      </c>
      <c r="J23">
        <v>30.819344629395999</v>
      </c>
      <c r="K23">
        <v>36.660040654466897</v>
      </c>
      <c r="L23">
        <v>37.794590225316703</v>
      </c>
      <c r="M23">
        <v>41.917545410187202</v>
      </c>
      <c r="N23">
        <v>39.976909226304002</v>
      </c>
      <c r="O23">
        <v>40.999319315383602</v>
      </c>
      <c r="P23">
        <v>43.398869872977002</v>
      </c>
      <c r="Q23">
        <v>59.891584238886701</v>
      </c>
      <c r="R23">
        <v>78.244585040908404</v>
      </c>
      <c r="S23">
        <v>95.495763023458593</v>
      </c>
      <c r="T23">
        <v>104.012609416285</v>
      </c>
      <c r="U23">
        <v>118.28184824597599</v>
      </c>
      <c r="V23">
        <v>102.382186027754</v>
      </c>
      <c r="W23">
        <v>77.309132524992407</v>
      </c>
      <c r="X23">
        <v>64.327874511967906</v>
      </c>
      <c r="Y23">
        <v>54.9581786782405</v>
      </c>
      <c r="Z23">
        <v>51.351457733400601</v>
      </c>
      <c r="AA23">
        <v>49.242653387111702</v>
      </c>
      <c r="AB23">
        <v>46.994652852078801</v>
      </c>
      <c r="AC23">
        <v>44.6981655999503</v>
      </c>
      <c r="AD23">
        <v>46.191395212764299</v>
      </c>
      <c r="AE23">
        <v>41.943871076431499</v>
      </c>
      <c r="AF23">
        <v>47.024011014470403</v>
      </c>
    </row>
    <row r="24" spans="1:32" x14ac:dyDescent="0.3">
      <c r="A24" t="s">
        <v>54</v>
      </c>
      <c r="B24" t="s">
        <v>341</v>
      </c>
      <c r="C24" t="s">
        <v>297</v>
      </c>
      <c r="D24" t="s">
        <v>342</v>
      </c>
      <c r="E24" t="s">
        <v>298</v>
      </c>
      <c r="G24">
        <v>71.833015552030105</v>
      </c>
      <c r="H24">
        <v>76.089194830725006</v>
      </c>
      <c r="I24">
        <v>82.6702062534644</v>
      </c>
      <c r="J24">
        <v>90.554654342164</v>
      </c>
      <c r="K24">
        <v>97.975670482026302</v>
      </c>
      <c r="L24">
        <v>108.960782603658</v>
      </c>
      <c r="M24">
        <v>115.58528319796901</v>
      </c>
      <c r="N24">
        <v>116.706176019878</v>
      </c>
      <c r="O24">
        <v>126.11053233796</v>
      </c>
      <c r="P24">
        <v>131.51402074331199</v>
      </c>
      <c r="Q24">
        <v>154.799657411959</v>
      </c>
      <c r="R24">
        <v>169.910085038928</v>
      </c>
      <c r="S24">
        <v>189.28541635103301</v>
      </c>
      <c r="T24">
        <v>203.50711212863399</v>
      </c>
      <c r="U24">
        <v>224.749848750224</v>
      </c>
      <c r="V24">
        <v>217.14184918144301</v>
      </c>
      <c r="W24">
        <v>192.401587339461</v>
      </c>
      <c r="X24">
        <v>179.31800951943501</v>
      </c>
      <c r="Y24">
        <v>179.59632536090601</v>
      </c>
      <c r="Z24">
        <v>185.60650285350701</v>
      </c>
      <c r="AA24">
        <v>183.95824316999401</v>
      </c>
      <c r="AB24">
        <v>178.63620700161499</v>
      </c>
      <c r="AC24">
        <v>170.22707016460899</v>
      </c>
      <c r="AD24">
        <v>172.679923157075</v>
      </c>
      <c r="AE24">
        <v>151.135859357301</v>
      </c>
      <c r="AF24">
        <v>161.889378599005</v>
      </c>
    </row>
    <row r="25" spans="1:32" x14ac:dyDescent="0.3">
      <c r="A25" t="s">
        <v>54</v>
      </c>
      <c r="B25" t="s">
        <v>343</v>
      </c>
      <c r="C25" t="s">
        <v>297</v>
      </c>
      <c r="D25" t="s">
        <v>344</v>
      </c>
      <c r="E25" t="s">
        <v>298</v>
      </c>
      <c r="G25">
        <v>15.4288461329622</v>
      </c>
      <c r="H25">
        <v>16.343393587824</v>
      </c>
      <c r="I25">
        <v>17.756881605151801</v>
      </c>
      <c r="J25">
        <v>19.449768427835899</v>
      </c>
      <c r="K25">
        <v>21.014213254860401</v>
      </c>
      <c r="L25">
        <v>24.263023060469902</v>
      </c>
      <c r="M25">
        <v>26.9311726021302</v>
      </c>
      <c r="N25">
        <v>29.1279307295469</v>
      </c>
      <c r="O25">
        <v>33.539734348486597</v>
      </c>
      <c r="P25">
        <v>35.564355547440698</v>
      </c>
      <c r="Q25">
        <v>42.892878670424302</v>
      </c>
      <c r="R25">
        <v>48.601756210883899</v>
      </c>
      <c r="S25">
        <v>56.456425732328903</v>
      </c>
      <c r="T25">
        <v>61.965960601939003</v>
      </c>
      <c r="U25">
        <v>69.9467907193294</v>
      </c>
      <c r="V25">
        <v>68.555984961592898</v>
      </c>
      <c r="W25">
        <v>61.594885980068497</v>
      </c>
      <c r="X25">
        <v>64.477326483781098</v>
      </c>
      <c r="Y25">
        <v>71.525037753902097</v>
      </c>
      <c r="Z25">
        <v>82.224605729058297</v>
      </c>
      <c r="AA25">
        <v>90.122429988516203</v>
      </c>
      <c r="AB25">
        <v>88.340170877648305</v>
      </c>
      <c r="AC25">
        <v>84.939823755234897</v>
      </c>
      <c r="AD25">
        <v>86.246768558858506</v>
      </c>
      <c r="AE25">
        <v>73.201185143511296</v>
      </c>
      <c r="AF25">
        <v>78.336492140519397</v>
      </c>
    </row>
    <row r="26" spans="1:32" x14ac:dyDescent="0.3">
      <c r="A26" t="s">
        <v>54</v>
      </c>
      <c r="B26" t="s">
        <v>345</v>
      </c>
      <c r="C26" t="s">
        <v>297</v>
      </c>
      <c r="D26" t="s">
        <v>346</v>
      </c>
      <c r="E26" t="s">
        <v>298</v>
      </c>
      <c r="G26">
        <v>22.006588090921799</v>
      </c>
      <c r="H26">
        <v>23.310374057566101</v>
      </c>
      <c r="I26">
        <v>25.326321046694499</v>
      </c>
      <c r="J26">
        <v>27.742157153896098</v>
      </c>
      <c r="K26">
        <v>29.972934919465601</v>
      </c>
      <c r="L26">
        <v>35.042912871774703</v>
      </c>
      <c r="M26">
        <v>39.465337935639504</v>
      </c>
      <c r="N26">
        <v>43.437865494452602</v>
      </c>
      <c r="O26">
        <v>51.067864401234097</v>
      </c>
      <c r="P26">
        <v>52.815305497377203</v>
      </c>
      <c r="Q26">
        <v>61.561979061336103</v>
      </c>
      <c r="R26">
        <v>66.766989609624403</v>
      </c>
      <c r="S26">
        <v>73.093438013041805</v>
      </c>
      <c r="T26">
        <v>77.906720999770698</v>
      </c>
      <c r="U26">
        <v>86.190033818475996</v>
      </c>
      <c r="V26">
        <v>82.431509018545796</v>
      </c>
      <c r="W26">
        <v>71.403303805952703</v>
      </c>
      <c r="X26">
        <v>63.509163871041203</v>
      </c>
      <c r="Y26">
        <v>60.490514416131901</v>
      </c>
      <c r="Z26">
        <v>58.943634361178901</v>
      </c>
      <c r="AA26">
        <v>54.594176105839701</v>
      </c>
      <c r="AB26">
        <v>51.910200475490598</v>
      </c>
      <c r="AC26">
        <v>48.600030346261299</v>
      </c>
      <c r="AD26">
        <v>48.982211060403898</v>
      </c>
      <c r="AE26">
        <v>44.157289436379301</v>
      </c>
      <c r="AF26">
        <v>47.659082953471803</v>
      </c>
    </row>
    <row r="27" spans="1:32" x14ac:dyDescent="0.3">
      <c r="A27" t="s">
        <v>54</v>
      </c>
      <c r="B27" t="s">
        <v>347</v>
      </c>
      <c r="C27" t="s">
        <v>297</v>
      </c>
      <c r="D27" t="s">
        <v>348</v>
      </c>
      <c r="E27" t="s">
        <v>298</v>
      </c>
      <c r="G27">
        <v>34.397581328146003</v>
      </c>
      <c r="H27">
        <v>36.435427185334902</v>
      </c>
      <c r="I27">
        <v>39.587003601618001</v>
      </c>
      <c r="J27">
        <v>43.362728760431999</v>
      </c>
      <c r="K27">
        <v>46.9885223077003</v>
      </c>
      <c r="L27">
        <v>49.654846671413502</v>
      </c>
      <c r="M27">
        <v>49.188772660199596</v>
      </c>
      <c r="N27">
        <v>44.140379795878701</v>
      </c>
      <c r="O27">
        <v>41.502933588238903</v>
      </c>
      <c r="P27">
        <v>43.134359698494301</v>
      </c>
      <c r="Q27">
        <v>50.344799680198498</v>
      </c>
      <c r="R27">
        <v>54.541339218419999</v>
      </c>
      <c r="S27">
        <v>59.735552605662399</v>
      </c>
      <c r="T27">
        <v>63.634430526924</v>
      </c>
      <c r="U27">
        <v>68.613024212418395</v>
      </c>
      <c r="V27">
        <v>66.154355201303801</v>
      </c>
      <c r="W27">
        <v>59.4033975534403</v>
      </c>
      <c r="X27">
        <v>51.331519164613198</v>
      </c>
      <c r="Y27">
        <v>47.580773190872002</v>
      </c>
      <c r="Z27">
        <v>44.438262763269499</v>
      </c>
      <c r="AA27">
        <v>39.241637075638401</v>
      </c>
      <c r="AB27">
        <v>38.385835648475997</v>
      </c>
      <c r="AC27">
        <v>36.6872160631128</v>
      </c>
      <c r="AD27">
        <v>37.450943537812499</v>
      </c>
      <c r="AE27">
        <v>33.777384777410802</v>
      </c>
      <c r="AF27">
        <v>35.893803505013999</v>
      </c>
    </row>
    <row r="28" spans="1:32" x14ac:dyDescent="0.3">
      <c r="A28" t="s">
        <v>54</v>
      </c>
      <c r="B28" t="s">
        <v>349</v>
      </c>
      <c r="C28" t="s">
        <v>297</v>
      </c>
      <c r="D28" t="s">
        <v>350</v>
      </c>
      <c r="E28" t="s">
        <v>298</v>
      </c>
      <c r="G28">
        <v>16.725657014956202</v>
      </c>
      <c r="H28">
        <v>18.206533771537899</v>
      </c>
      <c r="I28">
        <v>19.854943877104301</v>
      </c>
      <c r="J28">
        <v>21.89471697059</v>
      </c>
      <c r="K28">
        <v>24.133968372897801</v>
      </c>
      <c r="L28">
        <v>27.6600749129863</v>
      </c>
      <c r="M28">
        <v>31.498135144196699</v>
      </c>
      <c r="N28">
        <v>33.927733089780801</v>
      </c>
      <c r="O28">
        <v>39.244612032115597</v>
      </c>
      <c r="P28">
        <v>45.3511745285426</v>
      </c>
      <c r="Q28">
        <v>59.560040696045199</v>
      </c>
      <c r="R28">
        <v>75.864484812587904</v>
      </c>
      <c r="S28">
        <v>100.235543918209</v>
      </c>
      <c r="T28">
        <v>113.05618576939101</v>
      </c>
      <c r="U28">
        <v>134.13294623776301</v>
      </c>
      <c r="V28">
        <v>128.30677446142599</v>
      </c>
      <c r="W28">
        <v>123.27496966503401</v>
      </c>
      <c r="X28">
        <v>115.929199183912</v>
      </c>
      <c r="Y28">
        <v>112.61860203737599</v>
      </c>
      <c r="Z28">
        <v>110.749164598894</v>
      </c>
      <c r="AA28">
        <v>103.765784478809</v>
      </c>
      <c r="AB28">
        <v>100.340057644186</v>
      </c>
      <c r="AC28">
        <v>95.079253146952894</v>
      </c>
      <c r="AD28">
        <v>95.350360071743296</v>
      </c>
      <c r="AE28">
        <v>82.333472148380096</v>
      </c>
      <c r="AF28">
        <v>88.409294662132396</v>
      </c>
    </row>
    <row r="29" spans="1:32" x14ac:dyDescent="0.3">
      <c r="A29" t="s">
        <v>54</v>
      </c>
      <c r="B29" t="s">
        <v>351</v>
      </c>
      <c r="C29" t="s">
        <v>297</v>
      </c>
      <c r="D29" t="s">
        <v>352</v>
      </c>
      <c r="E29" t="s">
        <v>298</v>
      </c>
      <c r="G29">
        <v>0.85056487425149696</v>
      </c>
      <c r="H29">
        <v>0.92605244928075103</v>
      </c>
      <c r="I29">
        <v>1.0100662667457001</v>
      </c>
      <c r="J29">
        <v>1.1136832987034899</v>
      </c>
      <c r="K29">
        <v>1.2272876172087901</v>
      </c>
      <c r="L29">
        <v>1.8910340144411499</v>
      </c>
      <c r="M29">
        <v>2.7948816606958</v>
      </c>
      <c r="N29">
        <v>3.7343324736713099</v>
      </c>
      <c r="O29">
        <v>5.5516121053939704</v>
      </c>
      <c r="P29">
        <v>7.0653973990465397</v>
      </c>
      <c r="Q29">
        <v>10.1360806121324</v>
      </c>
      <c r="R29">
        <v>14.031946436379499</v>
      </c>
      <c r="S29">
        <v>20.0514536831081</v>
      </c>
      <c r="T29">
        <v>24.371767078266199</v>
      </c>
      <c r="U29">
        <v>33.636953941310502</v>
      </c>
      <c r="V29">
        <v>36.601334087549198</v>
      </c>
      <c r="W29">
        <v>37.273478925279797</v>
      </c>
      <c r="X29">
        <v>36.204251023054802</v>
      </c>
      <c r="Y29">
        <v>35.275675418810103</v>
      </c>
      <c r="Z29">
        <v>37.2904320270518</v>
      </c>
      <c r="AA29">
        <v>35.748005667394402</v>
      </c>
      <c r="AB29">
        <v>35.077893394150003</v>
      </c>
      <c r="AC29">
        <v>33.979103654173002</v>
      </c>
      <c r="AD29">
        <v>35.356547304102797</v>
      </c>
      <c r="AE29">
        <v>32.2580561246752</v>
      </c>
      <c r="AF29">
        <v>34.855182684734999</v>
      </c>
    </row>
    <row r="30" spans="1:32" x14ac:dyDescent="0.3">
      <c r="A30" t="s">
        <v>54</v>
      </c>
      <c r="B30" t="s">
        <v>353</v>
      </c>
      <c r="C30" t="s">
        <v>297</v>
      </c>
      <c r="D30" t="s">
        <v>354</v>
      </c>
      <c r="E30" t="s">
        <v>298</v>
      </c>
      <c r="G30">
        <v>4.9227604815089698E-2</v>
      </c>
      <c r="H30">
        <v>5.3627742638840001E-2</v>
      </c>
      <c r="I30">
        <v>5.8407009933767302E-2</v>
      </c>
      <c r="J30">
        <v>6.44127582420356E-2</v>
      </c>
      <c r="K30">
        <v>7.1031277142858396E-2</v>
      </c>
      <c r="L30">
        <v>8.5604838651361703E-2</v>
      </c>
      <c r="M30">
        <v>0.10293810262530299</v>
      </c>
      <c r="N30">
        <v>0.11818929059000501</v>
      </c>
      <c r="O30">
        <v>0.14582042154719299</v>
      </c>
      <c r="P30">
        <v>0.16809790962337001</v>
      </c>
      <c r="Q30">
        <v>0.21818986937192</v>
      </c>
      <c r="R30">
        <v>0.275632209656891</v>
      </c>
      <c r="S30">
        <v>0.36252411620969099</v>
      </c>
      <c r="T30">
        <v>0.40575729761338403</v>
      </c>
      <c r="U30">
        <v>0.46440430264978</v>
      </c>
      <c r="V30">
        <v>0.46273862652456499</v>
      </c>
      <c r="W30">
        <v>0.40461208947713501</v>
      </c>
      <c r="X30">
        <v>0.36922804220785399</v>
      </c>
      <c r="Y30">
        <v>0.32801759537862701</v>
      </c>
      <c r="Z30">
        <v>0.291274550596751</v>
      </c>
      <c r="AA30">
        <v>0.25256782088920099</v>
      </c>
      <c r="AB30">
        <v>0.25595040068319502</v>
      </c>
      <c r="AC30">
        <v>0.246459294385792</v>
      </c>
      <c r="AD30">
        <v>0.24560460355720501</v>
      </c>
      <c r="AE30">
        <v>0.21363292220077201</v>
      </c>
      <c r="AF30">
        <v>0.3074329726501</v>
      </c>
    </row>
    <row r="31" spans="1:32" x14ac:dyDescent="0.3">
      <c r="A31" t="s">
        <v>54</v>
      </c>
      <c r="B31" t="s">
        <v>355</v>
      </c>
      <c r="C31" t="s">
        <v>297</v>
      </c>
      <c r="D31" t="s">
        <v>356</v>
      </c>
      <c r="E31" t="s">
        <v>298</v>
      </c>
      <c r="G31">
        <v>0.23976978965766599</v>
      </c>
      <c r="H31">
        <v>0.26103490306725702</v>
      </c>
      <c r="I31">
        <v>0.28459598045877299</v>
      </c>
      <c r="J31">
        <v>0.31380599682273602</v>
      </c>
      <c r="K31">
        <v>0.345940965584141</v>
      </c>
      <c r="L31">
        <v>0.49760377544345602</v>
      </c>
      <c r="M31">
        <v>0.70066750672245803</v>
      </c>
      <c r="N31">
        <v>0.92778663627893299</v>
      </c>
      <c r="O31">
        <v>1.3054076250989199</v>
      </c>
      <c r="P31">
        <v>1.5179438931728899</v>
      </c>
      <c r="Q31">
        <v>2.01164277896827</v>
      </c>
      <c r="R31">
        <v>2.5829229108317802</v>
      </c>
      <c r="S31">
        <v>3.43755949751315</v>
      </c>
      <c r="T31">
        <v>3.86586034987101</v>
      </c>
      <c r="U31">
        <v>4.44595188806219</v>
      </c>
      <c r="V31">
        <v>4.3454690352802201</v>
      </c>
      <c r="W31">
        <v>4.3217260467920999</v>
      </c>
      <c r="X31">
        <v>4.3623107704203798</v>
      </c>
      <c r="Y31">
        <v>3.70398040280647</v>
      </c>
      <c r="Z31">
        <v>3.21662068724113</v>
      </c>
      <c r="AA31">
        <v>2.76707075644017</v>
      </c>
      <c r="AB31">
        <v>2.7028935360385402</v>
      </c>
      <c r="AC31">
        <v>2.8578767667099201</v>
      </c>
      <c r="AD31">
        <v>2.9706428618926202</v>
      </c>
      <c r="AE31">
        <v>1.9123142518399601</v>
      </c>
      <c r="AF31">
        <v>1.7070209272880701</v>
      </c>
    </row>
    <row r="32" spans="1:32" x14ac:dyDescent="0.3">
      <c r="A32" t="s">
        <v>54</v>
      </c>
      <c r="B32" t="s">
        <v>357</v>
      </c>
      <c r="C32" t="s">
        <v>297</v>
      </c>
      <c r="D32" t="s">
        <v>358</v>
      </c>
      <c r="E32" t="s">
        <v>298</v>
      </c>
      <c r="G32">
        <v>9.6389338047754407</v>
      </c>
      <c r="H32">
        <v>10.4923200144761</v>
      </c>
      <c r="I32">
        <v>11.442447302824601</v>
      </c>
      <c r="J32">
        <v>12.617307313801801</v>
      </c>
      <c r="K32">
        <v>13.9071553027434</v>
      </c>
      <c r="L32">
        <v>15.421631861564901</v>
      </c>
      <c r="M32">
        <v>16.872125841078098</v>
      </c>
      <c r="N32">
        <v>17.354820751868498</v>
      </c>
      <c r="O32">
        <v>18.804545715529201</v>
      </c>
      <c r="P32">
        <v>20.988145522321599</v>
      </c>
      <c r="Q32">
        <v>26.537062310322799</v>
      </c>
      <c r="R32">
        <v>32.482086957600501</v>
      </c>
      <c r="S32">
        <v>41.158641391575401</v>
      </c>
      <c r="T32">
        <v>44.810783036167003</v>
      </c>
      <c r="U32">
        <v>50.061450214088801</v>
      </c>
      <c r="V32">
        <v>44.7867626450358</v>
      </c>
      <c r="W32">
        <v>40.406704640720498</v>
      </c>
      <c r="X32">
        <v>36.482782210113498</v>
      </c>
      <c r="Y32">
        <v>34.338020025834702</v>
      </c>
      <c r="Z32">
        <v>31.123887403895701</v>
      </c>
      <c r="AA32">
        <v>28.262236664597602</v>
      </c>
      <c r="AB32">
        <v>27.783138294794298</v>
      </c>
      <c r="AC32">
        <v>26.195188208384501</v>
      </c>
      <c r="AD32">
        <v>26.588287188804099</v>
      </c>
      <c r="AE32">
        <v>22.078115201098701</v>
      </c>
      <c r="AF32">
        <v>23.692064588535299</v>
      </c>
    </row>
    <row r="33" spans="1:32" x14ac:dyDescent="0.3">
      <c r="A33" t="s">
        <v>54</v>
      </c>
      <c r="B33" t="s">
        <v>359</v>
      </c>
      <c r="C33" t="s">
        <v>297</v>
      </c>
      <c r="D33" t="s">
        <v>360</v>
      </c>
      <c r="E33" t="s">
        <v>298</v>
      </c>
      <c r="G33">
        <v>5.9471609414564899</v>
      </c>
      <c r="H33">
        <v>6.4734986620749702</v>
      </c>
      <c r="I33">
        <v>7.0594273171414503</v>
      </c>
      <c r="J33">
        <v>7.7855076030199299</v>
      </c>
      <c r="K33">
        <v>8.5825532102186806</v>
      </c>
      <c r="L33">
        <v>9.7642004228854091</v>
      </c>
      <c r="M33">
        <v>11.027522033075099</v>
      </c>
      <c r="N33">
        <v>11.7926039373721</v>
      </c>
      <c r="O33">
        <v>13.4372261645464</v>
      </c>
      <c r="P33">
        <v>15.6115898043782</v>
      </c>
      <c r="Q33">
        <v>20.6570651252499</v>
      </c>
      <c r="R33">
        <v>26.4918962981193</v>
      </c>
      <c r="S33">
        <v>35.225365229802499</v>
      </c>
      <c r="T33">
        <v>39.602018007473603</v>
      </c>
      <c r="U33">
        <v>45.524185891652003</v>
      </c>
      <c r="V33">
        <v>42.110470067035997</v>
      </c>
      <c r="W33">
        <v>40.868447962764002</v>
      </c>
      <c r="X33">
        <v>38.510627138116</v>
      </c>
      <c r="Y33">
        <v>38.972908594545601</v>
      </c>
      <c r="Z33">
        <v>38.826949930109102</v>
      </c>
      <c r="AA33">
        <v>36.735903569488002</v>
      </c>
      <c r="AB33">
        <v>34.520182018519598</v>
      </c>
      <c r="AC33">
        <v>31.800625223299701</v>
      </c>
      <c r="AD33">
        <v>30.1892781133866</v>
      </c>
      <c r="AE33">
        <v>25.8713536485654</v>
      </c>
      <c r="AF33">
        <v>27.847593488923899</v>
      </c>
    </row>
    <row r="34" spans="1:32" x14ac:dyDescent="0.3">
      <c r="A34" t="s">
        <v>54</v>
      </c>
      <c r="B34" t="s">
        <v>361</v>
      </c>
      <c r="C34" t="s">
        <v>297</v>
      </c>
      <c r="D34" t="s">
        <v>362</v>
      </c>
      <c r="E34" t="s">
        <v>298</v>
      </c>
      <c r="G34">
        <v>31.535340277707501</v>
      </c>
      <c r="H34">
        <v>36.629741984081598</v>
      </c>
      <c r="I34">
        <v>41.293181013064</v>
      </c>
      <c r="J34">
        <v>45.589261732219398</v>
      </c>
      <c r="K34">
        <v>49.281153947394998</v>
      </c>
      <c r="L34">
        <v>52.606147212106002</v>
      </c>
      <c r="M34">
        <v>52.154536515601798</v>
      </c>
      <c r="N34">
        <v>48.163912141312103</v>
      </c>
      <c r="O34">
        <v>43.7114607725401</v>
      </c>
      <c r="P34">
        <v>46.9318367962398</v>
      </c>
      <c r="Q34">
        <v>52.141560026347499</v>
      </c>
      <c r="R34">
        <v>54.488429876632701</v>
      </c>
      <c r="S34">
        <v>56.7726777148956</v>
      </c>
      <c r="T34">
        <v>59.100030889735002</v>
      </c>
      <c r="U34">
        <v>63.742470542575902</v>
      </c>
      <c r="V34">
        <v>61.934719023672798</v>
      </c>
      <c r="W34">
        <v>56.461941269178901</v>
      </c>
      <c r="X34">
        <v>54.6458284089627</v>
      </c>
      <c r="Y34">
        <v>57.135027331467697</v>
      </c>
      <c r="Z34">
        <v>62.793153286986097</v>
      </c>
      <c r="AA34">
        <v>70.776914192929397</v>
      </c>
      <c r="AB34">
        <v>75.480229805716306</v>
      </c>
      <c r="AC34">
        <v>78.236620531942194</v>
      </c>
      <c r="AD34">
        <v>83.060154827938405</v>
      </c>
      <c r="AE34">
        <v>65.066470142410395</v>
      </c>
      <c r="AF34">
        <v>70.455732691221797</v>
      </c>
    </row>
    <row r="35" spans="1:32" x14ac:dyDescent="0.3">
      <c r="A35" t="s">
        <v>54</v>
      </c>
      <c r="B35" t="s">
        <v>363</v>
      </c>
      <c r="C35" t="s">
        <v>297</v>
      </c>
      <c r="D35" t="s">
        <v>364</v>
      </c>
      <c r="E35" t="s">
        <v>298</v>
      </c>
      <c r="G35">
        <v>10.8500270214683</v>
      </c>
      <c r="H35">
        <v>11.6488136387322</v>
      </c>
      <c r="I35">
        <v>12.541106655448299</v>
      </c>
      <c r="J35">
        <v>13.845585096306401</v>
      </c>
      <c r="K35">
        <v>14.9427469374816</v>
      </c>
      <c r="L35">
        <v>16.533141091518999</v>
      </c>
      <c r="M35">
        <v>20.207940885705099</v>
      </c>
      <c r="N35">
        <v>22.232343324522098</v>
      </c>
      <c r="O35">
        <v>27.303988262154199</v>
      </c>
      <c r="P35">
        <v>29.2013330393467</v>
      </c>
      <c r="Q35">
        <v>32.440129447536002</v>
      </c>
      <c r="R35">
        <v>33.692919153127903</v>
      </c>
      <c r="S35">
        <v>36.842848956812702</v>
      </c>
      <c r="T35">
        <v>40.514266162742302</v>
      </c>
      <c r="U35">
        <v>44.361046679074498</v>
      </c>
      <c r="V35">
        <v>44.445229246286303</v>
      </c>
      <c r="W35">
        <v>41.993695922055203</v>
      </c>
      <c r="X35">
        <v>40.996538189853801</v>
      </c>
      <c r="Y35">
        <v>36.737845263417</v>
      </c>
      <c r="Z35">
        <v>36.7691071365563</v>
      </c>
      <c r="AA35">
        <v>33.341446881996703</v>
      </c>
      <c r="AB35">
        <v>33.139520263184501</v>
      </c>
      <c r="AC35">
        <v>33.140706420826199</v>
      </c>
      <c r="AD35">
        <v>35.7857729789744</v>
      </c>
      <c r="AE35">
        <v>35.599679318694498</v>
      </c>
      <c r="AF35">
        <v>44.484246528316099</v>
      </c>
    </row>
    <row r="36" spans="1:32" x14ac:dyDescent="0.3">
      <c r="A36" t="s">
        <v>54</v>
      </c>
      <c r="B36" t="s">
        <v>365</v>
      </c>
      <c r="C36" t="s">
        <v>297</v>
      </c>
      <c r="D36" t="s">
        <v>366</v>
      </c>
      <c r="E36" t="s">
        <v>298</v>
      </c>
      <c r="G36">
        <v>4.1080145138366202</v>
      </c>
      <c r="H36">
        <v>4.36034913204257</v>
      </c>
      <c r="I36">
        <v>4.6327612781346401</v>
      </c>
      <c r="J36">
        <v>5.0675301314569401</v>
      </c>
      <c r="K36">
        <v>5.5674745747924499</v>
      </c>
      <c r="L36">
        <v>5.7452570247834602</v>
      </c>
      <c r="M36">
        <v>5.8178783493460697</v>
      </c>
      <c r="N36">
        <v>5.6967728139538201</v>
      </c>
      <c r="O36">
        <v>6.03846518369284</v>
      </c>
      <c r="P36">
        <v>6.2050115162633999</v>
      </c>
      <c r="Q36">
        <v>6.9501594633016399</v>
      </c>
      <c r="R36">
        <v>7.16132975889471</v>
      </c>
      <c r="S36">
        <v>7.0578793947300698</v>
      </c>
      <c r="T36">
        <v>7.1812487121062798</v>
      </c>
      <c r="U36">
        <v>7.4437261331085196</v>
      </c>
      <c r="V36">
        <v>7.0021647403260996</v>
      </c>
      <c r="W36">
        <v>6.0411125987647196</v>
      </c>
      <c r="X36">
        <v>5.0875613902382</v>
      </c>
      <c r="Y36">
        <v>4.6211698135735402</v>
      </c>
      <c r="Z36">
        <v>4.1930520575678898</v>
      </c>
      <c r="AA36">
        <v>3.6914987986034902</v>
      </c>
      <c r="AB36">
        <v>3.49818067046002</v>
      </c>
      <c r="AC36">
        <v>3.2727221984972998</v>
      </c>
      <c r="AD36">
        <v>3.3163738871370501</v>
      </c>
      <c r="AE36">
        <v>3.10075092279128</v>
      </c>
      <c r="AF36">
        <v>3.4084909808237902</v>
      </c>
    </row>
    <row r="37" spans="1:32" x14ac:dyDescent="0.3">
      <c r="A37" t="s">
        <v>54</v>
      </c>
      <c r="B37" t="s">
        <v>367</v>
      </c>
      <c r="C37" t="s">
        <v>297</v>
      </c>
      <c r="D37" t="s">
        <v>368</v>
      </c>
      <c r="E37" t="s">
        <v>298</v>
      </c>
      <c r="G37">
        <v>3.5778786592790701</v>
      </c>
      <c r="H37">
        <v>3.8286454833903898</v>
      </c>
      <c r="I37">
        <v>4.17588983406349</v>
      </c>
      <c r="J37">
        <v>4.6274531977244902</v>
      </c>
      <c r="K37">
        <v>4.2766055799648397</v>
      </c>
      <c r="L37">
        <v>4.9234382968536297</v>
      </c>
      <c r="M37">
        <v>5.8904585881070304</v>
      </c>
      <c r="N37">
        <v>6.3708215185723498</v>
      </c>
      <c r="O37">
        <v>7.6217030961267396</v>
      </c>
      <c r="P37">
        <v>8.4273983103415304</v>
      </c>
      <c r="Q37">
        <v>9.0479600425837496</v>
      </c>
      <c r="R37">
        <v>8.9143965966822698</v>
      </c>
      <c r="S37">
        <v>10.8408321624555</v>
      </c>
      <c r="T37">
        <v>11.7145465736064</v>
      </c>
      <c r="U37">
        <v>12.491032881102599</v>
      </c>
      <c r="V37">
        <v>11.798069087365599</v>
      </c>
      <c r="W37">
        <v>11.293243716112499</v>
      </c>
      <c r="X37">
        <v>12.4995936716203</v>
      </c>
      <c r="Y37">
        <v>10.350682426278</v>
      </c>
      <c r="Z37">
        <v>11.840631309851201</v>
      </c>
      <c r="AA37">
        <v>10.8935216987404</v>
      </c>
      <c r="AB37">
        <v>9.5714823911861107</v>
      </c>
      <c r="AC37">
        <v>8.6937703411642993</v>
      </c>
      <c r="AD37">
        <v>7.6807275258632997</v>
      </c>
      <c r="AE37">
        <v>6.9269866866232599</v>
      </c>
      <c r="AF37">
        <v>10.0825974957471</v>
      </c>
    </row>
    <row r="38" spans="1:32" x14ac:dyDescent="0.3">
      <c r="A38" t="s">
        <v>54</v>
      </c>
      <c r="B38" t="s">
        <v>369</v>
      </c>
      <c r="C38" t="s">
        <v>297</v>
      </c>
      <c r="D38" t="s">
        <v>370</v>
      </c>
      <c r="E38" t="s">
        <v>298</v>
      </c>
      <c r="G38">
        <v>3.1641338483525998</v>
      </c>
      <c r="H38">
        <v>3.45981902329929</v>
      </c>
      <c r="I38">
        <v>3.73245554325017</v>
      </c>
      <c r="J38">
        <v>4.1506017671249804</v>
      </c>
      <c r="K38">
        <v>5.0986667827243499</v>
      </c>
      <c r="L38">
        <v>5.8644457698819004</v>
      </c>
      <c r="M38">
        <v>8.4996039482520001</v>
      </c>
      <c r="N38">
        <v>10.1647489919959</v>
      </c>
      <c r="O38">
        <v>13.6438199823346</v>
      </c>
      <c r="P38">
        <v>14.5689232127417</v>
      </c>
      <c r="Q38">
        <v>16.4420099416506</v>
      </c>
      <c r="R38">
        <v>17.617192797550899</v>
      </c>
      <c r="S38">
        <v>18.944137399627198</v>
      </c>
      <c r="T38">
        <v>21.618470877029701</v>
      </c>
      <c r="U38">
        <v>24.426287664863299</v>
      </c>
      <c r="V38">
        <v>25.644995418594501</v>
      </c>
      <c r="W38">
        <v>24.659339607177898</v>
      </c>
      <c r="X38">
        <v>23.409383127995198</v>
      </c>
      <c r="Y38">
        <v>21.7659930235654</v>
      </c>
      <c r="Z38">
        <v>20.735423769137299</v>
      </c>
      <c r="AA38">
        <v>18.756426384652901</v>
      </c>
      <c r="AB38">
        <v>20.069857201538301</v>
      </c>
      <c r="AC38">
        <v>21.174213881164601</v>
      </c>
      <c r="AD38">
        <v>24.788671565974099</v>
      </c>
      <c r="AE38">
        <v>25.571941709280001</v>
      </c>
      <c r="AF38">
        <v>30.993158051745102</v>
      </c>
    </row>
    <row r="39" spans="1:32" x14ac:dyDescent="0.3">
      <c r="A39" t="s">
        <v>54</v>
      </c>
      <c r="B39" t="s">
        <v>371</v>
      </c>
      <c r="C39" t="s">
        <v>297</v>
      </c>
      <c r="D39" t="s">
        <v>372</v>
      </c>
      <c r="E39" t="s">
        <v>298</v>
      </c>
      <c r="G39">
        <v>18.922314259118298</v>
      </c>
      <c r="H39">
        <v>20.096990489009201</v>
      </c>
      <c r="I39">
        <v>20.038676905328</v>
      </c>
      <c r="J39">
        <v>21.017977123548501</v>
      </c>
      <c r="K39">
        <v>22.5507937589576</v>
      </c>
      <c r="L39">
        <v>23.876669144470799</v>
      </c>
      <c r="M39">
        <v>26.3461486206252</v>
      </c>
      <c r="N39">
        <v>28.985862003164101</v>
      </c>
      <c r="O39">
        <v>32.7884454069426</v>
      </c>
      <c r="P39">
        <v>39.856532533180001</v>
      </c>
      <c r="Q39">
        <v>49.156123792914499</v>
      </c>
      <c r="R39">
        <v>58.051894487502203</v>
      </c>
      <c r="S39">
        <v>72.549786835662303</v>
      </c>
      <c r="T39">
        <v>76.193267196824905</v>
      </c>
      <c r="U39">
        <v>80.809482196203106</v>
      </c>
      <c r="V39">
        <v>75.384657309212798</v>
      </c>
      <c r="W39">
        <v>73.415178404697798</v>
      </c>
      <c r="X39">
        <v>68.2591698001347</v>
      </c>
      <c r="Y39">
        <v>56.457503373694998</v>
      </c>
      <c r="Z39">
        <v>51.910901813746698</v>
      </c>
      <c r="AA39">
        <v>43.178669640369002</v>
      </c>
      <c r="AB39">
        <v>41.567768984083997</v>
      </c>
      <c r="AC39">
        <v>37.406750796753997</v>
      </c>
      <c r="AD39">
        <v>36.039009543315402</v>
      </c>
      <c r="AE39">
        <v>31.412958986335202</v>
      </c>
      <c r="AF39">
        <v>32.891092949529501</v>
      </c>
    </row>
    <row r="40" spans="1:32" x14ac:dyDescent="0.3">
      <c r="A40" t="s">
        <v>54</v>
      </c>
      <c r="B40" t="s">
        <v>373</v>
      </c>
      <c r="C40" t="s">
        <v>297</v>
      </c>
      <c r="D40" t="s">
        <v>374</v>
      </c>
      <c r="E40" t="s">
        <v>298</v>
      </c>
      <c r="G40">
        <v>4.2510395643856604</v>
      </c>
      <c r="H40">
        <v>4.6398515608235904</v>
      </c>
      <c r="I40">
        <v>5.0244886537221403</v>
      </c>
      <c r="J40">
        <v>5.5910087616433204</v>
      </c>
      <c r="K40">
        <v>6.8320214874091896</v>
      </c>
      <c r="L40">
        <v>6.8064107039016699</v>
      </c>
      <c r="M40">
        <v>8.0420345271274698</v>
      </c>
      <c r="N40">
        <v>9.3272483969890203</v>
      </c>
      <c r="O40">
        <v>10.8384267820642</v>
      </c>
      <c r="P40">
        <v>11.639752062154001</v>
      </c>
      <c r="Q40">
        <v>12.5260059572499</v>
      </c>
      <c r="R40">
        <v>13.9040367434337</v>
      </c>
      <c r="S40">
        <v>13.7101362591492</v>
      </c>
      <c r="T40">
        <v>13.354896871426901</v>
      </c>
      <c r="U40">
        <v>14.4265893973938</v>
      </c>
      <c r="V40">
        <v>13.3592730913173</v>
      </c>
      <c r="W40">
        <v>11.394709619614501</v>
      </c>
      <c r="X40">
        <v>12.1683560885223</v>
      </c>
      <c r="Y40">
        <v>13.5843386885764</v>
      </c>
      <c r="Z40">
        <v>15.456488534234801</v>
      </c>
      <c r="AA40">
        <v>18.448585185997299</v>
      </c>
      <c r="AB40">
        <v>20.454859098726299</v>
      </c>
      <c r="AC40">
        <v>20.766781907109898</v>
      </c>
      <c r="AD40">
        <v>22.2877786011355</v>
      </c>
      <c r="AE40">
        <v>19.915601517778398</v>
      </c>
      <c r="AF40">
        <v>22.5168808027484</v>
      </c>
    </row>
    <row r="41" spans="1:32" x14ac:dyDescent="0.3">
      <c r="A41" t="s">
        <v>54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54</v>
      </c>
      <c r="B42" t="s">
        <v>377</v>
      </c>
      <c r="C42" t="s">
        <v>297</v>
      </c>
      <c r="D42" t="s">
        <v>378</v>
      </c>
      <c r="E42" t="s">
        <v>298</v>
      </c>
      <c r="G42">
        <v>60.55181698693</v>
      </c>
      <c r="H42">
        <v>65.981871605672595</v>
      </c>
      <c r="I42">
        <v>71.232499469816702</v>
      </c>
      <c r="J42">
        <v>79.394398858017695</v>
      </c>
      <c r="K42">
        <v>81.783101614251393</v>
      </c>
      <c r="L42">
        <v>86.0521849593231</v>
      </c>
      <c r="M42">
        <v>86.761641237034794</v>
      </c>
      <c r="N42">
        <v>80.426125205137794</v>
      </c>
      <c r="O42">
        <v>72.634781337657103</v>
      </c>
      <c r="P42">
        <v>76.110160111487801</v>
      </c>
      <c r="Q42">
        <v>75.178391786685694</v>
      </c>
      <c r="R42">
        <v>79.720587527464403</v>
      </c>
      <c r="S42">
        <v>85.339839710906702</v>
      </c>
      <c r="T42">
        <v>91.392681435741594</v>
      </c>
      <c r="U42">
        <v>97.007181521546002</v>
      </c>
      <c r="V42">
        <v>95.645231336703205</v>
      </c>
      <c r="W42">
        <v>88.389055377674495</v>
      </c>
      <c r="X42">
        <v>95.444180634134199</v>
      </c>
      <c r="Y42">
        <v>108.022551730711</v>
      </c>
      <c r="Z42">
        <v>121.035126286371</v>
      </c>
      <c r="AA42">
        <v>124.39227109814099</v>
      </c>
      <c r="AB42">
        <v>121.699684534044</v>
      </c>
      <c r="AC42">
        <v>120.238525336051</v>
      </c>
      <c r="AD42">
        <v>125.02628191355799</v>
      </c>
      <c r="AE42">
        <v>116.636336071126</v>
      </c>
      <c r="AF42">
        <v>131.27885952301901</v>
      </c>
    </row>
    <row r="43" spans="1:32" x14ac:dyDescent="0.3">
      <c r="A43" t="s">
        <v>54</v>
      </c>
      <c r="B43" t="s">
        <v>379</v>
      </c>
      <c r="C43" t="s">
        <v>297</v>
      </c>
      <c r="D43" t="s">
        <v>380</v>
      </c>
      <c r="E43" t="s">
        <v>298</v>
      </c>
      <c r="G43">
        <v>69.529570033077803</v>
      </c>
      <c r="H43">
        <v>75.776028182959294</v>
      </c>
      <c r="I43">
        <v>81.8416117196127</v>
      </c>
      <c r="J43">
        <v>91.238401086347395</v>
      </c>
      <c r="K43">
        <v>95.316038021743793</v>
      </c>
      <c r="L43">
        <v>100.50724954814901</v>
      </c>
      <c r="M43">
        <v>102.47281679707601</v>
      </c>
      <c r="N43">
        <v>96.167553783944101</v>
      </c>
      <c r="O43">
        <v>90.169482348981205</v>
      </c>
      <c r="P43">
        <v>95.077768027954505</v>
      </c>
      <c r="Q43">
        <v>95.868849891371497</v>
      </c>
      <c r="R43">
        <v>102.25163367843101</v>
      </c>
      <c r="S43">
        <v>110.058517810751</v>
      </c>
      <c r="T43">
        <v>118.369978586359</v>
      </c>
      <c r="U43">
        <v>126.707032140305</v>
      </c>
      <c r="V43">
        <v>124.580407688771</v>
      </c>
      <c r="W43">
        <v>115.581314553506</v>
      </c>
      <c r="X43">
        <v>119.71313091345699</v>
      </c>
      <c r="Y43">
        <v>130.91673098872201</v>
      </c>
      <c r="Z43">
        <v>142.632111640354</v>
      </c>
      <c r="AA43">
        <v>144.55853540594299</v>
      </c>
      <c r="AB43">
        <v>142.843664854227</v>
      </c>
      <c r="AC43">
        <v>141.37259012807399</v>
      </c>
      <c r="AD43">
        <v>146.740152206548</v>
      </c>
      <c r="AE43">
        <v>136.08358047112799</v>
      </c>
      <c r="AF43">
        <v>153.180618694836</v>
      </c>
    </row>
    <row r="44" spans="1:32" x14ac:dyDescent="0.3">
      <c r="A44" t="s">
        <v>54</v>
      </c>
      <c r="B44" t="s">
        <v>381</v>
      </c>
      <c r="C44" t="s">
        <v>297</v>
      </c>
      <c r="D44" t="s">
        <v>382</v>
      </c>
      <c r="E44" t="s">
        <v>298</v>
      </c>
      <c r="G44">
        <v>364.02509152163702</v>
      </c>
      <c r="H44">
        <v>393.81231381390199</v>
      </c>
      <c r="I44">
        <v>424.00811670513298</v>
      </c>
      <c r="J44">
        <v>461.59915817564899</v>
      </c>
      <c r="K44">
        <v>493.84065727840402</v>
      </c>
      <c r="L44">
        <v>529.90629222575399</v>
      </c>
      <c r="M44">
        <v>556.90535565182995</v>
      </c>
      <c r="N44">
        <v>545.17600323265901</v>
      </c>
      <c r="O44">
        <v>557.34794729607904</v>
      </c>
      <c r="P44">
        <v>591.06506295321196</v>
      </c>
      <c r="Q44">
        <v>690.35316740683902</v>
      </c>
      <c r="R44">
        <v>776.86932982457199</v>
      </c>
      <c r="S44">
        <v>892.13356981314303</v>
      </c>
      <c r="T44">
        <v>953.54005023925299</v>
      </c>
      <c r="U44">
        <v>1059.4600720701101</v>
      </c>
      <c r="V44">
        <v>1008.32665760105</v>
      </c>
      <c r="W44">
        <v>912.536669963892</v>
      </c>
      <c r="X44">
        <v>858.95774770395701</v>
      </c>
      <c r="Y44">
        <v>835.20913830682696</v>
      </c>
      <c r="Z44">
        <v>844.71695666891901</v>
      </c>
      <c r="AA44">
        <v>826.96480689174996</v>
      </c>
      <c r="AB44">
        <v>815.09419071333195</v>
      </c>
      <c r="AC44">
        <v>791.84876738417199</v>
      </c>
      <c r="AD44">
        <v>810.36152597974694</v>
      </c>
      <c r="AE44">
        <v>721.28381901855005</v>
      </c>
      <c r="AF44">
        <v>790.51793933446504</v>
      </c>
    </row>
    <row r="45" spans="1:32" x14ac:dyDescent="0.3">
      <c r="A45" t="s">
        <v>54</v>
      </c>
      <c r="B45" t="s">
        <v>383</v>
      </c>
      <c r="C45" t="s">
        <v>297</v>
      </c>
      <c r="D45" t="s">
        <v>384</v>
      </c>
      <c r="E45" t="s">
        <v>298</v>
      </c>
      <c r="G45">
        <v>364.02509152163702</v>
      </c>
      <c r="H45">
        <v>393.81231381390199</v>
      </c>
      <c r="I45">
        <v>424.00811670513298</v>
      </c>
      <c r="J45">
        <v>461.59915817564899</v>
      </c>
      <c r="K45">
        <v>493.84065727840402</v>
      </c>
      <c r="L45">
        <v>529.90629222575399</v>
      </c>
      <c r="M45">
        <v>556.90535565182995</v>
      </c>
      <c r="N45">
        <v>545.17600323265901</v>
      </c>
      <c r="O45">
        <v>557.34794729607904</v>
      </c>
      <c r="P45">
        <v>591.06506295321196</v>
      </c>
      <c r="Q45">
        <v>690.35316740683902</v>
      </c>
      <c r="R45">
        <v>776.86932982457199</v>
      </c>
      <c r="S45">
        <v>892.13356981314303</v>
      </c>
      <c r="T45">
        <v>953.54005023925299</v>
      </c>
      <c r="U45">
        <v>1059.4600720701101</v>
      </c>
      <c r="V45">
        <v>1008.32665760105</v>
      </c>
      <c r="W45">
        <v>912.536669963892</v>
      </c>
      <c r="X45">
        <v>858.95774770395701</v>
      </c>
      <c r="Y45">
        <v>835.20913830682696</v>
      </c>
      <c r="Z45">
        <v>844.71695666891901</v>
      </c>
      <c r="AA45">
        <v>826.96480689174996</v>
      </c>
      <c r="AB45">
        <v>815.09419071333195</v>
      </c>
      <c r="AC45">
        <v>791.84876738417199</v>
      </c>
      <c r="AD45">
        <v>810.36152597974694</v>
      </c>
      <c r="AE45">
        <v>721.28381901855005</v>
      </c>
      <c r="AF45">
        <v>790.51793933446504</v>
      </c>
    </row>
    <row r="46" spans="1:32" x14ac:dyDescent="0.3">
      <c r="A46" t="s">
        <v>54</v>
      </c>
      <c r="B46" t="s">
        <v>385</v>
      </c>
      <c r="C46" t="s">
        <v>297</v>
      </c>
      <c r="D46" t="s">
        <v>386</v>
      </c>
      <c r="E46" t="s">
        <v>298</v>
      </c>
      <c r="G46">
        <v>8.9777530461478303</v>
      </c>
      <c r="H46">
        <v>9.7941565772866799</v>
      </c>
      <c r="I46">
        <v>10.609112249796</v>
      </c>
      <c r="J46">
        <v>11.8440022283297</v>
      </c>
      <c r="K46">
        <v>13.5329364074924</v>
      </c>
      <c r="L46">
        <v>14.455064588825699</v>
      </c>
      <c r="M46">
        <v>15.7111755600415</v>
      </c>
      <c r="N46">
        <v>15.7414285788063</v>
      </c>
      <c r="O46">
        <v>17.534701011324099</v>
      </c>
      <c r="P46">
        <v>18.967607916466701</v>
      </c>
      <c r="Q46">
        <v>20.690458104685799</v>
      </c>
      <c r="R46">
        <v>22.531046150967001</v>
      </c>
      <c r="S46">
        <v>24.7186780998438</v>
      </c>
      <c r="T46">
        <v>26.977297150617101</v>
      </c>
      <c r="U46">
        <v>29.699850618758799</v>
      </c>
      <c r="V46">
        <v>28.935176352067501</v>
      </c>
      <c r="W46">
        <v>27.1922591758313</v>
      </c>
      <c r="X46">
        <v>24.268950279322802</v>
      </c>
      <c r="Y46">
        <v>22.8941792580104</v>
      </c>
      <c r="Z46">
        <v>21.5969853539832</v>
      </c>
      <c r="AA46">
        <v>20.166264307801399</v>
      </c>
      <c r="AB46">
        <v>21.143980320183001</v>
      </c>
      <c r="AC46">
        <v>21.134064792022901</v>
      </c>
      <c r="AD46">
        <v>21.713870292989899</v>
      </c>
      <c r="AE46">
        <v>19.447244400002798</v>
      </c>
      <c r="AF46">
        <v>21.901759171817201</v>
      </c>
    </row>
    <row r="47" spans="1:32" x14ac:dyDescent="0.3">
      <c r="A47" t="s">
        <v>54</v>
      </c>
      <c r="B47" t="s">
        <v>387</v>
      </c>
      <c r="C47" t="s">
        <v>297</v>
      </c>
      <c r="D47" t="s">
        <v>388</v>
      </c>
      <c r="E47" t="s">
        <v>298</v>
      </c>
      <c r="G47">
        <v>23.478923957885499</v>
      </c>
      <c r="H47">
        <v>25.225610939078202</v>
      </c>
      <c r="I47">
        <v>28.251770854741299</v>
      </c>
      <c r="J47">
        <v>30.735482420653401</v>
      </c>
      <c r="K47">
        <v>34.849779697196603</v>
      </c>
      <c r="L47">
        <v>34.839623541210202</v>
      </c>
      <c r="M47">
        <v>34.669099846654902</v>
      </c>
      <c r="N47">
        <v>34.985551377956</v>
      </c>
      <c r="O47">
        <v>37.115873961219599</v>
      </c>
      <c r="P47">
        <v>42.936542149799003</v>
      </c>
      <c r="Q47">
        <v>45.147393688285902</v>
      </c>
      <c r="R47">
        <v>50.602548304486703</v>
      </c>
      <c r="S47">
        <v>55.396025864845797</v>
      </c>
      <c r="T47">
        <v>63.768843526018401</v>
      </c>
      <c r="U47">
        <v>59.388932661534803</v>
      </c>
      <c r="V47">
        <v>57.956797555657097</v>
      </c>
      <c r="W47">
        <v>61.103502478302303</v>
      </c>
      <c r="X47">
        <v>59.059961202715797</v>
      </c>
      <c r="Y47">
        <v>58.139484250973901</v>
      </c>
      <c r="Z47">
        <v>55.176245123918299</v>
      </c>
      <c r="AA47">
        <v>51.170399871591201</v>
      </c>
      <c r="AB47">
        <v>53.1622820401046</v>
      </c>
      <c r="AC47">
        <v>52.181921698541302</v>
      </c>
      <c r="AD47">
        <v>56.8028816123146</v>
      </c>
      <c r="AE47">
        <v>56.717218285714303</v>
      </c>
      <c r="AF47">
        <v>59.967850783481602</v>
      </c>
    </row>
    <row r="48" spans="1:32" x14ac:dyDescent="0.3">
      <c r="A48" t="s">
        <v>54</v>
      </c>
      <c r="B48" t="s">
        <v>389</v>
      </c>
      <c r="C48" t="s">
        <v>297</v>
      </c>
      <c r="D48" t="s">
        <v>390</v>
      </c>
      <c r="E48" t="s">
        <v>298</v>
      </c>
      <c r="G48">
        <v>50.136333939661903</v>
      </c>
      <c r="H48">
        <v>54.031476416026898</v>
      </c>
      <c r="I48">
        <v>59.587700621600803</v>
      </c>
      <c r="J48">
        <v>65.178859723249104</v>
      </c>
      <c r="K48">
        <v>72.4852648518102</v>
      </c>
      <c r="L48">
        <v>74.397181032849801</v>
      </c>
      <c r="M48">
        <v>76.616417283056194</v>
      </c>
      <c r="N48">
        <v>76.362103440086699</v>
      </c>
      <c r="O48">
        <v>80.720013232211301</v>
      </c>
      <c r="P48">
        <v>89.577803426413894</v>
      </c>
      <c r="Q48">
        <v>92.725453963529503</v>
      </c>
      <c r="R48">
        <v>96.172889764810904</v>
      </c>
      <c r="S48">
        <v>108.781844936556</v>
      </c>
      <c r="T48">
        <v>124.901738224208</v>
      </c>
      <c r="U48">
        <v>122.934758212158</v>
      </c>
      <c r="V48">
        <v>125.510286522694</v>
      </c>
      <c r="W48">
        <v>122.35185682561</v>
      </c>
      <c r="X48">
        <v>119.87272922279899</v>
      </c>
      <c r="Y48">
        <v>114.236349944721</v>
      </c>
      <c r="Z48">
        <v>109.039554799971</v>
      </c>
      <c r="AA48">
        <v>99.386169414682399</v>
      </c>
      <c r="AB48">
        <v>100.655218124295</v>
      </c>
      <c r="AC48">
        <v>99.4493745842517</v>
      </c>
      <c r="AD48">
        <v>107.56635180960799</v>
      </c>
      <c r="AE48">
        <v>108.606948345513</v>
      </c>
      <c r="AF48">
        <v>114.841959859939</v>
      </c>
    </row>
    <row r="49" spans="1:32" x14ac:dyDescent="0.3">
      <c r="A49" t="s">
        <v>54</v>
      </c>
      <c r="B49" t="s">
        <v>391</v>
      </c>
      <c r="C49" t="s">
        <v>297</v>
      </c>
      <c r="D49" t="s">
        <v>392</v>
      </c>
      <c r="E49" t="s">
        <v>298</v>
      </c>
      <c r="G49">
        <v>24.8185361877212</v>
      </c>
      <c r="H49">
        <v>26.892417881814399</v>
      </c>
      <c r="I49">
        <v>29.241315995158399</v>
      </c>
      <c r="J49">
        <v>32.119772442035902</v>
      </c>
      <c r="K49">
        <v>35.0913691593179</v>
      </c>
      <c r="L49">
        <v>36.823321312522097</v>
      </c>
      <c r="M49">
        <v>38.883967380339897</v>
      </c>
      <c r="N49">
        <v>38.196435788803001</v>
      </c>
      <c r="O49">
        <v>40.182446489118497</v>
      </c>
      <c r="P49">
        <v>43.154214315207</v>
      </c>
      <c r="Q49">
        <v>43.932514445769399</v>
      </c>
      <c r="R49">
        <v>41.896475306198496</v>
      </c>
      <c r="S49">
        <v>49.090764408379201</v>
      </c>
      <c r="T49">
        <v>56.351386350611399</v>
      </c>
      <c r="U49">
        <v>58.327348014261602</v>
      </c>
      <c r="V49">
        <v>62.134773210896903</v>
      </c>
      <c r="W49">
        <v>56.899784340998401</v>
      </c>
      <c r="X49">
        <v>56.503035887487897</v>
      </c>
      <c r="Y49">
        <v>51.729233423302396</v>
      </c>
      <c r="Z49">
        <v>49.355081369440498</v>
      </c>
      <c r="AA49">
        <v>45.036755929220199</v>
      </c>
      <c r="AB49">
        <v>44.149306260898001</v>
      </c>
      <c r="AC49">
        <v>43.821901892861497</v>
      </c>
      <c r="AD49">
        <v>46.992880371066903</v>
      </c>
      <c r="AE49">
        <v>48.0123405095705</v>
      </c>
      <c r="AF49">
        <v>50.669714460624803</v>
      </c>
    </row>
    <row r="50" spans="1:32" x14ac:dyDescent="0.3">
      <c r="A50" t="s">
        <v>54</v>
      </c>
      <c r="B50" t="s">
        <v>393</v>
      </c>
      <c r="C50" t="s">
        <v>297</v>
      </c>
      <c r="D50" t="s">
        <v>394</v>
      </c>
      <c r="E50" t="s">
        <v>298</v>
      </c>
      <c r="G50">
        <v>1.8388737940551301</v>
      </c>
      <c r="H50">
        <v>1.91344759513425</v>
      </c>
      <c r="I50">
        <v>2.0946137717010802</v>
      </c>
      <c r="J50">
        <v>2.32360486055985</v>
      </c>
      <c r="K50">
        <v>2.5441159952957002</v>
      </c>
      <c r="L50">
        <v>2.7342361791174699</v>
      </c>
      <c r="M50">
        <v>3.0633500560613798</v>
      </c>
      <c r="N50">
        <v>3.18011627332762</v>
      </c>
      <c r="O50">
        <v>3.4216927818731402</v>
      </c>
      <c r="P50">
        <v>3.4870469614078798</v>
      </c>
      <c r="Q50">
        <v>3.64554582947419</v>
      </c>
      <c r="R50">
        <v>3.6738661541257001</v>
      </c>
      <c r="S50">
        <v>4.2950546633314302</v>
      </c>
      <c r="T50">
        <v>4.7815083475779003</v>
      </c>
      <c r="U50">
        <v>5.2184775363619096</v>
      </c>
      <c r="V50">
        <v>5.4187157561399903</v>
      </c>
      <c r="W50">
        <v>4.3485700063094797</v>
      </c>
      <c r="X50">
        <v>4.3097321325954301</v>
      </c>
      <c r="Y50">
        <v>4.3676322704445996</v>
      </c>
      <c r="Z50">
        <v>4.5082283066126498</v>
      </c>
      <c r="AA50">
        <v>3.1790136138709699</v>
      </c>
      <c r="AB50">
        <v>3.3436298232927602</v>
      </c>
      <c r="AC50">
        <v>3.4455509928488501</v>
      </c>
      <c r="AD50">
        <v>3.7705898262266402</v>
      </c>
      <c r="AE50">
        <v>3.8773895502279299</v>
      </c>
      <c r="AF50">
        <v>4.2043946158330403</v>
      </c>
    </row>
    <row r="51" spans="1:32" x14ac:dyDescent="0.3">
      <c r="A51" t="s">
        <v>54</v>
      </c>
      <c r="B51" t="s">
        <v>395</v>
      </c>
      <c r="C51" t="s">
        <v>297</v>
      </c>
      <c r="D51" t="s">
        <v>396</v>
      </c>
      <c r="E51" t="s">
        <v>298</v>
      </c>
      <c r="G51">
        <v>1.33791951208365</v>
      </c>
      <c r="H51">
        <v>1.40669175954402</v>
      </c>
      <c r="I51">
        <v>1.55405284000394</v>
      </c>
      <c r="J51">
        <v>1.7459350078041</v>
      </c>
      <c r="K51">
        <v>1.9337142534782801</v>
      </c>
      <c r="L51">
        <v>2.05158286196846</v>
      </c>
      <c r="M51">
        <v>2.29691446579369</v>
      </c>
      <c r="N51">
        <v>2.43691539141129</v>
      </c>
      <c r="O51">
        <v>2.6455451876194198</v>
      </c>
      <c r="P51">
        <v>2.6843811758028999</v>
      </c>
      <c r="Q51">
        <v>2.81113332416172</v>
      </c>
      <c r="R51">
        <v>2.8161832912304798</v>
      </c>
      <c r="S51">
        <v>3.3682648814897398</v>
      </c>
      <c r="T51">
        <v>3.7789926417236401</v>
      </c>
      <c r="U51">
        <v>4.1566272104498099</v>
      </c>
      <c r="V51">
        <v>4.2990763988699197</v>
      </c>
      <c r="W51">
        <v>3.2149062714725001</v>
      </c>
      <c r="X51">
        <v>3.2086905916585802</v>
      </c>
      <c r="Y51">
        <v>3.2796632141575</v>
      </c>
      <c r="Z51">
        <v>3.42480131695693</v>
      </c>
      <c r="AA51">
        <v>2.06122455485878</v>
      </c>
      <c r="AB51">
        <v>2.1264912816041801</v>
      </c>
      <c r="AC51">
        <v>2.2004956627523802</v>
      </c>
      <c r="AD51">
        <v>2.4529623817217501</v>
      </c>
      <c r="AE51">
        <v>2.55162207428942</v>
      </c>
      <c r="AF51">
        <v>2.7930114417310401</v>
      </c>
    </row>
    <row r="52" spans="1:32" x14ac:dyDescent="0.3">
      <c r="A52" t="s">
        <v>54</v>
      </c>
      <c r="B52" t="s">
        <v>397</v>
      </c>
      <c r="C52" t="s">
        <v>297</v>
      </c>
      <c r="D52" t="s">
        <v>398</v>
      </c>
      <c r="E52" t="s">
        <v>298</v>
      </c>
      <c r="G52">
        <v>0.50095428197147795</v>
      </c>
      <c r="H52">
        <v>0.50675583559023696</v>
      </c>
      <c r="I52">
        <v>0.54056093169714003</v>
      </c>
      <c r="J52">
        <v>0.577669852755758</v>
      </c>
      <c r="K52">
        <v>0.61040174181742002</v>
      </c>
      <c r="L52">
        <v>0.68265331714900801</v>
      </c>
      <c r="M52">
        <v>0.76643559026769004</v>
      </c>
      <c r="N52">
        <v>0.74320088191632105</v>
      </c>
      <c r="O52">
        <v>0.77614759425372704</v>
      </c>
      <c r="P52">
        <v>0.80266578560498503</v>
      </c>
      <c r="Q52">
        <v>0.83441250531247002</v>
      </c>
      <c r="R52">
        <v>0.857682862895221</v>
      </c>
      <c r="S52">
        <v>0.92678978184169103</v>
      </c>
      <c r="T52">
        <v>1.00251570585426</v>
      </c>
      <c r="U52">
        <v>1.0618503259120999</v>
      </c>
      <c r="V52">
        <v>1.11963935727007</v>
      </c>
      <c r="W52">
        <v>1.13366373483697</v>
      </c>
      <c r="X52">
        <v>1.1010415409368499</v>
      </c>
      <c r="Y52">
        <v>1.0879690562871001</v>
      </c>
      <c r="Z52">
        <v>1.08342698965572</v>
      </c>
      <c r="AA52">
        <v>1.1177890590121899</v>
      </c>
      <c r="AB52">
        <v>1.21713854168858</v>
      </c>
      <c r="AC52">
        <v>1.24505533009647</v>
      </c>
      <c r="AD52">
        <v>1.3176274445048799</v>
      </c>
      <c r="AE52">
        <v>1.3257674759385101</v>
      </c>
      <c r="AF52">
        <v>1.41138317410199</v>
      </c>
    </row>
    <row r="53" spans="1:32" x14ac:dyDescent="0.3">
      <c r="A53" t="s">
        <v>54</v>
      </c>
      <c r="B53" t="s">
        <v>399</v>
      </c>
      <c r="C53" t="s">
        <v>297</v>
      </c>
      <c r="D53" t="s">
        <v>400</v>
      </c>
      <c r="E53" t="s">
        <v>298</v>
      </c>
      <c r="G53">
        <v>0.68511109138878601</v>
      </c>
      <c r="H53">
        <v>0.74214050655508201</v>
      </c>
      <c r="I53">
        <v>0.78226224074106898</v>
      </c>
      <c r="J53">
        <v>0.85654333623175405</v>
      </c>
      <c r="K53">
        <v>0.95620104460900401</v>
      </c>
      <c r="L53">
        <v>1.0073207311030701</v>
      </c>
      <c r="M53">
        <v>0.98406209286879598</v>
      </c>
      <c r="N53">
        <v>0.91030774555928995</v>
      </c>
      <c r="O53">
        <v>1.0042017071573399</v>
      </c>
      <c r="P53">
        <v>1.09570911364853</v>
      </c>
      <c r="Q53">
        <v>1.1316058697626801</v>
      </c>
      <c r="R53">
        <v>1.18531007057352</v>
      </c>
      <c r="S53">
        <v>1.3322728891400399</v>
      </c>
      <c r="T53">
        <v>1.3720704419363901</v>
      </c>
      <c r="U53">
        <v>1.43364510685532</v>
      </c>
      <c r="V53">
        <v>1.35584898248802</v>
      </c>
      <c r="W53">
        <v>1.19276929397237</v>
      </c>
      <c r="X53">
        <v>1.08391881311219</v>
      </c>
      <c r="Y53">
        <v>1.0685699412918599</v>
      </c>
      <c r="Z53">
        <v>1.1566770102670001</v>
      </c>
      <c r="AA53">
        <v>0.97920677541200796</v>
      </c>
      <c r="AB53">
        <v>1.03277906286253</v>
      </c>
      <c r="AC53">
        <v>1.0960997899007701</v>
      </c>
      <c r="AD53">
        <v>1.2589070120542001</v>
      </c>
      <c r="AE53">
        <v>1.23223895294134</v>
      </c>
      <c r="AF53">
        <v>1.3518957071621001</v>
      </c>
    </row>
    <row r="54" spans="1:32" x14ac:dyDescent="0.3">
      <c r="A54" t="s">
        <v>54</v>
      </c>
      <c r="B54" t="s">
        <v>401</v>
      </c>
      <c r="C54" t="s">
        <v>297</v>
      </c>
      <c r="D54" t="s">
        <v>402</v>
      </c>
      <c r="E54" t="s">
        <v>298</v>
      </c>
      <c r="G54">
        <v>1.2272650687904201</v>
      </c>
      <c r="H54">
        <v>1.31680971723607</v>
      </c>
      <c r="I54">
        <v>1.38500461260555</v>
      </c>
      <c r="J54">
        <v>1.5109820917235699</v>
      </c>
      <c r="K54">
        <v>1.67348408552321</v>
      </c>
      <c r="L54">
        <v>1.76184164248505</v>
      </c>
      <c r="M54">
        <v>1.7842066522431601</v>
      </c>
      <c r="N54">
        <v>1.7502450136248</v>
      </c>
      <c r="O54">
        <v>1.8965181178233701</v>
      </c>
      <c r="P54">
        <v>2.0162477689576801</v>
      </c>
      <c r="Q54">
        <v>2.0840377407919299</v>
      </c>
      <c r="R54">
        <v>2.1611750272726402</v>
      </c>
      <c r="S54">
        <v>2.4505135310700101</v>
      </c>
      <c r="T54">
        <v>2.5411798574671698</v>
      </c>
      <c r="U54">
        <v>2.6068934260030199</v>
      </c>
      <c r="V54">
        <v>2.4212126472932902</v>
      </c>
      <c r="W54">
        <v>2.3828741754789502</v>
      </c>
      <c r="X54">
        <v>2.1155164651843501</v>
      </c>
      <c r="Y54">
        <v>1.9870863392988201</v>
      </c>
      <c r="Z54">
        <v>2.07503384828235</v>
      </c>
      <c r="AA54">
        <v>1.6630597696503</v>
      </c>
      <c r="AB54">
        <v>1.69112438147323</v>
      </c>
      <c r="AC54">
        <v>1.7574587030464499</v>
      </c>
      <c r="AD54">
        <v>1.94610529324811</v>
      </c>
      <c r="AE54">
        <v>1.9116678469673001</v>
      </c>
      <c r="AF54">
        <v>2.0518064549101598</v>
      </c>
    </row>
    <row r="55" spans="1:32" x14ac:dyDescent="0.3">
      <c r="A55" t="s">
        <v>54</v>
      </c>
      <c r="B55" t="s">
        <v>403</v>
      </c>
      <c r="C55" t="s">
        <v>297</v>
      </c>
      <c r="D55" t="s">
        <v>404</v>
      </c>
      <c r="E55" t="s">
        <v>298</v>
      </c>
      <c r="G55">
        <v>0.54215397740163696</v>
      </c>
      <c r="H55">
        <v>0.57466921068098298</v>
      </c>
      <c r="I55">
        <v>0.60274237186447899</v>
      </c>
      <c r="J55">
        <v>0.65443875549181696</v>
      </c>
      <c r="K55">
        <v>0.71728304091420603</v>
      </c>
      <c r="L55">
        <v>0.75452091138197497</v>
      </c>
      <c r="M55">
        <v>0.80014455937436701</v>
      </c>
      <c r="N55">
        <v>0.83993726806551505</v>
      </c>
      <c r="O55">
        <v>0.89231641066602996</v>
      </c>
      <c r="P55">
        <v>0.92053865530915002</v>
      </c>
      <c r="Q55">
        <v>0.95243187102924798</v>
      </c>
      <c r="R55">
        <v>0.97586495669912798</v>
      </c>
      <c r="S55">
        <v>1.11824064192996</v>
      </c>
      <c r="T55">
        <v>1.16910941553078</v>
      </c>
      <c r="U55">
        <v>1.1732483191476999</v>
      </c>
      <c r="V55">
        <v>1.06536366480527</v>
      </c>
      <c r="W55">
        <v>1.19010488150658</v>
      </c>
      <c r="X55">
        <v>1.0315976520721599</v>
      </c>
      <c r="Y55">
        <v>0.91851639800696405</v>
      </c>
      <c r="Z55">
        <v>0.91835683801535395</v>
      </c>
      <c r="AA55">
        <v>0.68385299423828705</v>
      </c>
      <c r="AB55">
        <v>0.6583453186107</v>
      </c>
      <c r="AC55">
        <v>0.66135891314568396</v>
      </c>
      <c r="AD55">
        <v>0.68719828119390503</v>
      </c>
      <c r="AE55">
        <v>0.67942889402596096</v>
      </c>
      <c r="AF55">
        <v>0.69991074774806095</v>
      </c>
    </row>
    <row r="56" spans="1:32" x14ac:dyDescent="0.3">
      <c r="A56" t="s">
        <v>54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54</v>
      </c>
      <c r="B57" t="s">
        <v>407</v>
      </c>
      <c r="C57" t="s">
        <v>297</v>
      </c>
      <c r="D57" t="s">
        <v>408</v>
      </c>
      <c r="E57" t="s">
        <v>298</v>
      </c>
      <c r="G57">
        <v>418.41246502568401</v>
      </c>
      <c r="H57">
        <v>452.48364179075298</v>
      </c>
      <c r="I57">
        <v>488.62030598045601</v>
      </c>
      <c r="J57">
        <v>532.36902666054095</v>
      </c>
      <c r="K57">
        <v>573.157943617623</v>
      </c>
      <c r="L57">
        <v>611.10988396250502</v>
      </c>
      <c r="M57">
        <v>641.56380746201296</v>
      </c>
      <c r="N57">
        <v>630.86535506973496</v>
      </c>
      <c r="O57">
        <v>648.90638731035403</v>
      </c>
      <c r="P57">
        <v>692.28261844177996</v>
      </c>
      <c r="Q57">
        <v>795.604627327618</v>
      </c>
      <c r="R57">
        <v>886.94625633281703</v>
      </c>
      <c r="S57">
        <v>1014.62555100885</v>
      </c>
      <c r="T57">
        <v>1091.7966853348901</v>
      </c>
      <c r="U57">
        <v>1196.82141967966</v>
      </c>
      <c r="V57">
        <v>1147.19621721506</v>
      </c>
      <c r="W57">
        <v>1046.28323640912</v>
      </c>
      <c r="X57">
        <v>990.99883301527802</v>
      </c>
      <c r="Y57">
        <v>963.02982694012405</v>
      </c>
      <c r="Z57">
        <v>969.21300000312499</v>
      </c>
      <c r="AA57">
        <v>944.79956149243003</v>
      </c>
      <c r="AB57">
        <v>936.20426793635397</v>
      </c>
      <c r="AC57">
        <v>912.06492387553396</v>
      </c>
      <c r="AD57">
        <v>940.21565639049095</v>
      </c>
      <c r="AE57">
        <v>849.80636888184097</v>
      </c>
      <c r="AF57">
        <v>927.87677999715299</v>
      </c>
    </row>
    <row r="58" spans="1:32" x14ac:dyDescent="0.3">
      <c r="A58" t="s">
        <v>54</v>
      </c>
      <c r="B58" t="s">
        <v>409</v>
      </c>
      <c r="C58" t="s">
        <v>297</v>
      </c>
      <c r="D58" t="s">
        <v>410</v>
      </c>
      <c r="E58" t="s">
        <v>298</v>
      </c>
      <c r="G58">
        <v>418.41246502568401</v>
      </c>
      <c r="H58">
        <v>452.48364179075298</v>
      </c>
      <c r="I58">
        <v>488.62030598045601</v>
      </c>
      <c r="J58">
        <v>532.36902666054095</v>
      </c>
      <c r="K58">
        <v>573.157943617623</v>
      </c>
      <c r="L58">
        <v>611.10988396250502</v>
      </c>
      <c r="M58">
        <v>641.56380746201296</v>
      </c>
      <c r="N58">
        <v>630.86535506973496</v>
      </c>
      <c r="O58">
        <v>648.90638731035403</v>
      </c>
      <c r="P58">
        <v>692.28261844177996</v>
      </c>
      <c r="Q58">
        <v>795.604627327618</v>
      </c>
      <c r="R58">
        <v>886.94625633281703</v>
      </c>
      <c r="S58">
        <v>1014.62555100885</v>
      </c>
      <c r="T58">
        <v>1091.7966853348901</v>
      </c>
      <c r="U58">
        <v>1196.82141967966</v>
      </c>
      <c r="V58">
        <v>1147.19621721506</v>
      </c>
      <c r="W58">
        <v>1046.28323640912</v>
      </c>
      <c r="X58">
        <v>990.99883301527802</v>
      </c>
      <c r="Y58">
        <v>963.02982694012405</v>
      </c>
      <c r="Z58">
        <v>969.21300000312499</v>
      </c>
      <c r="AA58">
        <v>944.79956149243003</v>
      </c>
      <c r="AB58">
        <v>936.20426793635397</v>
      </c>
      <c r="AC58">
        <v>912.06492387553396</v>
      </c>
      <c r="AD58">
        <v>940.21565639049095</v>
      </c>
      <c r="AE58">
        <v>849.80636888184097</v>
      </c>
      <c r="AF58">
        <v>927.87677999715299</v>
      </c>
    </row>
    <row r="59" spans="1:32" x14ac:dyDescent="0.3">
      <c r="A59" t="s">
        <v>54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56</v>
      </c>
      <c r="B2" t="s">
        <v>295</v>
      </c>
      <c r="C2" t="s">
        <v>297</v>
      </c>
      <c r="D2" t="s">
        <v>296</v>
      </c>
      <c r="E2" t="s">
        <v>298</v>
      </c>
      <c r="G2">
        <v>26.7813565608649</v>
      </c>
      <c r="H2">
        <v>27.301043130216399</v>
      </c>
      <c r="I2">
        <v>28.224121531056401</v>
      </c>
      <c r="J2">
        <v>31.239323587240602</v>
      </c>
      <c r="K2">
        <v>32.122469082292</v>
      </c>
      <c r="L2">
        <v>32.386874127698597</v>
      </c>
      <c r="M2">
        <v>33.0351415429108</v>
      </c>
      <c r="N2">
        <v>33.241965858625903</v>
      </c>
      <c r="O2">
        <v>34.525927986147401</v>
      </c>
      <c r="P2">
        <v>36.344567009163697</v>
      </c>
      <c r="Q2">
        <v>35.905331068967399</v>
      </c>
      <c r="R2">
        <v>42.480281830301003</v>
      </c>
      <c r="S2">
        <v>45.251610391410502</v>
      </c>
      <c r="T2">
        <v>42.743714354253797</v>
      </c>
      <c r="U2">
        <v>45.434096704027702</v>
      </c>
      <c r="V2">
        <v>49.996382685010701</v>
      </c>
      <c r="W2">
        <v>53.060832499122597</v>
      </c>
      <c r="X2">
        <v>47.9494399876803</v>
      </c>
      <c r="Y2">
        <v>53.734807584522798</v>
      </c>
      <c r="Z2">
        <v>58.476309799001399</v>
      </c>
      <c r="AA2">
        <v>61.6297790585878</v>
      </c>
      <c r="AB2">
        <v>60.544037605392603</v>
      </c>
      <c r="AC2">
        <v>57.9565313785182</v>
      </c>
      <c r="AD2">
        <v>66.491204248665795</v>
      </c>
      <c r="AE2">
        <v>57.141640596382302</v>
      </c>
      <c r="AF2">
        <v>58.732869095776003</v>
      </c>
    </row>
    <row r="3" spans="1:32" x14ac:dyDescent="0.3">
      <c r="A3" t="s">
        <v>56</v>
      </c>
      <c r="B3" t="s">
        <v>299</v>
      </c>
      <c r="C3" t="s">
        <v>297</v>
      </c>
      <c r="D3" t="s">
        <v>300</v>
      </c>
      <c r="E3" t="s">
        <v>298</v>
      </c>
      <c r="G3">
        <v>7.0752041659240996</v>
      </c>
      <c r="H3">
        <v>7.9087598750506496</v>
      </c>
      <c r="I3">
        <v>8.1313300167988896</v>
      </c>
      <c r="J3">
        <v>8.7102943382983895</v>
      </c>
      <c r="K3">
        <v>9.4934639047414198</v>
      </c>
      <c r="L3">
        <v>10.755953444444099</v>
      </c>
      <c r="M3">
        <v>11.3377725709993</v>
      </c>
      <c r="N3">
        <v>11.130057039861301</v>
      </c>
      <c r="O3">
        <v>11.129489108295299</v>
      </c>
      <c r="P3">
        <v>12.1399114467388</v>
      </c>
      <c r="Q3">
        <v>12.731513930428401</v>
      </c>
      <c r="R3">
        <v>13.4921571972307</v>
      </c>
      <c r="S3">
        <v>14.5312739256391</v>
      </c>
      <c r="T3">
        <v>13.2829000374501</v>
      </c>
      <c r="U3">
        <v>14.347610358774901</v>
      </c>
      <c r="V3">
        <v>15.317425452752101</v>
      </c>
      <c r="W3">
        <v>14.8216308724133</v>
      </c>
      <c r="X3">
        <v>13.306003238326401</v>
      </c>
      <c r="Y3">
        <v>13.0152559642782</v>
      </c>
      <c r="Z3">
        <v>13.0686739199058</v>
      </c>
      <c r="AA3">
        <v>12.4223958045398</v>
      </c>
      <c r="AB3">
        <v>12.5534738863506</v>
      </c>
      <c r="AC3">
        <v>15.034611136830501</v>
      </c>
      <c r="AD3">
        <v>15.4913152808729</v>
      </c>
      <c r="AE3">
        <v>15.0253996826369</v>
      </c>
      <c r="AF3">
        <v>16.242699276275701</v>
      </c>
    </row>
    <row r="4" spans="1:32" x14ac:dyDescent="0.3">
      <c r="A4" t="s">
        <v>56</v>
      </c>
      <c r="B4" t="s">
        <v>301</v>
      </c>
      <c r="C4" t="s">
        <v>297</v>
      </c>
      <c r="D4" t="s">
        <v>302</v>
      </c>
      <c r="E4" t="s">
        <v>298</v>
      </c>
      <c r="G4">
        <v>901.69782576972898</v>
      </c>
      <c r="H4">
        <v>938.36047505649299</v>
      </c>
      <c r="I4">
        <v>973.04280618987696</v>
      </c>
      <c r="J4">
        <v>1025.6086931019499</v>
      </c>
      <c r="K4">
        <v>1087.7964269763299</v>
      </c>
      <c r="L4">
        <v>1174.0957334689899</v>
      </c>
      <c r="M4">
        <v>1205.2389115896001</v>
      </c>
      <c r="N4">
        <v>1206.34876020926</v>
      </c>
      <c r="O4">
        <v>1169.5803249589101</v>
      </c>
      <c r="P4">
        <v>1178.0775338133501</v>
      </c>
      <c r="Q4">
        <v>1245.27441436763</v>
      </c>
      <c r="R4">
        <v>1302.62919068923</v>
      </c>
      <c r="S4">
        <v>1368.6980249922201</v>
      </c>
      <c r="T4">
        <v>1231.7538298025399</v>
      </c>
      <c r="U4">
        <v>1308.2855699767199</v>
      </c>
      <c r="V4">
        <v>1309.32442654841</v>
      </c>
      <c r="W4">
        <v>1257.4496895797399</v>
      </c>
      <c r="X4">
        <v>1203.7158746652799</v>
      </c>
      <c r="Y4">
        <v>1200.2747154225301</v>
      </c>
      <c r="Z4">
        <v>1244.57370384821</v>
      </c>
      <c r="AA4">
        <v>1287.6089278976301</v>
      </c>
      <c r="AB4">
        <v>1281.22933162296</v>
      </c>
      <c r="AC4">
        <v>1291.60147854705</v>
      </c>
      <c r="AD4">
        <v>1405.46235967905</v>
      </c>
      <c r="AE4">
        <v>1428.8968887541801</v>
      </c>
      <c r="AF4">
        <v>1563.72710763748</v>
      </c>
    </row>
    <row r="5" spans="1:32" x14ac:dyDescent="0.3">
      <c r="A5" t="s">
        <v>56</v>
      </c>
      <c r="B5" t="s">
        <v>303</v>
      </c>
      <c r="C5" t="s">
        <v>297</v>
      </c>
      <c r="D5" t="s">
        <v>304</v>
      </c>
      <c r="E5" t="s">
        <v>298</v>
      </c>
      <c r="G5">
        <v>226.58113927311899</v>
      </c>
      <c r="H5">
        <v>223.67985843875701</v>
      </c>
      <c r="I5">
        <v>229.817516062035</v>
      </c>
      <c r="J5">
        <v>240.20444821022801</v>
      </c>
      <c r="K5">
        <v>252.81428037602501</v>
      </c>
      <c r="L5">
        <v>288.752634473657</v>
      </c>
      <c r="M5">
        <v>298.67099353792997</v>
      </c>
      <c r="N5">
        <v>316.90330092686298</v>
      </c>
      <c r="O5">
        <v>300.23097769950402</v>
      </c>
      <c r="P5">
        <v>295.86486709149</v>
      </c>
      <c r="Q5">
        <v>313.19489382009999</v>
      </c>
      <c r="R5">
        <v>344.81967471948599</v>
      </c>
      <c r="S5">
        <v>373.363622860904</v>
      </c>
      <c r="T5">
        <v>334.70786179658199</v>
      </c>
      <c r="U5">
        <v>343.31592528108899</v>
      </c>
      <c r="V5">
        <v>338.763015354483</v>
      </c>
      <c r="W5">
        <v>339.71168610038501</v>
      </c>
      <c r="X5">
        <v>329.410397322287</v>
      </c>
      <c r="Y5">
        <v>336.230049500392</v>
      </c>
      <c r="Z5">
        <v>358.87310987414799</v>
      </c>
      <c r="AA5">
        <v>399.279987261401</v>
      </c>
      <c r="AB5">
        <v>391.26956471434403</v>
      </c>
      <c r="AC5">
        <v>389.310370242072</v>
      </c>
      <c r="AD5">
        <v>429.34633299567099</v>
      </c>
      <c r="AE5">
        <v>411.51976860239898</v>
      </c>
      <c r="AF5">
        <v>417.430864920658</v>
      </c>
    </row>
    <row r="6" spans="1:32" x14ac:dyDescent="0.3">
      <c r="A6" t="s">
        <v>56</v>
      </c>
      <c r="B6" t="s">
        <v>305</v>
      </c>
      <c r="C6" t="s">
        <v>297</v>
      </c>
      <c r="D6" t="s">
        <v>306</v>
      </c>
      <c r="E6" t="s">
        <v>298</v>
      </c>
      <c r="G6">
        <v>162.20264902662501</v>
      </c>
      <c r="H6">
        <v>168.085177689218</v>
      </c>
      <c r="I6">
        <v>174.79476442407801</v>
      </c>
      <c r="J6">
        <v>178.588985941407</v>
      </c>
      <c r="K6">
        <v>181.21075824359099</v>
      </c>
      <c r="L6">
        <v>190.78102291251599</v>
      </c>
      <c r="M6">
        <v>193.83514936580301</v>
      </c>
      <c r="N6">
        <v>180.94953688018001</v>
      </c>
      <c r="O6">
        <v>171.83164224348499</v>
      </c>
      <c r="P6">
        <v>162.07690931887601</v>
      </c>
      <c r="Q6">
        <v>162.13906396529899</v>
      </c>
      <c r="R6">
        <v>159.18609256296401</v>
      </c>
      <c r="S6">
        <v>155.15784520417</v>
      </c>
      <c r="T6">
        <v>140.75565321438401</v>
      </c>
      <c r="U6">
        <v>144.72568084647099</v>
      </c>
      <c r="V6">
        <v>143.85450789841201</v>
      </c>
      <c r="W6">
        <v>143.72970695158801</v>
      </c>
      <c r="X6">
        <v>140.87544806919601</v>
      </c>
      <c r="Y6">
        <v>143.99001754251699</v>
      </c>
      <c r="Z6">
        <v>150.15967743485501</v>
      </c>
      <c r="AA6">
        <v>155.366436454878</v>
      </c>
      <c r="AB6">
        <v>155.563051299954</v>
      </c>
      <c r="AC6">
        <v>154.078870209728</v>
      </c>
      <c r="AD6">
        <v>164.87991032959499</v>
      </c>
      <c r="AE6">
        <v>170.07809904076501</v>
      </c>
      <c r="AF6">
        <v>192.616776949269</v>
      </c>
    </row>
    <row r="7" spans="1:32" x14ac:dyDescent="0.3">
      <c r="A7" t="s">
        <v>56</v>
      </c>
      <c r="B7" t="s">
        <v>307</v>
      </c>
      <c r="C7" t="s">
        <v>297</v>
      </c>
      <c r="D7" t="s">
        <v>308</v>
      </c>
      <c r="E7" t="s">
        <v>298</v>
      </c>
      <c r="G7">
        <v>72.646653375508507</v>
      </c>
      <c r="H7">
        <v>76.905809421622806</v>
      </c>
      <c r="I7">
        <v>82.967679025205499</v>
      </c>
      <c r="J7">
        <v>87.538466607654797</v>
      </c>
      <c r="K7">
        <v>94.095059490106607</v>
      </c>
      <c r="L7">
        <v>98.146651809461005</v>
      </c>
      <c r="M7">
        <v>100.358748779575</v>
      </c>
      <c r="N7">
        <v>100.565292676797</v>
      </c>
      <c r="O7">
        <v>100.28552501844101</v>
      </c>
      <c r="P7">
        <v>102.515766599778</v>
      </c>
      <c r="Q7">
        <v>107.266243732064</v>
      </c>
      <c r="R7">
        <v>109.019987478746</v>
      </c>
      <c r="S7">
        <v>110.545143886506</v>
      </c>
      <c r="T7">
        <v>101.66318157748</v>
      </c>
      <c r="U7">
        <v>108.824166656495</v>
      </c>
      <c r="V7">
        <v>105.498003628587</v>
      </c>
      <c r="W7">
        <v>102.61805579585101</v>
      </c>
      <c r="X7">
        <v>95.529110942249801</v>
      </c>
      <c r="Y7">
        <v>93.953642541635205</v>
      </c>
      <c r="Z7">
        <v>98.083011631982401</v>
      </c>
      <c r="AA7">
        <v>96.568723841646005</v>
      </c>
      <c r="AB7">
        <v>98.445518187805703</v>
      </c>
      <c r="AC7">
        <v>97.802003403297803</v>
      </c>
      <c r="AD7">
        <v>106.13559107372799</v>
      </c>
      <c r="AE7">
        <v>112.315359880852</v>
      </c>
      <c r="AF7">
        <v>123.827131255043</v>
      </c>
    </row>
    <row r="8" spans="1:32" x14ac:dyDescent="0.3">
      <c r="A8" t="s">
        <v>56</v>
      </c>
      <c r="B8" t="s">
        <v>309</v>
      </c>
      <c r="C8" t="s">
        <v>297</v>
      </c>
      <c r="D8" t="s">
        <v>310</v>
      </c>
      <c r="E8" t="s">
        <v>298</v>
      </c>
      <c r="G8">
        <v>11.582474532242699</v>
      </c>
      <c r="H8">
        <v>11.703927499069801</v>
      </c>
      <c r="I8">
        <v>8.4652501026034006</v>
      </c>
      <c r="J8">
        <v>10.972472821324599</v>
      </c>
      <c r="K8">
        <v>16.556260350685999</v>
      </c>
      <c r="L8">
        <v>17.034107071397301</v>
      </c>
      <c r="M8">
        <v>16.6128401321639</v>
      </c>
      <c r="N8">
        <v>18.820920186831</v>
      </c>
      <c r="O8">
        <v>21.572308499840901</v>
      </c>
      <c r="P8">
        <v>30.6048954715707</v>
      </c>
      <c r="Q8">
        <v>37.379057695589204</v>
      </c>
      <c r="R8">
        <v>36.088937191927201</v>
      </c>
      <c r="S8">
        <v>45.677756891150402</v>
      </c>
      <c r="T8">
        <v>28.173069113415199</v>
      </c>
      <c r="U8">
        <v>39.0224607089065</v>
      </c>
      <c r="V8">
        <v>51.874850348169097</v>
      </c>
      <c r="W8">
        <v>38.637481106620598</v>
      </c>
      <c r="X8">
        <v>40.248462029589099</v>
      </c>
      <c r="Y8">
        <v>40.623046984414898</v>
      </c>
      <c r="Z8">
        <v>32.687750741002098</v>
      </c>
      <c r="AA8">
        <v>30.476713499618601</v>
      </c>
      <c r="AB8">
        <v>21.997240252837098</v>
      </c>
      <c r="AC8">
        <v>20.322971906494999</v>
      </c>
      <c r="AD8">
        <v>19.8649277524732</v>
      </c>
      <c r="AE8">
        <v>16.418594718658099</v>
      </c>
      <c r="AF8">
        <v>17.924738677316999</v>
      </c>
    </row>
    <row r="9" spans="1:32" x14ac:dyDescent="0.3">
      <c r="A9" t="s">
        <v>56</v>
      </c>
      <c r="B9" t="s">
        <v>311</v>
      </c>
      <c r="C9" t="s">
        <v>297</v>
      </c>
      <c r="D9" t="s">
        <v>312</v>
      </c>
      <c r="E9" t="s">
        <v>298</v>
      </c>
      <c r="G9">
        <v>39.534608344444202</v>
      </c>
      <c r="H9">
        <v>42.217832063853102</v>
      </c>
      <c r="I9">
        <v>41.088024704697602</v>
      </c>
      <c r="J9">
        <v>41.643106370546903</v>
      </c>
      <c r="K9">
        <v>44.339104794419498</v>
      </c>
      <c r="L9">
        <v>46.407498443014099</v>
      </c>
      <c r="M9">
        <v>49.326459287798301</v>
      </c>
      <c r="N9">
        <v>50.542836744432698</v>
      </c>
      <c r="O9">
        <v>49.709276421016902</v>
      </c>
      <c r="P9">
        <v>50.099863259962198</v>
      </c>
      <c r="Q9">
        <v>52.8300615982645</v>
      </c>
      <c r="R9">
        <v>56.631851075372303</v>
      </c>
      <c r="S9">
        <v>56.595517562973001</v>
      </c>
      <c r="T9">
        <v>47.3914310182316</v>
      </c>
      <c r="U9">
        <v>56.988334750419902</v>
      </c>
      <c r="V9">
        <v>54.244459970726801</v>
      </c>
      <c r="W9">
        <v>52.144945737976798</v>
      </c>
      <c r="X9">
        <v>47.380371996273297</v>
      </c>
      <c r="Y9">
        <v>44.574919098194599</v>
      </c>
      <c r="Z9">
        <v>46.7805664959211</v>
      </c>
      <c r="AA9">
        <v>46.895614146222101</v>
      </c>
      <c r="AB9">
        <v>50.558926603425398</v>
      </c>
      <c r="AC9">
        <v>50.2546349609526</v>
      </c>
      <c r="AD9">
        <v>56.861053759608197</v>
      </c>
      <c r="AE9">
        <v>56.378073413095997</v>
      </c>
      <c r="AF9">
        <v>59.9568329907639</v>
      </c>
    </row>
    <row r="10" spans="1:32" x14ac:dyDescent="0.3">
      <c r="A10" t="s">
        <v>56</v>
      </c>
      <c r="B10" t="s">
        <v>313</v>
      </c>
      <c r="C10" t="s">
        <v>297</v>
      </c>
      <c r="D10" t="s">
        <v>314</v>
      </c>
      <c r="E10" t="s">
        <v>298</v>
      </c>
      <c r="G10">
        <v>75.906443206467898</v>
      </c>
      <c r="H10">
        <v>81.498647041007402</v>
      </c>
      <c r="I10">
        <v>79.049539140011007</v>
      </c>
      <c r="J10">
        <v>80.046322975638205</v>
      </c>
      <c r="K10">
        <v>85.797832886003903</v>
      </c>
      <c r="L10">
        <v>89.3048239231872</v>
      </c>
      <c r="M10">
        <v>93.519933831533606</v>
      </c>
      <c r="N10">
        <v>92.308707812996403</v>
      </c>
      <c r="O10">
        <v>89.676027156127603</v>
      </c>
      <c r="P10">
        <v>90.380077020394197</v>
      </c>
      <c r="Q10">
        <v>96.822030049198801</v>
      </c>
      <c r="R10">
        <v>105.463613501084</v>
      </c>
      <c r="S10">
        <v>103.972110605561</v>
      </c>
      <c r="T10">
        <v>94.332314697683898</v>
      </c>
      <c r="U10">
        <v>106.90012689574699</v>
      </c>
      <c r="V10">
        <v>104.740607335262</v>
      </c>
      <c r="W10">
        <v>88.072618821100207</v>
      </c>
      <c r="X10">
        <v>80.089524004046993</v>
      </c>
      <c r="Y10">
        <v>72.122185316014907</v>
      </c>
      <c r="Z10">
        <v>77.854877407549196</v>
      </c>
      <c r="AA10">
        <v>75.495092992771305</v>
      </c>
      <c r="AB10">
        <v>76.629614886803495</v>
      </c>
      <c r="AC10">
        <v>77.031534701942903</v>
      </c>
      <c r="AD10">
        <v>87.315172146278201</v>
      </c>
      <c r="AE10">
        <v>92.238705337129502</v>
      </c>
      <c r="AF10">
        <v>99.289137142977594</v>
      </c>
    </row>
    <row r="11" spans="1:32" x14ac:dyDescent="0.3">
      <c r="A11" t="s">
        <v>56</v>
      </c>
      <c r="B11" t="s">
        <v>315</v>
      </c>
      <c r="C11" t="s">
        <v>297</v>
      </c>
      <c r="D11" t="s">
        <v>316</v>
      </c>
      <c r="E11" t="s">
        <v>298</v>
      </c>
      <c r="G11">
        <v>36.371834862023697</v>
      </c>
      <c r="H11">
        <v>39.2808149771543</v>
      </c>
      <c r="I11">
        <v>37.961514435313397</v>
      </c>
      <c r="J11">
        <v>38.403216605091302</v>
      </c>
      <c r="K11">
        <v>41.458728091584398</v>
      </c>
      <c r="L11">
        <v>42.897325480173201</v>
      </c>
      <c r="M11">
        <v>44.193474543735299</v>
      </c>
      <c r="N11">
        <v>41.765871068563598</v>
      </c>
      <c r="O11">
        <v>39.966750735110701</v>
      </c>
      <c r="P11">
        <v>40.280213760431899</v>
      </c>
      <c r="Q11">
        <v>43.991968450934401</v>
      </c>
      <c r="R11">
        <v>48.831762425712</v>
      </c>
      <c r="S11">
        <v>47.376593042588397</v>
      </c>
      <c r="T11">
        <v>46.940883679452298</v>
      </c>
      <c r="U11">
        <v>49.911792145327198</v>
      </c>
      <c r="V11">
        <v>50.4961473645347</v>
      </c>
      <c r="W11">
        <v>35.927673083123302</v>
      </c>
      <c r="X11">
        <v>32.709152007773703</v>
      </c>
      <c r="Y11">
        <v>27.547266217820301</v>
      </c>
      <c r="Z11">
        <v>31.0743109116281</v>
      </c>
      <c r="AA11">
        <v>28.5994788465492</v>
      </c>
      <c r="AB11">
        <v>26.0706882833782</v>
      </c>
      <c r="AC11">
        <v>26.776899740990299</v>
      </c>
      <c r="AD11">
        <v>30.45411838667</v>
      </c>
      <c r="AE11">
        <v>35.860631924033498</v>
      </c>
      <c r="AF11">
        <v>39.332304152213702</v>
      </c>
    </row>
    <row r="12" spans="1:32" x14ac:dyDescent="0.3">
      <c r="A12" t="s">
        <v>56</v>
      </c>
      <c r="B12" t="s">
        <v>317</v>
      </c>
      <c r="C12" t="s">
        <v>297</v>
      </c>
      <c r="D12" t="s">
        <v>318</v>
      </c>
      <c r="E12" t="s">
        <v>298</v>
      </c>
      <c r="G12">
        <v>83.630938118517193</v>
      </c>
      <c r="H12">
        <v>87.613918763885906</v>
      </c>
      <c r="I12">
        <v>92.892515130629604</v>
      </c>
      <c r="J12">
        <v>100.83449853803999</v>
      </c>
      <c r="K12">
        <v>109.531153518274</v>
      </c>
      <c r="L12">
        <v>117.30040676068</v>
      </c>
      <c r="M12">
        <v>122.317280706614</v>
      </c>
      <c r="N12">
        <v>122.39257864052701</v>
      </c>
      <c r="O12">
        <v>120.063341308609</v>
      </c>
      <c r="P12">
        <v>124.845771876477</v>
      </c>
      <c r="Q12">
        <v>130.38588362136099</v>
      </c>
      <c r="R12">
        <v>135.57212058910599</v>
      </c>
      <c r="S12">
        <v>140.42772405067399</v>
      </c>
      <c r="T12">
        <v>126.37247221395501</v>
      </c>
      <c r="U12">
        <v>131.946431340543</v>
      </c>
      <c r="V12">
        <v>130.88631172346999</v>
      </c>
      <c r="W12">
        <v>119.579989172672</v>
      </c>
      <c r="X12">
        <v>110.68038748764501</v>
      </c>
      <c r="Y12">
        <v>110.871925274924</v>
      </c>
      <c r="Z12">
        <v>116.722135000818</v>
      </c>
      <c r="AA12">
        <v>117.710543061954</v>
      </c>
      <c r="AB12">
        <v>120.032765104482</v>
      </c>
      <c r="AC12">
        <v>122.584689546627</v>
      </c>
      <c r="AD12">
        <v>133.09191718233399</v>
      </c>
      <c r="AE12">
        <v>139.160271461544</v>
      </c>
      <c r="AF12">
        <v>157.415809326107</v>
      </c>
    </row>
    <row r="13" spans="1:32" x14ac:dyDescent="0.3">
      <c r="A13" t="s">
        <v>56</v>
      </c>
      <c r="B13" t="s">
        <v>319</v>
      </c>
      <c r="C13" t="s">
        <v>297</v>
      </c>
      <c r="D13" t="s">
        <v>320</v>
      </c>
      <c r="E13" t="s">
        <v>298</v>
      </c>
      <c r="G13">
        <v>62.7906971850011</v>
      </c>
      <c r="H13">
        <v>67.996809331679401</v>
      </c>
      <c r="I13">
        <v>72.235858501030293</v>
      </c>
      <c r="J13">
        <v>77.636856158307197</v>
      </c>
      <c r="K13">
        <v>83.535405163265494</v>
      </c>
      <c r="L13">
        <v>89.844812769517304</v>
      </c>
      <c r="M13">
        <v>92.164989907190702</v>
      </c>
      <c r="N13">
        <v>92.634411046828404</v>
      </c>
      <c r="O13">
        <v>94.993448220100802</v>
      </c>
      <c r="P13">
        <v>98.378359022726201</v>
      </c>
      <c r="Q13">
        <v>106.784690761677</v>
      </c>
      <c r="R13">
        <v>115.864139420244</v>
      </c>
      <c r="S13">
        <v>126.14230492700101</v>
      </c>
      <c r="T13">
        <v>116.89509058673799</v>
      </c>
      <c r="U13">
        <v>125.169607460538</v>
      </c>
      <c r="V13">
        <v>130.36843100660101</v>
      </c>
      <c r="W13">
        <v>130.543124782989</v>
      </c>
      <c r="X13">
        <v>122.794824267392</v>
      </c>
      <c r="Y13">
        <v>116.74307429190399</v>
      </c>
      <c r="Z13">
        <v>112.54436833269</v>
      </c>
      <c r="AA13">
        <v>111.34109061421999</v>
      </c>
      <c r="AB13">
        <v>115.20602147065</v>
      </c>
      <c r="AC13">
        <v>115.46450442910999</v>
      </c>
      <c r="AD13">
        <v>127.60452522876299</v>
      </c>
      <c r="AE13">
        <v>136.92228882733599</v>
      </c>
      <c r="AF13">
        <v>160.62768218284799</v>
      </c>
    </row>
    <row r="14" spans="1:32" x14ac:dyDescent="0.3">
      <c r="A14" t="s">
        <v>56</v>
      </c>
      <c r="B14" t="s">
        <v>321</v>
      </c>
      <c r="C14" t="s">
        <v>297</v>
      </c>
      <c r="D14" t="s">
        <v>322</v>
      </c>
      <c r="E14" t="s">
        <v>298</v>
      </c>
      <c r="G14">
        <v>21.499117980591901</v>
      </c>
      <c r="H14">
        <v>23.4788255161451</v>
      </c>
      <c r="I14">
        <v>23.902167892812798</v>
      </c>
      <c r="J14">
        <v>26.762705791806098</v>
      </c>
      <c r="K14">
        <v>25.787330805805599</v>
      </c>
      <c r="L14">
        <v>28.689360606199301</v>
      </c>
      <c r="M14">
        <v>28.193770272097701</v>
      </c>
      <c r="N14">
        <v>28.0019349912025</v>
      </c>
      <c r="O14">
        <v>26.780437350871999</v>
      </c>
      <c r="P14">
        <v>28.187570866075699</v>
      </c>
      <c r="Q14">
        <v>29.979150831939101</v>
      </c>
      <c r="R14">
        <v>28.243799805801</v>
      </c>
      <c r="S14">
        <v>26.472810342724198</v>
      </c>
      <c r="T14">
        <v>20.800203736439201</v>
      </c>
      <c r="U14">
        <v>20.4109204595362</v>
      </c>
      <c r="V14">
        <v>22.653688581040399</v>
      </c>
      <c r="W14">
        <v>22.0402059254384</v>
      </c>
      <c r="X14">
        <v>20.001775804145801</v>
      </c>
      <c r="Y14">
        <v>19.927686891487198</v>
      </c>
      <c r="Z14">
        <v>21.0674971722081</v>
      </c>
      <c r="AA14">
        <v>22.6922221267994</v>
      </c>
      <c r="AB14">
        <v>23.254759353893199</v>
      </c>
      <c r="AC14">
        <v>23.354259467534099</v>
      </c>
      <c r="AD14">
        <v>22.1782967787255</v>
      </c>
      <c r="AE14">
        <v>24.245371305056199</v>
      </c>
      <c r="AF14">
        <v>27.6078045950395</v>
      </c>
    </row>
    <row r="15" spans="1:32" x14ac:dyDescent="0.3">
      <c r="A15" t="s">
        <v>56</v>
      </c>
      <c r="B15" t="s">
        <v>323</v>
      </c>
      <c r="C15" t="s">
        <v>297</v>
      </c>
      <c r="D15" t="s">
        <v>324</v>
      </c>
      <c r="E15" t="s">
        <v>298</v>
      </c>
      <c r="G15">
        <v>45.994733527214599</v>
      </c>
      <c r="H15">
        <v>50.080374120712698</v>
      </c>
      <c r="I15">
        <v>51.061658242807603</v>
      </c>
      <c r="J15">
        <v>57.166890861865603</v>
      </c>
      <c r="K15">
        <v>57.910716623288401</v>
      </c>
      <c r="L15">
        <v>63.067905195333502</v>
      </c>
      <c r="M15">
        <v>62.102948096592598</v>
      </c>
      <c r="N15">
        <v>60.080709308282799</v>
      </c>
      <c r="O15">
        <v>57.342877214492198</v>
      </c>
      <c r="P15">
        <v>59.270145994552401</v>
      </c>
      <c r="Q15">
        <v>62.533629442634698</v>
      </c>
      <c r="R15">
        <v>62.829821539159099</v>
      </c>
      <c r="S15">
        <v>64.779876660408306</v>
      </c>
      <c r="T15">
        <v>60.399507978634901</v>
      </c>
      <c r="U15">
        <v>63.6092963733022</v>
      </c>
      <c r="V15">
        <v>64.251173416027996</v>
      </c>
      <c r="W15">
        <v>63.358520108957798</v>
      </c>
      <c r="X15">
        <v>62.036122554247001</v>
      </c>
      <c r="Y15">
        <v>61.551357259114702</v>
      </c>
      <c r="Z15">
        <v>62.471656438576296</v>
      </c>
      <c r="AA15">
        <v>63.536676837498497</v>
      </c>
      <c r="AB15">
        <v>65.363392342990394</v>
      </c>
      <c r="AC15">
        <v>63.377502924405398</v>
      </c>
      <c r="AD15">
        <v>63.640876282374798</v>
      </c>
      <c r="AE15">
        <v>65.174368262176102</v>
      </c>
      <c r="AF15">
        <v>72.242536270667998</v>
      </c>
    </row>
    <row r="16" spans="1:32" x14ac:dyDescent="0.3">
      <c r="A16" t="s">
        <v>56</v>
      </c>
      <c r="B16" t="s">
        <v>325</v>
      </c>
      <c r="C16" t="s">
        <v>297</v>
      </c>
      <c r="D16" t="s">
        <v>326</v>
      </c>
      <c r="E16" t="s">
        <v>298</v>
      </c>
      <c r="G16">
        <v>24.495615546622702</v>
      </c>
      <c r="H16">
        <v>26.601548604567601</v>
      </c>
      <c r="I16">
        <v>27.159490349994901</v>
      </c>
      <c r="J16">
        <v>30.404185070059501</v>
      </c>
      <c r="K16">
        <v>32.123385817482799</v>
      </c>
      <c r="L16">
        <v>34.378544589134201</v>
      </c>
      <c r="M16">
        <v>33.909177824494897</v>
      </c>
      <c r="N16">
        <v>32.078774317080303</v>
      </c>
      <c r="O16">
        <v>30.562439863620199</v>
      </c>
      <c r="P16">
        <v>31.082575128476702</v>
      </c>
      <c r="Q16">
        <v>32.554478610695497</v>
      </c>
      <c r="R16">
        <v>34.586021733358201</v>
      </c>
      <c r="S16">
        <v>38.307066317684097</v>
      </c>
      <c r="T16">
        <v>39.5993042421957</v>
      </c>
      <c r="U16">
        <v>43.1983759137661</v>
      </c>
      <c r="V16">
        <v>41.597484834987597</v>
      </c>
      <c r="W16">
        <v>41.318314183519398</v>
      </c>
      <c r="X16">
        <v>42.0343467501012</v>
      </c>
      <c r="Y16">
        <v>41.623670367627497</v>
      </c>
      <c r="Z16">
        <v>41.404159266368197</v>
      </c>
      <c r="AA16">
        <v>40.844454710699097</v>
      </c>
      <c r="AB16">
        <v>42.108632989097202</v>
      </c>
      <c r="AC16">
        <v>40.023243456871299</v>
      </c>
      <c r="AD16">
        <v>41.462579503649302</v>
      </c>
      <c r="AE16">
        <v>40.928996957119899</v>
      </c>
      <c r="AF16">
        <v>44.634731675628501</v>
      </c>
    </row>
    <row r="17" spans="1:32" x14ac:dyDescent="0.3">
      <c r="A17" t="s">
        <v>56</v>
      </c>
      <c r="B17" t="s">
        <v>327</v>
      </c>
      <c r="C17" t="s">
        <v>297</v>
      </c>
      <c r="D17" t="s">
        <v>328</v>
      </c>
      <c r="E17" t="s">
        <v>298</v>
      </c>
      <c r="G17">
        <v>23.080072879674301</v>
      </c>
      <c r="H17">
        <v>25.120577875459901</v>
      </c>
      <c r="I17">
        <v>25.8981182560502</v>
      </c>
      <c r="J17">
        <v>28.955075586258999</v>
      </c>
      <c r="K17">
        <v>30.995542601738698</v>
      </c>
      <c r="L17">
        <v>32.558062322507801</v>
      </c>
      <c r="M17">
        <v>33.6519387248903</v>
      </c>
      <c r="N17">
        <v>33.305323400131897</v>
      </c>
      <c r="O17">
        <v>32.870082004121002</v>
      </c>
      <c r="P17">
        <v>32.821232358988098</v>
      </c>
      <c r="Q17">
        <v>35.465438151947097</v>
      </c>
      <c r="R17">
        <v>39.023561215875802</v>
      </c>
      <c r="S17">
        <v>40.8551151626354</v>
      </c>
      <c r="T17">
        <v>34.9210303911509</v>
      </c>
      <c r="U17">
        <v>33.6763433586205</v>
      </c>
      <c r="V17">
        <v>33.158440070834203</v>
      </c>
      <c r="W17">
        <v>30.710808417094</v>
      </c>
      <c r="X17">
        <v>30.2345658903178</v>
      </c>
      <c r="Y17">
        <v>31.312351876636502</v>
      </c>
      <c r="Z17">
        <v>31.171053201048899</v>
      </c>
      <c r="AA17">
        <v>32.640951247282601</v>
      </c>
      <c r="AB17">
        <v>30.538064023604399</v>
      </c>
      <c r="AC17">
        <v>31.359823389955299</v>
      </c>
      <c r="AD17">
        <v>34.360747348035503</v>
      </c>
      <c r="AE17">
        <v>36.729663332619801</v>
      </c>
      <c r="AF17">
        <v>42.811473363958903</v>
      </c>
    </row>
    <row r="18" spans="1:32" x14ac:dyDescent="0.3">
      <c r="A18" t="s">
        <v>56</v>
      </c>
      <c r="B18" t="s">
        <v>329</v>
      </c>
      <c r="C18" t="s">
        <v>297</v>
      </c>
      <c r="D18" t="s">
        <v>330</v>
      </c>
      <c r="E18" t="s">
        <v>298</v>
      </c>
      <c r="G18">
        <v>74.014198038944002</v>
      </c>
      <c r="H18">
        <v>77.670800900844</v>
      </c>
      <c r="I18">
        <v>83.514565874974593</v>
      </c>
      <c r="J18">
        <v>86.495490376045893</v>
      </c>
      <c r="K18">
        <v>93.486879451958998</v>
      </c>
      <c r="L18">
        <v>99.546392243128807</v>
      </c>
      <c r="M18">
        <v>100.456989722991</v>
      </c>
      <c r="N18">
        <v>95.963662529864493</v>
      </c>
      <c r="O18">
        <v>89.560990750117597</v>
      </c>
      <c r="P18">
        <v>89.920339684327402</v>
      </c>
      <c r="Q18">
        <v>97.744028523081198</v>
      </c>
      <c r="R18">
        <v>92.426701109774797</v>
      </c>
      <c r="S18">
        <v>95.4486679696507</v>
      </c>
      <c r="T18">
        <v>83.190250618208694</v>
      </c>
      <c r="U18">
        <v>94.739151698784696</v>
      </c>
      <c r="V18">
        <v>92.005338249771896</v>
      </c>
      <c r="W18">
        <v>89.057464213588005</v>
      </c>
      <c r="X18">
        <v>84.620081524806693</v>
      </c>
      <c r="Y18">
        <v>82.095143072140004</v>
      </c>
      <c r="Z18">
        <v>86.843904659308294</v>
      </c>
      <c r="AA18">
        <v>89.296083122733606</v>
      </c>
      <c r="AB18">
        <v>88.079196870899906</v>
      </c>
      <c r="AC18">
        <v>98.101900917498696</v>
      </c>
      <c r="AD18">
        <v>107.70306761085099</v>
      </c>
      <c r="AE18">
        <v>108.97860100318501</v>
      </c>
      <c r="AF18">
        <v>122.889759502659</v>
      </c>
    </row>
    <row r="19" spans="1:32" x14ac:dyDescent="0.3">
      <c r="A19" t="s">
        <v>56</v>
      </c>
      <c r="B19" t="s">
        <v>331</v>
      </c>
      <c r="C19" t="s">
        <v>297</v>
      </c>
      <c r="D19" t="s">
        <v>332</v>
      </c>
      <c r="E19" t="s">
        <v>298</v>
      </c>
      <c r="G19">
        <v>63.267826606413799</v>
      </c>
      <c r="H19">
        <v>68.004573974236706</v>
      </c>
      <c r="I19">
        <v>72.345341430450404</v>
      </c>
      <c r="J19">
        <v>77.169185025175295</v>
      </c>
      <c r="K19">
        <v>81.862538271393902</v>
      </c>
      <c r="L19">
        <v>87.758913987600593</v>
      </c>
      <c r="M19">
        <v>91.5470987843198</v>
      </c>
      <c r="N19">
        <v>92.424316799959399</v>
      </c>
      <c r="O19">
        <v>91.153104844071393</v>
      </c>
      <c r="P19">
        <v>91.399169374164501</v>
      </c>
      <c r="Q19">
        <v>95.559454604678507</v>
      </c>
      <c r="R19">
        <v>102.33454136086</v>
      </c>
      <c r="S19">
        <v>112.327856773563</v>
      </c>
      <c r="T19">
        <v>110.343397614304</v>
      </c>
      <c r="U19">
        <v>116.35637935622501</v>
      </c>
      <c r="V19">
        <v>113.92374751679201</v>
      </c>
      <c r="W19">
        <v>111.43023410889199</v>
      </c>
      <c r="X19">
        <v>107.196950573503</v>
      </c>
      <c r="Y19">
        <v>110.781921762832</v>
      </c>
      <c r="Z19">
        <v>117.162159126231</v>
      </c>
      <c r="AA19">
        <v>115.89662896362501</v>
      </c>
      <c r="AB19">
        <v>118.104902468589</v>
      </c>
      <c r="AC19">
        <v>122.16730687591399</v>
      </c>
      <c r="AD19">
        <v>131.519291728952</v>
      </c>
      <c r="AE19">
        <v>139.361168287514</v>
      </c>
      <c r="AF19">
        <v>156.65119804597899</v>
      </c>
    </row>
    <row r="20" spans="1:32" x14ac:dyDescent="0.3">
      <c r="A20" t="s">
        <v>56</v>
      </c>
      <c r="B20" t="s">
        <v>333</v>
      </c>
      <c r="C20" t="s">
        <v>297</v>
      </c>
      <c r="D20" t="s">
        <v>334</v>
      </c>
      <c r="E20" t="s">
        <v>298</v>
      </c>
      <c r="G20">
        <v>38.3231605989426</v>
      </c>
      <c r="H20">
        <v>39.387124999612801</v>
      </c>
      <c r="I20">
        <v>39.6385852897576</v>
      </c>
      <c r="J20">
        <v>47.540257784920001</v>
      </c>
      <c r="K20">
        <v>56.291544315394198</v>
      </c>
      <c r="L20">
        <v>62.902264537435201</v>
      </c>
      <c r="M20">
        <v>66.513178489888404</v>
      </c>
      <c r="N20">
        <v>66.884861104760304</v>
      </c>
      <c r="O20">
        <v>71.587621154180496</v>
      </c>
      <c r="P20">
        <v>89.921076751515201</v>
      </c>
      <c r="Q20">
        <v>90.517647188802002</v>
      </c>
      <c r="R20">
        <v>104.640773671736</v>
      </c>
      <c r="S20">
        <v>134.15114205620401</v>
      </c>
      <c r="T20">
        <v>113.749672114593</v>
      </c>
      <c r="U20">
        <v>121.027351772343</v>
      </c>
      <c r="V20">
        <v>118.23611223111099</v>
      </c>
      <c r="W20">
        <v>97.748385226464407</v>
      </c>
      <c r="X20">
        <v>114.24729165062</v>
      </c>
      <c r="Y20">
        <v>108.95499043788</v>
      </c>
      <c r="Z20">
        <v>92.039698240973607</v>
      </c>
      <c r="AA20">
        <v>91.424150615635995</v>
      </c>
      <c r="AB20">
        <v>94.511779331288906</v>
      </c>
      <c r="AC20">
        <v>67.243302119125502</v>
      </c>
      <c r="AD20">
        <v>67.958404028403294</v>
      </c>
      <c r="AE20">
        <v>80.686342543187294</v>
      </c>
      <c r="AF20">
        <v>85.1903214523674</v>
      </c>
    </row>
    <row r="21" spans="1:32" x14ac:dyDescent="0.3">
      <c r="A21" t="s">
        <v>56</v>
      </c>
      <c r="B21" t="s">
        <v>335</v>
      </c>
      <c r="C21" t="s">
        <v>297</v>
      </c>
      <c r="D21" t="s">
        <v>336</v>
      </c>
      <c r="E21" t="s">
        <v>298</v>
      </c>
      <c r="G21">
        <v>57.965151318706802</v>
      </c>
      <c r="H21">
        <v>60.3723346121863</v>
      </c>
      <c r="I21">
        <v>62.073705056799596</v>
      </c>
      <c r="J21">
        <v>73.021908320429603</v>
      </c>
      <c r="K21">
        <v>84.384273544439907</v>
      </c>
      <c r="L21">
        <v>95.2165020935754</v>
      </c>
      <c r="M21">
        <v>101.81555287434</v>
      </c>
      <c r="N21">
        <v>105.914440228864</v>
      </c>
      <c r="O21">
        <v>112.32515676508299</v>
      </c>
      <c r="P21">
        <v>133.761575314731</v>
      </c>
      <c r="Q21">
        <v>139.59012069580899</v>
      </c>
      <c r="R21">
        <v>157.83681652271699</v>
      </c>
      <c r="S21">
        <v>192.688406840792</v>
      </c>
      <c r="T21">
        <v>173.527821220242</v>
      </c>
      <c r="U21">
        <v>181.95327254292599</v>
      </c>
      <c r="V21">
        <v>180.06328104969</v>
      </c>
      <c r="W21">
        <v>157.254143869187</v>
      </c>
      <c r="X21">
        <v>172.725507735549</v>
      </c>
      <c r="Y21">
        <v>163.350437611194</v>
      </c>
      <c r="Z21">
        <v>146.15793199128001</v>
      </c>
      <c r="AA21">
        <v>148.01581833265601</v>
      </c>
      <c r="AB21">
        <v>150.19348793759201</v>
      </c>
      <c r="AC21">
        <v>119.01618414622</v>
      </c>
      <c r="AD21">
        <v>124.26081214778399</v>
      </c>
      <c r="AE21">
        <v>144.19045271772401</v>
      </c>
      <c r="AF21">
        <v>153.09172936712801</v>
      </c>
    </row>
    <row r="22" spans="1:32" x14ac:dyDescent="0.3">
      <c r="A22" t="s">
        <v>56</v>
      </c>
      <c r="B22" t="s">
        <v>337</v>
      </c>
      <c r="C22" t="s">
        <v>297</v>
      </c>
      <c r="D22" t="s">
        <v>338</v>
      </c>
      <c r="E22" t="s">
        <v>298</v>
      </c>
      <c r="G22">
        <v>19.641990719764198</v>
      </c>
      <c r="H22">
        <v>20.985209612573499</v>
      </c>
      <c r="I22">
        <v>22.435119767042</v>
      </c>
      <c r="J22">
        <v>25.481650535509601</v>
      </c>
      <c r="K22">
        <v>28.092729229045698</v>
      </c>
      <c r="L22">
        <v>32.314237556140199</v>
      </c>
      <c r="M22">
        <v>35.302374384451298</v>
      </c>
      <c r="N22">
        <v>39.029579124104004</v>
      </c>
      <c r="O22">
        <v>40.737535610902903</v>
      </c>
      <c r="P22">
        <v>43.840498563215597</v>
      </c>
      <c r="Q22">
        <v>49.072473507006698</v>
      </c>
      <c r="R22">
        <v>53.196042850980497</v>
      </c>
      <c r="S22">
        <v>58.537264784588203</v>
      </c>
      <c r="T22">
        <v>59.778149105649</v>
      </c>
      <c r="U22">
        <v>60.925920770583403</v>
      </c>
      <c r="V22">
        <v>61.827168818578897</v>
      </c>
      <c r="W22">
        <v>59.5057586427221</v>
      </c>
      <c r="X22">
        <v>58.478216084928398</v>
      </c>
      <c r="Y22">
        <v>54.395447173313798</v>
      </c>
      <c r="Z22">
        <v>54.118233750306203</v>
      </c>
      <c r="AA22">
        <v>56.5916677170203</v>
      </c>
      <c r="AB22">
        <v>55.681708606302699</v>
      </c>
      <c r="AC22">
        <v>51.772882027094902</v>
      </c>
      <c r="AD22">
        <v>56.302408119380502</v>
      </c>
      <c r="AE22">
        <v>63.504110174536301</v>
      </c>
      <c r="AF22">
        <v>67.901407914760298</v>
      </c>
    </row>
    <row r="23" spans="1:32" x14ac:dyDescent="0.3">
      <c r="A23" t="s">
        <v>56</v>
      </c>
      <c r="B23" t="s">
        <v>339</v>
      </c>
      <c r="C23" t="s">
        <v>297</v>
      </c>
      <c r="D23" t="s">
        <v>340</v>
      </c>
      <c r="E23" t="s">
        <v>298</v>
      </c>
      <c r="G23">
        <v>156.51004876629699</v>
      </c>
      <c r="H23">
        <v>182.20261362506801</v>
      </c>
      <c r="I23">
        <v>209.380909732866</v>
      </c>
      <c r="J23">
        <v>230.19356347403101</v>
      </c>
      <c r="K23">
        <v>260.83452163382799</v>
      </c>
      <c r="L23">
        <v>277.38549332758402</v>
      </c>
      <c r="M23">
        <v>300.97959596708603</v>
      </c>
      <c r="N23">
        <v>286.920455747392</v>
      </c>
      <c r="O23">
        <v>297.91550826033102</v>
      </c>
      <c r="P23">
        <v>313.43421110558199</v>
      </c>
      <c r="Q23">
        <v>327.82119334519001</v>
      </c>
      <c r="R23">
        <v>354.44564410285699</v>
      </c>
      <c r="S23">
        <v>377.12137312924699</v>
      </c>
      <c r="T23">
        <v>367.92736498560902</v>
      </c>
      <c r="U23">
        <v>381.12680197780003</v>
      </c>
      <c r="V23">
        <v>366.71548915683098</v>
      </c>
      <c r="W23">
        <v>289.75499605861802</v>
      </c>
      <c r="X23">
        <v>246.86700088029201</v>
      </c>
      <c r="Y23">
        <v>235.976375805201</v>
      </c>
      <c r="Z23">
        <v>232.848874954585</v>
      </c>
      <c r="AA23">
        <v>210.34310322322801</v>
      </c>
      <c r="AB23">
        <v>215.27680792587</v>
      </c>
      <c r="AC23">
        <v>214.566009092456</v>
      </c>
      <c r="AD23">
        <v>235.518633659351</v>
      </c>
      <c r="AE23">
        <v>235.13493154866001</v>
      </c>
      <c r="AF23">
        <v>265.568169068955</v>
      </c>
    </row>
    <row r="24" spans="1:32" x14ac:dyDescent="0.3">
      <c r="A24" t="s">
        <v>56</v>
      </c>
      <c r="B24" t="s">
        <v>341</v>
      </c>
      <c r="C24" t="s">
        <v>297</v>
      </c>
      <c r="D24" t="s">
        <v>342</v>
      </c>
      <c r="E24" t="s">
        <v>298</v>
      </c>
      <c r="G24">
        <v>1246.7226279828401</v>
      </c>
      <c r="H24">
        <v>1255.58996283343</v>
      </c>
      <c r="I24">
        <v>1380.3459484369801</v>
      </c>
      <c r="J24">
        <v>1494.8045505953601</v>
      </c>
      <c r="K24">
        <v>1582.1092252995199</v>
      </c>
      <c r="L24">
        <v>1755.5154193426499</v>
      </c>
      <c r="M24">
        <v>1802.5848652725599</v>
      </c>
      <c r="N24">
        <v>1878.6941690692099</v>
      </c>
      <c r="O24">
        <v>1893.0772986904401</v>
      </c>
      <c r="P24">
        <v>1909.0976709163499</v>
      </c>
      <c r="Q24">
        <v>1991.93382459751</v>
      </c>
      <c r="R24">
        <v>2070.06881907358</v>
      </c>
      <c r="S24">
        <v>2174.0746526039402</v>
      </c>
      <c r="T24">
        <v>2018.82805956997</v>
      </c>
      <c r="U24">
        <v>2054.6388985592598</v>
      </c>
      <c r="V24">
        <v>1928.28213239614</v>
      </c>
      <c r="W24">
        <v>1778.8344027717701</v>
      </c>
      <c r="X24">
        <v>1675.1086025540301</v>
      </c>
      <c r="Y24">
        <v>1759.0207135702201</v>
      </c>
      <c r="Z24">
        <v>1918.9034686247801</v>
      </c>
      <c r="AA24">
        <v>1993.39820232341</v>
      </c>
      <c r="AB24">
        <v>2065.0431348335401</v>
      </c>
      <c r="AC24">
        <v>2107.1491068325699</v>
      </c>
      <c r="AD24">
        <v>2202.7992178910299</v>
      </c>
      <c r="AE24">
        <v>2159.5240660941799</v>
      </c>
      <c r="AF24">
        <v>2310.6693263110501</v>
      </c>
    </row>
    <row r="25" spans="1:32" x14ac:dyDescent="0.3">
      <c r="A25" t="s">
        <v>56</v>
      </c>
      <c r="B25" t="s">
        <v>343</v>
      </c>
      <c r="C25" t="s">
        <v>297</v>
      </c>
      <c r="D25" t="s">
        <v>344</v>
      </c>
      <c r="E25" t="s">
        <v>298</v>
      </c>
      <c r="G25">
        <v>140.18405412859701</v>
      </c>
      <c r="H25">
        <v>142.027899936609</v>
      </c>
      <c r="I25">
        <v>156.347777513323</v>
      </c>
      <c r="J25">
        <v>170.50990351616599</v>
      </c>
      <c r="K25">
        <v>181.126613052892</v>
      </c>
      <c r="L25">
        <v>204.751849279227</v>
      </c>
      <c r="M25">
        <v>215.32817110351999</v>
      </c>
      <c r="N25">
        <v>231.20907198236301</v>
      </c>
      <c r="O25">
        <v>234.20644752596999</v>
      </c>
      <c r="P25">
        <v>234.84107467631301</v>
      </c>
      <c r="Q25">
        <v>249.708697000527</v>
      </c>
      <c r="R25">
        <v>265.49854078748899</v>
      </c>
      <c r="S25">
        <v>281.55538455350597</v>
      </c>
      <c r="T25">
        <v>267.12247281420298</v>
      </c>
      <c r="U25">
        <v>276.73031208253798</v>
      </c>
      <c r="V25">
        <v>266.844224596103</v>
      </c>
      <c r="W25">
        <v>239.02013989453101</v>
      </c>
      <c r="X25">
        <v>226.47105264144801</v>
      </c>
      <c r="Y25">
        <v>239.16799343210101</v>
      </c>
      <c r="Z25">
        <v>268.11995908394101</v>
      </c>
      <c r="AA25">
        <v>288.25777747256097</v>
      </c>
      <c r="AB25">
        <v>308.16565279444001</v>
      </c>
      <c r="AC25">
        <v>312.13562639497798</v>
      </c>
      <c r="AD25">
        <v>336.85708585519501</v>
      </c>
      <c r="AE25">
        <v>290.08080086102399</v>
      </c>
      <c r="AF25">
        <v>313.80692097084801</v>
      </c>
    </row>
    <row r="26" spans="1:32" x14ac:dyDescent="0.3">
      <c r="A26" t="s">
        <v>56</v>
      </c>
      <c r="B26" t="s">
        <v>345</v>
      </c>
      <c r="C26" t="s">
        <v>297</v>
      </c>
      <c r="D26" t="s">
        <v>346</v>
      </c>
      <c r="E26" t="s">
        <v>298</v>
      </c>
      <c r="G26">
        <v>659.14328669359202</v>
      </c>
      <c r="H26">
        <v>659.6560994678</v>
      </c>
      <c r="I26">
        <v>725.71102827054301</v>
      </c>
      <c r="J26">
        <v>783.94800720120099</v>
      </c>
      <c r="K26">
        <v>826.61498259231303</v>
      </c>
      <c r="L26">
        <v>916.12780372463396</v>
      </c>
      <c r="M26">
        <v>936.93011565110999</v>
      </c>
      <c r="N26">
        <v>982.25988377337603</v>
      </c>
      <c r="O26">
        <v>988.14609471457095</v>
      </c>
      <c r="P26">
        <v>998.21379091718802</v>
      </c>
      <c r="Q26">
        <v>1037.43245885599</v>
      </c>
      <c r="R26">
        <v>1071.8698721149999</v>
      </c>
      <c r="S26">
        <v>1124.89813856763</v>
      </c>
      <c r="T26">
        <v>1040.4427077589401</v>
      </c>
      <c r="U26">
        <v>1056.44817537431</v>
      </c>
      <c r="V26">
        <v>995.68428899283595</v>
      </c>
      <c r="W26">
        <v>898.94133496602797</v>
      </c>
      <c r="X26">
        <v>840.33617962948301</v>
      </c>
      <c r="Y26">
        <v>882.60706357952495</v>
      </c>
      <c r="Z26">
        <v>950.33895783374703</v>
      </c>
      <c r="AA26">
        <v>987.31702460253405</v>
      </c>
      <c r="AB26">
        <v>1002.9179819079</v>
      </c>
      <c r="AC26">
        <v>978.07218231194497</v>
      </c>
      <c r="AD26">
        <v>1013.34961650973</v>
      </c>
      <c r="AE26">
        <v>1028.8041285053901</v>
      </c>
      <c r="AF26">
        <v>1083.3062516683201</v>
      </c>
    </row>
    <row r="27" spans="1:32" x14ac:dyDescent="0.3">
      <c r="A27" t="s">
        <v>56</v>
      </c>
      <c r="B27" t="s">
        <v>347</v>
      </c>
      <c r="C27" t="s">
        <v>297</v>
      </c>
      <c r="D27" t="s">
        <v>348</v>
      </c>
      <c r="E27" t="s">
        <v>298</v>
      </c>
      <c r="G27">
        <v>447.39528716064598</v>
      </c>
      <c r="H27">
        <v>453.90596342902501</v>
      </c>
      <c r="I27">
        <v>498.28714265311498</v>
      </c>
      <c r="J27">
        <v>540.34663987799195</v>
      </c>
      <c r="K27">
        <v>574.36762965431296</v>
      </c>
      <c r="L27">
        <v>634.635766338792</v>
      </c>
      <c r="M27">
        <v>650.32657851792703</v>
      </c>
      <c r="N27">
        <v>665.225213313469</v>
      </c>
      <c r="O27">
        <v>670.72475644990402</v>
      </c>
      <c r="P27">
        <v>676.04280532284599</v>
      </c>
      <c r="Q27">
        <v>704.79266874098698</v>
      </c>
      <c r="R27">
        <v>732.70040617108998</v>
      </c>
      <c r="S27">
        <v>767.62112948280196</v>
      </c>
      <c r="T27">
        <v>711.26287899683302</v>
      </c>
      <c r="U27">
        <v>721.46041110241401</v>
      </c>
      <c r="V27">
        <v>665.753618807198</v>
      </c>
      <c r="W27">
        <v>640.87292791121104</v>
      </c>
      <c r="X27">
        <v>608.30137028309696</v>
      </c>
      <c r="Y27">
        <v>637.24565655859396</v>
      </c>
      <c r="Z27">
        <v>700.44455170708704</v>
      </c>
      <c r="AA27">
        <v>717.82340024831103</v>
      </c>
      <c r="AB27">
        <v>753.959500131205</v>
      </c>
      <c r="AC27">
        <v>816.941298125652</v>
      </c>
      <c r="AD27">
        <v>852.59251552610499</v>
      </c>
      <c r="AE27">
        <v>840.639136727768</v>
      </c>
      <c r="AF27">
        <v>913.55615367188204</v>
      </c>
    </row>
    <row r="28" spans="1:32" x14ac:dyDescent="0.3">
      <c r="A28" t="s">
        <v>56</v>
      </c>
      <c r="B28" t="s">
        <v>349</v>
      </c>
      <c r="C28" t="s">
        <v>297</v>
      </c>
      <c r="D28" t="s">
        <v>350</v>
      </c>
      <c r="E28" t="s">
        <v>298</v>
      </c>
      <c r="G28">
        <v>152.48915948855799</v>
      </c>
      <c r="H28">
        <v>163.93672243479901</v>
      </c>
      <c r="I28">
        <v>180.640939899872</v>
      </c>
      <c r="J28">
        <v>196.41290093553101</v>
      </c>
      <c r="K28">
        <v>220.400759883886</v>
      </c>
      <c r="L28">
        <v>242.273343818005</v>
      </c>
      <c r="M28">
        <v>259.69749458722498</v>
      </c>
      <c r="N28">
        <v>268.10951379020099</v>
      </c>
      <c r="O28">
        <v>284.49891942014602</v>
      </c>
      <c r="P28">
        <v>313.15345227567099</v>
      </c>
      <c r="Q28">
        <v>338.76340588428502</v>
      </c>
      <c r="R28">
        <v>370.82153583086398</v>
      </c>
      <c r="S28">
        <v>418.811198473319</v>
      </c>
      <c r="T28">
        <v>419.59745354383699</v>
      </c>
      <c r="U28">
        <v>464.08597050317201</v>
      </c>
      <c r="V28">
        <v>435.57797708658501</v>
      </c>
      <c r="W28">
        <v>390.77496744270701</v>
      </c>
      <c r="X28">
        <v>378.82027080740602</v>
      </c>
      <c r="Y28">
        <v>365.16607970925702</v>
      </c>
      <c r="Z28">
        <v>385.53105294088402</v>
      </c>
      <c r="AA28">
        <v>403.26160915896799</v>
      </c>
      <c r="AB28">
        <v>427.52543337600002</v>
      </c>
      <c r="AC28">
        <v>454.69076049349701</v>
      </c>
      <c r="AD28">
        <v>461.40772877739897</v>
      </c>
      <c r="AE28">
        <v>431.55337305520999</v>
      </c>
      <c r="AF28">
        <v>408.19513819247999</v>
      </c>
    </row>
    <row r="29" spans="1:32" x14ac:dyDescent="0.3">
      <c r="A29" t="s">
        <v>56</v>
      </c>
      <c r="B29" t="s">
        <v>351</v>
      </c>
      <c r="C29" t="s">
        <v>297</v>
      </c>
      <c r="D29" t="s">
        <v>352</v>
      </c>
      <c r="E29" t="s">
        <v>298</v>
      </c>
      <c r="G29">
        <v>46.333425226368902</v>
      </c>
      <c r="H29">
        <v>49.539814598684501</v>
      </c>
      <c r="I29">
        <v>54.6816900557764</v>
      </c>
      <c r="J29">
        <v>59.7046495876126</v>
      </c>
      <c r="K29">
        <v>66.013782264479502</v>
      </c>
      <c r="L29">
        <v>73.121622145903501</v>
      </c>
      <c r="M29">
        <v>78.501662352044093</v>
      </c>
      <c r="N29">
        <v>80.222255834615197</v>
      </c>
      <c r="O29">
        <v>85.135636701079704</v>
      </c>
      <c r="P29">
        <v>92.368881064072198</v>
      </c>
      <c r="Q29">
        <v>99.718908220837804</v>
      </c>
      <c r="R29">
        <v>107.24005535854199</v>
      </c>
      <c r="S29">
        <v>119.32603183694501</v>
      </c>
      <c r="T29">
        <v>121.700544364828</v>
      </c>
      <c r="U29">
        <v>141.74964440896599</v>
      </c>
      <c r="V29">
        <v>139.72710539891901</v>
      </c>
      <c r="W29">
        <v>134.37252089511</v>
      </c>
      <c r="X29">
        <v>134.24477313810101</v>
      </c>
      <c r="Y29">
        <v>126.26371412823499</v>
      </c>
      <c r="Z29">
        <v>141.00506236062901</v>
      </c>
      <c r="AA29">
        <v>149.808173530998</v>
      </c>
      <c r="AB29">
        <v>165.044639992117</v>
      </c>
      <c r="AC29">
        <v>183.058721581382</v>
      </c>
      <c r="AD29">
        <v>184.14375930831099</v>
      </c>
      <c r="AE29">
        <v>182.37131836856301</v>
      </c>
      <c r="AF29">
        <v>170.471896595738</v>
      </c>
    </row>
    <row r="30" spans="1:32" x14ac:dyDescent="0.3">
      <c r="A30" t="s">
        <v>56</v>
      </c>
      <c r="B30" t="s">
        <v>353</v>
      </c>
      <c r="C30" t="s">
        <v>297</v>
      </c>
      <c r="D30" t="s">
        <v>354</v>
      </c>
      <c r="E30" t="s">
        <v>298</v>
      </c>
      <c r="G30">
        <v>3.5779159706805101</v>
      </c>
      <c r="H30">
        <v>3.8461691288454798</v>
      </c>
      <c r="I30">
        <v>4.2770148755380903</v>
      </c>
      <c r="J30">
        <v>4.6136003173632396</v>
      </c>
      <c r="K30">
        <v>5.2645362339975703</v>
      </c>
      <c r="L30">
        <v>5.8532125117182696</v>
      </c>
      <c r="M30">
        <v>6.2440733501154604</v>
      </c>
      <c r="N30">
        <v>6.6693391893195901</v>
      </c>
      <c r="O30">
        <v>6.9571499841465796</v>
      </c>
      <c r="P30">
        <v>7.6524169401142297</v>
      </c>
      <c r="Q30">
        <v>8.1207168078520606</v>
      </c>
      <c r="R30">
        <v>8.8260873759754599</v>
      </c>
      <c r="S30">
        <v>9.6758396054312197</v>
      </c>
      <c r="T30">
        <v>8.9198643906099999</v>
      </c>
      <c r="U30">
        <v>9.5188871595677398</v>
      </c>
      <c r="V30">
        <v>9.6537482442592797</v>
      </c>
      <c r="W30">
        <v>8.7313640775980996</v>
      </c>
      <c r="X30">
        <v>9.2552834512730602</v>
      </c>
      <c r="Y30">
        <v>10.539050407570199</v>
      </c>
      <c r="Z30">
        <v>10.5741529934509</v>
      </c>
      <c r="AA30">
        <v>9.8628587875997606</v>
      </c>
      <c r="AB30">
        <v>10.269503494273</v>
      </c>
      <c r="AC30">
        <v>12.309585553453299</v>
      </c>
      <c r="AD30">
        <v>17.625883606715298</v>
      </c>
      <c r="AE30">
        <v>17.1214660671444</v>
      </c>
      <c r="AF30">
        <v>17.528791248128901</v>
      </c>
    </row>
    <row r="31" spans="1:32" x14ac:dyDescent="0.3">
      <c r="A31" t="s">
        <v>56</v>
      </c>
      <c r="B31" t="s">
        <v>355</v>
      </c>
      <c r="C31" t="s">
        <v>297</v>
      </c>
      <c r="D31" t="s">
        <v>356</v>
      </c>
      <c r="E31" t="s">
        <v>298</v>
      </c>
      <c r="G31">
        <v>19.091598893952401</v>
      </c>
      <c r="H31">
        <v>20.449017359771101</v>
      </c>
      <c r="I31">
        <v>22.534514057252501</v>
      </c>
      <c r="J31">
        <v>24.502640966686101</v>
      </c>
      <c r="K31">
        <v>27.274723583352301</v>
      </c>
      <c r="L31">
        <v>30.121033271345301</v>
      </c>
      <c r="M31">
        <v>32.313352166757902</v>
      </c>
      <c r="N31">
        <v>33.691878823418897</v>
      </c>
      <c r="O31">
        <v>35.198789644502803</v>
      </c>
      <c r="P31">
        <v>38.249050610341101</v>
      </c>
      <c r="Q31">
        <v>40.413450351314303</v>
      </c>
      <c r="R31">
        <v>43.197482442987003</v>
      </c>
      <c r="S31">
        <v>47.073793139192396</v>
      </c>
      <c r="T31">
        <v>46.319648828534604</v>
      </c>
      <c r="U31">
        <v>48.7854249010947</v>
      </c>
      <c r="V31">
        <v>42.294998667324798</v>
      </c>
      <c r="W31">
        <v>40.568810384379503</v>
      </c>
      <c r="X31">
        <v>40.821572002386802</v>
      </c>
      <c r="Y31">
        <v>37.451171928807597</v>
      </c>
      <c r="Z31">
        <v>38.952380476910001</v>
      </c>
      <c r="AA31">
        <v>41.289209969283498</v>
      </c>
      <c r="AB31">
        <v>44.571401051242297</v>
      </c>
      <c r="AC31">
        <v>51.494274036284601</v>
      </c>
      <c r="AD31">
        <v>51.829969370716498</v>
      </c>
      <c r="AE31">
        <v>41.857209106126703</v>
      </c>
      <c r="AF31">
        <v>34.467476813423403</v>
      </c>
    </row>
    <row r="32" spans="1:32" x14ac:dyDescent="0.3">
      <c r="A32" t="s">
        <v>56</v>
      </c>
      <c r="B32" t="s">
        <v>357</v>
      </c>
      <c r="C32" t="s">
        <v>297</v>
      </c>
      <c r="D32" t="s">
        <v>358</v>
      </c>
      <c r="E32" t="s">
        <v>298</v>
      </c>
      <c r="G32">
        <v>66.285133503203895</v>
      </c>
      <c r="H32">
        <v>71.620101319549505</v>
      </c>
      <c r="I32">
        <v>78.908435407804404</v>
      </c>
      <c r="J32">
        <v>85.416120647512898</v>
      </c>
      <c r="K32">
        <v>97.183664992667204</v>
      </c>
      <c r="L32">
        <v>105.752286627483</v>
      </c>
      <c r="M32">
        <v>112.959303155692</v>
      </c>
      <c r="N32">
        <v>116.49055113372199</v>
      </c>
      <c r="O32">
        <v>124.13236506264499</v>
      </c>
      <c r="P32">
        <v>138.178672703519</v>
      </c>
      <c r="Q32">
        <v>147.73439979022501</v>
      </c>
      <c r="R32">
        <v>162.06195914276501</v>
      </c>
      <c r="S32">
        <v>182.95031460330401</v>
      </c>
      <c r="T32">
        <v>179.46951554429401</v>
      </c>
      <c r="U32">
        <v>194.03976021912001</v>
      </c>
      <c r="V32">
        <v>180.90077758276101</v>
      </c>
      <c r="W32">
        <v>143.26965145432999</v>
      </c>
      <c r="X32">
        <v>135.378408454897</v>
      </c>
      <c r="Y32">
        <v>131.84608836230501</v>
      </c>
      <c r="Z32">
        <v>135.728394662407</v>
      </c>
      <c r="AA32">
        <v>144.27685421023099</v>
      </c>
      <c r="AB32">
        <v>150.83116539599601</v>
      </c>
      <c r="AC32">
        <v>152.70834859840599</v>
      </c>
      <c r="AD32">
        <v>156.309328071593</v>
      </c>
      <c r="AE32">
        <v>143.61010194594201</v>
      </c>
      <c r="AF32">
        <v>139.395577110255</v>
      </c>
    </row>
    <row r="33" spans="1:32" x14ac:dyDescent="0.3">
      <c r="A33" t="s">
        <v>56</v>
      </c>
      <c r="B33" t="s">
        <v>359</v>
      </c>
      <c r="C33" t="s">
        <v>297</v>
      </c>
      <c r="D33" t="s">
        <v>360</v>
      </c>
      <c r="E33" t="s">
        <v>298</v>
      </c>
      <c r="G33">
        <v>17.201085894352701</v>
      </c>
      <c r="H33">
        <v>18.481620027948502</v>
      </c>
      <c r="I33">
        <v>20.239285503500199</v>
      </c>
      <c r="J33">
        <v>22.175889416356</v>
      </c>
      <c r="K33">
        <v>24.664052809389698</v>
      </c>
      <c r="L33">
        <v>27.425189261555399</v>
      </c>
      <c r="M33">
        <v>29.679103562616099</v>
      </c>
      <c r="N33">
        <v>31.035488809125699</v>
      </c>
      <c r="O33">
        <v>33.074978027771699</v>
      </c>
      <c r="P33">
        <v>36.704430957624901</v>
      </c>
      <c r="Q33">
        <v>42.775930714055598</v>
      </c>
      <c r="R33">
        <v>49.495951510594203</v>
      </c>
      <c r="S33">
        <v>59.785219288445703</v>
      </c>
      <c r="T33">
        <v>63.187880415570099</v>
      </c>
      <c r="U33">
        <v>69.992253814423705</v>
      </c>
      <c r="V33">
        <v>63.001347193320797</v>
      </c>
      <c r="W33">
        <v>63.832620631289501</v>
      </c>
      <c r="X33">
        <v>59.120233760747801</v>
      </c>
      <c r="Y33">
        <v>59.066054882339202</v>
      </c>
      <c r="Z33">
        <v>59.271062447486102</v>
      </c>
      <c r="AA33">
        <v>58.024512660856097</v>
      </c>
      <c r="AB33">
        <v>56.808723442371402</v>
      </c>
      <c r="AC33">
        <v>55.119830723971297</v>
      </c>
      <c r="AD33">
        <v>51.498788420062503</v>
      </c>
      <c r="AE33">
        <v>46.593277567434399</v>
      </c>
      <c r="AF33">
        <v>46.331396424934297</v>
      </c>
    </row>
    <row r="34" spans="1:32" x14ac:dyDescent="0.3">
      <c r="A34" t="s">
        <v>56</v>
      </c>
      <c r="B34" t="s">
        <v>361</v>
      </c>
      <c r="C34" t="s">
        <v>297</v>
      </c>
      <c r="D34" t="s">
        <v>362</v>
      </c>
      <c r="E34" t="s">
        <v>298</v>
      </c>
      <c r="G34">
        <v>145.98325362859899</v>
      </c>
      <c r="H34">
        <v>160.05531773483699</v>
      </c>
      <c r="I34">
        <v>176.11695046624999</v>
      </c>
      <c r="J34">
        <v>190.62480551797299</v>
      </c>
      <c r="K34">
        <v>205.34281033708501</v>
      </c>
      <c r="L34">
        <v>231.451607140504</v>
      </c>
      <c r="M34">
        <v>239.545283885174</v>
      </c>
      <c r="N34">
        <v>242.04582602008799</v>
      </c>
      <c r="O34">
        <v>237.52373028555701</v>
      </c>
      <c r="P34">
        <v>250.86797130929</v>
      </c>
      <c r="Q34">
        <v>268.39520289897501</v>
      </c>
      <c r="R34">
        <v>283.90018805625999</v>
      </c>
      <c r="S34">
        <v>293.06951869357601</v>
      </c>
      <c r="T34">
        <v>290.60095570500999</v>
      </c>
      <c r="U34">
        <v>302.95284149276</v>
      </c>
      <c r="V34">
        <v>292.56298531891701</v>
      </c>
      <c r="W34">
        <v>259.47965926637499</v>
      </c>
      <c r="X34">
        <v>233.78467445700699</v>
      </c>
      <c r="Y34">
        <v>239.705406988134</v>
      </c>
      <c r="Z34">
        <v>275.91359485877501</v>
      </c>
      <c r="AA34">
        <v>294.416312388748</v>
      </c>
      <c r="AB34">
        <v>320.87798786990498</v>
      </c>
      <c r="AC34">
        <v>341.92848978718303</v>
      </c>
      <c r="AD34">
        <v>387.03731498137802</v>
      </c>
      <c r="AE34">
        <v>285.89758110173199</v>
      </c>
      <c r="AF34">
        <v>315.70144487728197</v>
      </c>
    </row>
    <row r="35" spans="1:32" x14ac:dyDescent="0.3">
      <c r="A35" t="s">
        <v>56</v>
      </c>
      <c r="B35" t="s">
        <v>363</v>
      </c>
      <c r="C35" t="s">
        <v>297</v>
      </c>
      <c r="D35" t="s">
        <v>364</v>
      </c>
      <c r="E35" t="s">
        <v>298</v>
      </c>
      <c r="G35">
        <v>398.57442522621102</v>
      </c>
      <c r="H35">
        <v>417.447980537538</v>
      </c>
      <c r="I35">
        <v>454.45861419063402</v>
      </c>
      <c r="J35">
        <v>495.58426941969498</v>
      </c>
      <c r="K35">
        <v>537.56469333849304</v>
      </c>
      <c r="L35">
        <v>610.16485877080504</v>
      </c>
      <c r="M35">
        <v>639.35786901529798</v>
      </c>
      <c r="N35">
        <v>668.60085572495905</v>
      </c>
      <c r="O35">
        <v>668.08329523123803</v>
      </c>
      <c r="P35">
        <v>694.56671580896602</v>
      </c>
      <c r="Q35">
        <v>711.63952231770497</v>
      </c>
      <c r="R35">
        <v>723.17799186919001</v>
      </c>
      <c r="S35">
        <v>782.21582907239497</v>
      </c>
      <c r="T35">
        <v>792.672697930656</v>
      </c>
      <c r="U35">
        <v>813.49919050810399</v>
      </c>
      <c r="V35">
        <v>809.110713573927</v>
      </c>
      <c r="W35">
        <v>811.09267496990105</v>
      </c>
      <c r="X35">
        <v>776.63636103109195</v>
      </c>
      <c r="Y35">
        <v>726.00205074983796</v>
      </c>
      <c r="Z35">
        <v>760.39351826285804</v>
      </c>
      <c r="AA35">
        <v>778.84533954237099</v>
      </c>
      <c r="AB35">
        <v>817.06032813107504</v>
      </c>
      <c r="AC35">
        <v>846.29259186914703</v>
      </c>
      <c r="AD35">
        <v>974.62254944306801</v>
      </c>
      <c r="AE35">
        <v>999.91279048070203</v>
      </c>
      <c r="AF35">
        <v>1143.7505281958199</v>
      </c>
    </row>
    <row r="36" spans="1:32" x14ac:dyDescent="0.3">
      <c r="A36" t="s">
        <v>56</v>
      </c>
      <c r="B36" t="s">
        <v>365</v>
      </c>
      <c r="C36" t="s">
        <v>297</v>
      </c>
      <c r="D36" t="s">
        <v>366</v>
      </c>
      <c r="E36" t="s">
        <v>298</v>
      </c>
      <c r="G36">
        <v>141.713781339657</v>
      </c>
      <c r="H36">
        <v>145.96468453975899</v>
      </c>
      <c r="I36">
        <v>154.83878509611799</v>
      </c>
      <c r="J36">
        <v>166.837819823367</v>
      </c>
      <c r="K36">
        <v>180.48419137406</v>
      </c>
      <c r="L36">
        <v>190.62255845389899</v>
      </c>
      <c r="M36">
        <v>185.51427914814499</v>
      </c>
      <c r="N36">
        <v>189.75279708596801</v>
      </c>
      <c r="O36">
        <v>184.79063845524001</v>
      </c>
      <c r="P36">
        <v>189.068067088079</v>
      </c>
      <c r="Q36">
        <v>199.828754854484</v>
      </c>
      <c r="R36">
        <v>206.87663162459</v>
      </c>
      <c r="S36">
        <v>221.56060047211599</v>
      </c>
      <c r="T36">
        <v>206.99895324028199</v>
      </c>
      <c r="U36">
        <v>204.756425118544</v>
      </c>
      <c r="V36">
        <v>197.418095845301</v>
      </c>
      <c r="W36">
        <v>173.03215733371999</v>
      </c>
      <c r="X36">
        <v>146.088905490673</v>
      </c>
      <c r="Y36">
        <v>143.45552532567001</v>
      </c>
      <c r="Z36">
        <v>146.25880415126099</v>
      </c>
      <c r="AA36">
        <v>144.110506611071</v>
      </c>
      <c r="AB36">
        <v>142.88120437982499</v>
      </c>
      <c r="AC36">
        <v>135.50336498719801</v>
      </c>
      <c r="AD36">
        <v>147.303158247916</v>
      </c>
      <c r="AE36">
        <v>139.02271492323899</v>
      </c>
      <c r="AF36">
        <v>148.99681436893999</v>
      </c>
    </row>
    <row r="37" spans="1:32" x14ac:dyDescent="0.3">
      <c r="A37" t="s">
        <v>56</v>
      </c>
      <c r="B37" t="s">
        <v>367</v>
      </c>
      <c r="C37" t="s">
        <v>297</v>
      </c>
      <c r="D37" t="s">
        <v>368</v>
      </c>
      <c r="E37" t="s">
        <v>298</v>
      </c>
      <c r="G37">
        <v>161.41190025642399</v>
      </c>
      <c r="H37">
        <v>169.420512823222</v>
      </c>
      <c r="I37">
        <v>188.81114809505399</v>
      </c>
      <c r="J37">
        <v>205.409999391154</v>
      </c>
      <c r="K37">
        <v>216.55338700403701</v>
      </c>
      <c r="L37">
        <v>270.58573617767701</v>
      </c>
      <c r="M37">
        <v>278.51821370236797</v>
      </c>
      <c r="N37">
        <v>292.85635111881402</v>
      </c>
      <c r="O37">
        <v>290.73406669469102</v>
      </c>
      <c r="P37">
        <v>294.63373576481803</v>
      </c>
      <c r="Q37">
        <v>288.14168118020399</v>
      </c>
      <c r="R37">
        <v>281.387973450814</v>
      </c>
      <c r="S37">
        <v>296.77834326185399</v>
      </c>
      <c r="T37">
        <v>294.28584184299098</v>
      </c>
      <c r="U37">
        <v>302.635386830595</v>
      </c>
      <c r="V37">
        <v>295.09537971865001</v>
      </c>
      <c r="W37">
        <v>312.59581604713998</v>
      </c>
      <c r="X37">
        <v>313.32483101009598</v>
      </c>
      <c r="Y37">
        <v>265.965057972431</v>
      </c>
      <c r="Z37">
        <v>277.69788368952197</v>
      </c>
      <c r="AA37">
        <v>283.33304529915898</v>
      </c>
      <c r="AB37">
        <v>289.89127965190499</v>
      </c>
      <c r="AC37">
        <v>280.62375900823099</v>
      </c>
      <c r="AD37">
        <v>299.66992775498898</v>
      </c>
      <c r="AE37">
        <v>293.76098191993799</v>
      </c>
      <c r="AF37">
        <v>330.56859832789399</v>
      </c>
    </row>
    <row r="38" spans="1:32" x14ac:dyDescent="0.3">
      <c r="A38" t="s">
        <v>56</v>
      </c>
      <c r="B38" t="s">
        <v>369</v>
      </c>
      <c r="C38" t="s">
        <v>297</v>
      </c>
      <c r="D38" t="s">
        <v>370</v>
      </c>
      <c r="E38" t="s">
        <v>298</v>
      </c>
      <c r="G38">
        <v>95.448743630129698</v>
      </c>
      <c r="H38">
        <v>102.062783174556</v>
      </c>
      <c r="I38">
        <v>110.80868099946299</v>
      </c>
      <c r="J38">
        <v>123.336450205174</v>
      </c>
      <c r="K38">
        <v>140.527114960397</v>
      </c>
      <c r="L38">
        <v>148.95656413922899</v>
      </c>
      <c r="M38">
        <v>175.32537616478501</v>
      </c>
      <c r="N38">
        <v>185.99170752017699</v>
      </c>
      <c r="O38">
        <v>192.55859008130699</v>
      </c>
      <c r="P38">
        <v>210.86491295606899</v>
      </c>
      <c r="Q38">
        <v>223.66908628301701</v>
      </c>
      <c r="R38">
        <v>234.913386793786</v>
      </c>
      <c r="S38">
        <v>263.87688533842498</v>
      </c>
      <c r="T38">
        <v>291.38790284738297</v>
      </c>
      <c r="U38">
        <v>306.107378558964</v>
      </c>
      <c r="V38">
        <v>316.59723800997602</v>
      </c>
      <c r="W38">
        <v>325.464701589041</v>
      </c>
      <c r="X38">
        <v>317.22262453032198</v>
      </c>
      <c r="Y38">
        <v>316.58146745173599</v>
      </c>
      <c r="Z38">
        <v>336.43683042207499</v>
      </c>
      <c r="AA38">
        <v>351.40178763213999</v>
      </c>
      <c r="AB38">
        <v>384.28784409934502</v>
      </c>
      <c r="AC38">
        <v>430.165467873718</v>
      </c>
      <c r="AD38">
        <v>527.649463440163</v>
      </c>
      <c r="AE38">
        <v>567.12909363752499</v>
      </c>
      <c r="AF38">
        <v>664.18511549898199</v>
      </c>
    </row>
    <row r="39" spans="1:32" x14ac:dyDescent="0.3">
      <c r="A39" t="s">
        <v>56</v>
      </c>
      <c r="B39" t="s">
        <v>371</v>
      </c>
      <c r="C39" t="s">
        <v>297</v>
      </c>
      <c r="D39" t="s">
        <v>372</v>
      </c>
      <c r="E39" t="s">
        <v>298</v>
      </c>
      <c r="G39">
        <v>434.20602056799203</v>
      </c>
      <c r="H39">
        <v>464.05992934706597</v>
      </c>
      <c r="I39">
        <v>498.21177958372198</v>
      </c>
      <c r="J39">
        <v>545.77587470768003</v>
      </c>
      <c r="K39">
        <v>588.39015032743703</v>
      </c>
      <c r="L39">
        <v>623.11785189489603</v>
      </c>
      <c r="M39">
        <v>658.81324387111795</v>
      </c>
      <c r="N39">
        <v>671.87667497191705</v>
      </c>
      <c r="O39">
        <v>674.97759411225502</v>
      </c>
      <c r="P39">
        <v>749.79177446883295</v>
      </c>
      <c r="Q39">
        <v>803.08364742862102</v>
      </c>
      <c r="R39">
        <v>855.77616418157402</v>
      </c>
      <c r="S39">
        <v>894.35858244509302</v>
      </c>
      <c r="T39">
        <v>909.62991788940099</v>
      </c>
      <c r="U39">
        <v>941.71809875826</v>
      </c>
      <c r="V39">
        <v>906.92159816299397</v>
      </c>
      <c r="W39">
        <v>974.87573112624295</v>
      </c>
      <c r="X39">
        <v>938.23220524865803</v>
      </c>
      <c r="Y39">
        <v>853.49602552147496</v>
      </c>
      <c r="Z39">
        <v>847.51684539751795</v>
      </c>
      <c r="AA39">
        <v>830.94307938135205</v>
      </c>
      <c r="AB39">
        <v>820.08700251135997</v>
      </c>
      <c r="AC39">
        <v>773.26058852858</v>
      </c>
      <c r="AD39">
        <v>849.77467231681101</v>
      </c>
      <c r="AE39">
        <v>749.91331616852597</v>
      </c>
      <c r="AF39">
        <v>845.79162452422702</v>
      </c>
    </row>
    <row r="40" spans="1:32" x14ac:dyDescent="0.3">
      <c r="A40" t="s">
        <v>56</v>
      </c>
      <c r="B40" t="s">
        <v>373</v>
      </c>
      <c r="C40" t="s">
        <v>297</v>
      </c>
      <c r="D40" t="s">
        <v>374</v>
      </c>
      <c r="E40" t="s">
        <v>298</v>
      </c>
      <c r="G40">
        <v>83.476467911216204</v>
      </c>
      <c r="H40">
        <v>90.097700183886303</v>
      </c>
      <c r="I40">
        <v>95.511655045108697</v>
      </c>
      <c r="J40">
        <v>102.50911800906999</v>
      </c>
      <c r="K40">
        <v>114.97158138246</v>
      </c>
      <c r="L40">
        <v>130.56428811104499</v>
      </c>
      <c r="M40">
        <v>136.77889652523999</v>
      </c>
      <c r="N40">
        <v>138.57493391311701</v>
      </c>
      <c r="O40">
        <v>136.691041392535</v>
      </c>
      <c r="P40">
        <v>141.575534518956</v>
      </c>
      <c r="Q40">
        <v>143.51154184229901</v>
      </c>
      <c r="R40">
        <v>139.78655003262</v>
      </c>
      <c r="S40">
        <v>144.67987761190901</v>
      </c>
      <c r="T40">
        <v>139.11015431099401</v>
      </c>
      <c r="U40">
        <v>124.184921679193</v>
      </c>
      <c r="V40">
        <v>116.83274146366399</v>
      </c>
      <c r="W40">
        <v>97.109125612855706</v>
      </c>
      <c r="X40">
        <v>101.438594511841</v>
      </c>
      <c r="Y40">
        <v>103.66481632374099</v>
      </c>
      <c r="Z40">
        <v>120.809057527607</v>
      </c>
      <c r="AA40">
        <v>149.61206624743701</v>
      </c>
      <c r="AB40">
        <v>182.930875059171</v>
      </c>
      <c r="AC40">
        <v>196.755197226593</v>
      </c>
      <c r="AD40">
        <v>215.12151729386801</v>
      </c>
      <c r="AE40">
        <v>227.67706473286501</v>
      </c>
      <c r="AF40">
        <v>258.27564169013903</v>
      </c>
    </row>
    <row r="41" spans="1:32" x14ac:dyDescent="0.3">
      <c r="A41" t="s">
        <v>56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56</v>
      </c>
      <c r="B42" t="s">
        <v>377</v>
      </c>
      <c r="C42" t="s">
        <v>297</v>
      </c>
      <c r="D42" t="s">
        <v>378</v>
      </c>
      <c r="E42" t="s">
        <v>298</v>
      </c>
      <c r="G42">
        <v>443.48758659869497</v>
      </c>
      <c r="H42">
        <v>470.95925854077097</v>
      </c>
      <c r="I42">
        <v>510.917756406443</v>
      </c>
      <c r="J42">
        <v>563.57509676542497</v>
      </c>
      <c r="K42">
        <v>595.78438204669999</v>
      </c>
      <c r="L42">
        <v>658.48031807143002</v>
      </c>
      <c r="M42">
        <v>651.33300535779699</v>
      </c>
      <c r="N42">
        <v>669.88400376511504</v>
      </c>
      <c r="O42">
        <v>671.31644965457895</v>
      </c>
      <c r="P42">
        <v>705.15900431012403</v>
      </c>
      <c r="Q42">
        <v>691.77938073863095</v>
      </c>
      <c r="R42">
        <v>744.450132195278</v>
      </c>
      <c r="S42">
        <v>793.15693676026297</v>
      </c>
      <c r="T42">
        <v>806.81051927357203</v>
      </c>
      <c r="U42">
        <v>819.91701398983105</v>
      </c>
      <c r="V42">
        <v>846.61871667109597</v>
      </c>
      <c r="W42">
        <v>800.29735573995799</v>
      </c>
      <c r="X42">
        <v>768.22844026620999</v>
      </c>
      <c r="Y42">
        <v>826.49228378147802</v>
      </c>
      <c r="Z42">
        <v>870.144707873877</v>
      </c>
      <c r="AA42">
        <v>905.23938414668703</v>
      </c>
      <c r="AB42">
        <v>977.13663419606598</v>
      </c>
      <c r="AC42">
        <v>1020.02051088574</v>
      </c>
      <c r="AD42">
        <v>1141.2279757741201</v>
      </c>
      <c r="AE42">
        <v>1085.3160574485801</v>
      </c>
      <c r="AF42">
        <v>1132.38938884763</v>
      </c>
    </row>
    <row r="43" spans="1:32" x14ac:dyDescent="0.3">
      <c r="A43" t="s">
        <v>56</v>
      </c>
      <c r="B43" t="s">
        <v>379</v>
      </c>
      <c r="C43" t="s">
        <v>297</v>
      </c>
      <c r="D43" t="s">
        <v>380</v>
      </c>
      <c r="E43" t="s">
        <v>298</v>
      </c>
      <c r="G43">
        <v>562.61092929243296</v>
      </c>
      <c r="H43">
        <v>597.52066880627603</v>
      </c>
      <c r="I43">
        <v>648.34771612928603</v>
      </c>
      <c r="J43">
        <v>715.04143233497803</v>
      </c>
      <c r="K43">
        <v>761.55346154683502</v>
      </c>
      <c r="L43">
        <v>835.82797701106904</v>
      </c>
      <c r="M43">
        <v>837.49416931174198</v>
      </c>
      <c r="N43">
        <v>862.01047105729299</v>
      </c>
      <c r="O43">
        <v>868.75721932865099</v>
      </c>
      <c r="P43">
        <v>913.67853027535205</v>
      </c>
      <c r="Q43">
        <v>909.60958381278294</v>
      </c>
      <c r="R43">
        <v>979.35629175727797</v>
      </c>
      <c r="S43">
        <v>1052.4415026532299</v>
      </c>
      <c r="T43">
        <v>1065.19073576446</v>
      </c>
      <c r="U43">
        <v>1084.33733167434</v>
      </c>
      <c r="V43">
        <v>1115.0061093199299</v>
      </c>
      <c r="W43">
        <v>1057.7882538072299</v>
      </c>
      <c r="X43">
        <v>1010.31847771458</v>
      </c>
      <c r="Y43">
        <v>1054.94341918537</v>
      </c>
      <c r="Z43">
        <v>1122.7748629593</v>
      </c>
      <c r="AA43">
        <v>1174.6132618228601</v>
      </c>
      <c r="AB43">
        <v>1280.2575116067001</v>
      </c>
      <c r="AC43">
        <v>1355.6688929567799</v>
      </c>
      <c r="AD43">
        <v>1502.8190036348899</v>
      </c>
      <c r="AE43">
        <v>1405.42671045319</v>
      </c>
      <c r="AF43">
        <v>1475.07736494601</v>
      </c>
    </row>
    <row r="44" spans="1:32" x14ac:dyDescent="0.3">
      <c r="A44" t="s">
        <v>56</v>
      </c>
      <c r="B44" t="s">
        <v>381</v>
      </c>
      <c r="C44" t="s">
        <v>297</v>
      </c>
      <c r="D44" t="s">
        <v>382</v>
      </c>
      <c r="E44" t="s">
        <v>298</v>
      </c>
      <c r="G44">
        <v>4249.6946073331901</v>
      </c>
      <c r="H44">
        <v>4435.7282048358102</v>
      </c>
      <c r="I44">
        <v>4784.5908070865298</v>
      </c>
      <c r="J44">
        <v>5183.5240066824799</v>
      </c>
      <c r="K44">
        <v>5558.4549620979897</v>
      </c>
      <c r="L44">
        <v>6095.7710040349803</v>
      </c>
      <c r="M44">
        <v>6301.6451307617499</v>
      </c>
      <c r="N44">
        <v>6454.3885332008304</v>
      </c>
      <c r="O44">
        <v>6478.6568407002396</v>
      </c>
      <c r="P44">
        <v>6739.6869651717398</v>
      </c>
      <c r="Q44">
        <v>7027.0980017100201</v>
      </c>
      <c r="R44">
        <v>7413.8015260328102</v>
      </c>
      <c r="S44">
        <v>7894.8836108194901</v>
      </c>
      <c r="T44">
        <v>7605.1939874086302</v>
      </c>
      <c r="U44">
        <v>7874.3850602620896</v>
      </c>
      <c r="V44">
        <v>7687.3557516772198</v>
      </c>
      <c r="W44">
        <v>7311.3448885092103</v>
      </c>
      <c r="X44">
        <v>6959.9350561809597</v>
      </c>
      <c r="Y44">
        <v>6947.4243332412598</v>
      </c>
      <c r="Z44">
        <v>7293.6803168531396</v>
      </c>
      <c r="AA44">
        <v>7497.88067135233</v>
      </c>
      <c r="AB44">
        <v>7746.4466551194801</v>
      </c>
      <c r="AC44">
        <v>7881.22497600925</v>
      </c>
      <c r="AD44">
        <v>8567.2547728237805</v>
      </c>
      <c r="AE44">
        <v>8228.6351474380808</v>
      </c>
      <c r="AF44">
        <v>8867.1195286301299</v>
      </c>
    </row>
    <row r="45" spans="1:32" x14ac:dyDescent="0.3">
      <c r="A45" t="s">
        <v>56</v>
      </c>
      <c r="B45" t="s">
        <v>383</v>
      </c>
      <c r="C45" t="s">
        <v>297</v>
      </c>
      <c r="D45" t="s">
        <v>384</v>
      </c>
      <c r="E45" t="s">
        <v>298</v>
      </c>
      <c r="G45">
        <v>4222.9132507723298</v>
      </c>
      <c r="H45">
        <v>4408.4271617055902</v>
      </c>
      <c r="I45">
        <v>4756.3666855554702</v>
      </c>
      <c r="J45">
        <v>5152.2846830952303</v>
      </c>
      <c r="K45">
        <v>5526.3324930156996</v>
      </c>
      <c r="L45">
        <v>6063.3841299072801</v>
      </c>
      <c r="M45">
        <v>6268.6099892188304</v>
      </c>
      <c r="N45">
        <v>6421.1465673421999</v>
      </c>
      <c r="O45">
        <v>6444.1309127141003</v>
      </c>
      <c r="P45">
        <v>6703.3423981625801</v>
      </c>
      <c r="Q45">
        <v>6991.1926706410604</v>
      </c>
      <c r="R45">
        <v>7371.3212442025097</v>
      </c>
      <c r="S45">
        <v>7849.6320004280797</v>
      </c>
      <c r="T45">
        <v>7562.45027305438</v>
      </c>
      <c r="U45">
        <v>7828.9509635580698</v>
      </c>
      <c r="V45">
        <v>7637.35936899221</v>
      </c>
      <c r="W45">
        <v>7258.2840560100803</v>
      </c>
      <c r="X45">
        <v>6911.9856161932803</v>
      </c>
      <c r="Y45">
        <v>6893.6895256567304</v>
      </c>
      <c r="Z45">
        <v>7235.2040070541298</v>
      </c>
      <c r="AA45">
        <v>7436.2508922937404</v>
      </c>
      <c r="AB45">
        <v>7685.9026175140898</v>
      </c>
      <c r="AC45">
        <v>7823.2684446307303</v>
      </c>
      <c r="AD45">
        <v>8500.7635685751102</v>
      </c>
      <c r="AE45">
        <v>8171.4935068416999</v>
      </c>
      <c r="AF45">
        <v>8808.3866595343607</v>
      </c>
    </row>
    <row r="46" spans="1:32" x14ac:dyDescent="0.3">
      <c r="A46" t="s">
        <v>56</v>
      </c>
      <c r="B46" t="s">
        <v>385</v>
      </c>
      <c r="C46" t="s">
        <v>297</v>
      </c>
      <c r="D46" t="s">
        <v>386</v>
      </c>
      <c r="E46" t="s">
        <v>298</v>
      </c>
      <c r="G46">
        <v>119.123342693738</v>
      </c>
      <c r="H46">
        <v>126.561410265506</v>
      </c>
      <c r="I46">
        <v>137.42995972284299</v>
      </c>
      <c r="J46">
        <v>151.466335569553</v>
      </c>
      <c r="K46">
        <v>165.769079500136</v>
      </c>
      <c r="L46">
        <v>177.34765893963799</v>
      </c>
      <c r="M46">
        <v>186.16116395394499</v>
      </c>
      <c r="N46">
        <v>192.126467292179</v>
      </c>
      <c r="O46">
        <v>197.44076967407199</v>
      </c>
      <c r="P46">
        <v>208.51952596522801</v>
      </c>
      <c r="Q46">
        <v>217.83020307415299</v>
      </c>
      <c r="R46">
        <v>234.906159561999</v>
      </c>
      <c r="S46">
        <v>259.28456589297002</v>
      </c>
      <c r="T46">
        <v>258.380216490892</v>
      </c>
      <c r="U46">
        <v>264.42031768451301</v>
      </c>
      <c r="V46">
        <v>268.38739264883401</v>
      </c>
      <c r="W46">
        <v>257.49089806726698</v>
      </c>
      <c r="X46">
        <v>242.09003744836599</v>
      </c>
      <c r="Y46">
        <v>228.45113540389201</v>
      </c>
      <c r="Z46">
        <v>252.63015508542199</v>
      </c>
      <c r="AA46">
        <v>269.37387767617503</v>
      </c>
      <c r="AB46">
        <v>303.12087741062902</v>
      </c>
      <c r="AC46">
        <v>335.64838207104498</v>
      </c>
      <c r="AD46">
        <v>361.59102786077102</v>
      </c>
      <c r="AE46">
        <v>320.11065300460899</v>
      </c>
      <c r="AF46">
        <v>342.68797609838401</v>
      </c>
    </row>
    <row r="47" spans="1:32" x14ac:dyDescent="0.3">
      <c r="A47" t="s">
        <v>56</v>
      </c>
      <c r="B47" t="s">
        <v>387</v>
      </c>
      <c r="C47" t="s">
        <v>297</v>
      </c>
      <c r="D47" t="s">
        <v>388</v>
      </c>
      <c r="E47" t="s">
        <v>298</v>
      </c>
      <c r="G47">
        <v>66.094288624370193</v>
      </c>
      <c r="H47">
        <v>68.695493118320101</v>
      </c>
      <c r="I47">
        <v>73.493660818394105</v>
      </c>
      <c r="J47">
        <v>82.509874895788698</v>
      </c>
      <c r="K47">
        <v>96.382646517226206</v>
      </c>
      <c r="L47">
        <v>99.821270818898199</v>
      </c>
      <c r="M47">
        <v>98.931458551352407</v>
      </c>
      <c r="N47">
        <v>104.381635044833</v>
      </c>
      <c r="O47">
        <v>106.27226527832801</v>
      </c>
      <c r="P47">
        <v>120.45740314649299</v>
      </c>
      <c r="Q47">
        <v>125.89966176937899</v>
      </c>
      <c r="R47">
        <v>145.76459416261201</v>
      </c>
      <c r="S47">
        <v>153.26558771094199</v>
      </c>
      <c r="T47">
        <v>169.304269035359</v>
      </c>
      <c r="U47">
        <v>154.276376170118</v>
      </c>
      <c r="V47">
        <v>151.29920785355401</v>
      </c>
      <c r="W47">
        <v>159.09329411611699</v>
      </c>
      <c r="X47">
        <v>152.12107711653701</v>
      </c>
      <c r="Y47">
        <v>145.49974161639901</v>
      </c>
      <c r="Z47">
        <v>139.84043175815799</v>
      </c>
      <c r="AA47">
        <v>129.37829579293799</v>
      </c>
      <c r="AB47">
        <v>133.99156596390401</v>
      </c>
      <c r="AC47">
        <v>135.077232279432</v>
      </c>
      <c r="AD47">
        <v>141.48325642143101</v>
      </c>
      <c r="AE47">
        <v>133.99363613257799</v>
      </c>
      <c r="AF47">
        <v>136.759921890979</v>
      </c>
    </row>
    <row r="48" spans="1:32" x14ac:dyDescent="0.3">
      <c r="A48" t="s">
        <v>56</v>
      </c>
      <c r="B48" t="s">
        <v>389</v>
      </c>
      <c r="C48" t="s">
        <v>297</v>
      </c>
      <c r="D48" t="s">
        <v>390</v>
      </c>
      <c r="E48" t="s">
        <v>298</v>
      </c>
      <c r="G48">
        <v>269.40898845860397</v>
      </c>
      <c r="H48">
        <v>282.099547752364</v>
      </c>
      <c r="I48">
        <v>299.688858336919</v>
      </c>
      <c r="J48">
        <v>335.78012158673903</v>
      </c>
      <c r="K48">
        <v>373.49433798505402</v>
      </c>
      <c r="L48">
        <v>402.08298612270698</v>
      </c>
      <c r="M48">
        <v>430.65154551323099</v>
      </c>
      <c r="N48">
        <v>449.458338766738</v>
      </c>
      <c r="O48">
        <v>467.72224234019899</v>
      </c>
      <c r="P48">
        <v>496.86506221330899</v>
      </c>
      <c r="Q48">
        <v>506.781496032657</v>
      </c>
      <c r="R48">
        <v>533.23977481659801</v>
      </c>
      <c r="S48">
        <v>582.83922854405603</v>
      </c>
      <c r="T48">
        <v>638.32226929418903</v>
      </c>
      <c r="U48">
        <v>641.97614827275902</v>
      </c>
      <c r="V48">
        <v>678.255607233099</v>
      </c>
      <c r="W48">
        <v>654.85642970901097</v>
      </c>
      <c r="X48">
        <v>646.57901955348996</v>
      </c>
      <c r="Y48">
        <v>650.07657710963201</v>
      </c>
      <c r="Z48">
        <v>656.97488999569896</v>
      </c>
      <c r="AA48">
        <v>672.34050940651196</v>
      </c>
      <c r="AB48">
        <v>703.24338760096998</v>
      </c>
      <c r="AC48">
        <v>694.57484613021597</v>
      </c>
      <c r="AD48">
        <v>765.97894834812803</v>
      </c>
      <c r="AE48">
        <v>707.92750125934504</v>
      </c>
      <c r="AF48">
        <v>748.01718810956402</v>
      </c>
    </row>
    <row r="49" spans="1:32" x14ac:dyDescent="0.3">
      <c r="A49" t="s">
        <v>56</v>
      </c>
      <c r="B49" t="s">
        <v>391</v>
      </c>
      <c r="C49" t="s">
        <v>297</v>
      </c>
      <c r="D49" t="s">
        <v>392</v>
      </c>
      <c r="E49" t="s">
        <v>298</v>
      </c>
      <c r="G49">
        <v>84.467575081228304</v>
      </c>
      <c r="H49">
        <v>89.934036187157005</v>
      </c>
      <c r="I49">
        <v>95.206190892341098</v>
      </c>
      <c r="J49">
        <v>104.56801783282</v>
      </c>
      <c r="K49">
        <v>114.638842614488</v>
      </c>
      <c r="L49">
        <v>123.47455364405801</v>
      </c>
      <c r="M49">
        <v>132.60268410956601</v>
      </c>
      <c r="N49">
        <v>132.70426819932399</v>
      </c>
      <c r="O49">
        <v>137.56928290172399</v>
      </c>
      <c r="P49">
        <v>146.27933496538799</v>
      </c>
      <c r="Q49">
        <v>146.83830757445</v>
      </c>
      <c r="R49">
        <v>142.860473506798</v>
      </c>
      <c r="S49">
        <v>158.71366624690299</v>
      </c>
      <c r="T49">
        <v>174.87975928902</v>
      </c>
      <c r="U49">
        <v>178.62415459418301</v>
      </c>
      <c r="V49">
        <v>185.40049120573599</v>
      </c>
      <c r="W49">
        <v>163.45192437877699</v>
      </c>
      <c r="X49">
        <v>168.81534672800399</v>
      </c>
      <c r="Y49">
        <v>161.624147030948</v>
      </c>
      <c r="Z49">
        <v>154.460150749017</v>
      </c>
      <c r="AA49">
        <v>153.82668667277201</v>
      </c>
      <c r="AB49">
        <v>151.90665372004199</v>
      </c>
      <c r="AC49">
        <v>156.52794375941099</v>
      </c>
      <c r="AD49">
        <v>166.59926774359701</v>
      </c>
      <c r="AE49">
        <v>149.6809866939</v>
      </c>
      <c r="AF49">
        <v>167.84496069772101</v>
      </c>
    </row>
    <row r="50" spans="1:32" x14ac:dyDescent="0.3">
      <c r="A50" t="s">
        <v>56</v>
      </c>
      <c r="B50" t="s">
        <v>393</v>
      </c>
      <c r="C50" t="s">
        <v>297</v>
      </c>
      <c r="D50" t="s">
        <v>394</v>
      </c>
      <c r="E50" t="s">
        <v>298</v>
      </c>
      <c r="G50">
        <v>118.84712475300501</v>
      </c>
      <c r="H50">
        <v>123.470018446887</v>
      </c>
      <c r="I50">
        <v>130.98900662618399</v>
      </c>
      <c r="J50">
        <v>148.70222885813101</v>
      </c>
      <c r="K50">
        <v>162.47284885334</v>
      </c>
      <c r="L50">
        <v>178.78716165975101</v>
      </c>
      <c r="M50">
        <v>199.11740285231301</v>
      </c>
      <c r="N50">
        <v>212.37243552258201</v>
      </c>
      <c r="O50">
        <v>223.88069416014699</v>
      </c>
      <c r="P50">
        <v>230.12832410142801</v>
      </c>
      <c r="Q50">
        <v>234.043526688828</v>
      </c>
      <c r="R50">
        <v>244.614707147188</v>
      </c>
      <c r="S50">
        <v>270.85997458621102</v>
      </c>
      <c r="T50">
        <v>294.13824096981</v>
      </c>
      <c r="U50">
        <v>309.07561750845798</v>
      </c>
      <c r="V50">
        <v>341.55590817381</v>
      </c>
      <c r="W50">
        <v>332.31121121411798</v>
      </c>
      <c r="X50">
        <v>325.64259570894802</v>
      </c>
      <c r="Y50">
        <v>342.95268846228498</v>
      </c>
      <c r="Z50">
        <v>362.67430748852399</v>
      </c>
      <c r="AA50">
        <v>389.13552694080198</v>
      </c>
      <c r="AB50">
        <v>417.34516791702401</v>
      </c>
      <c r="AC50">
        <v>402.96967009137398</v>
      </c>
      <c r="AD50">
        <v>457.89642418310001</v>
      </c>
      <c r="AE50">
        <v>424.25287843286702</v>
      </c>
      <c r="AF50">
        <v>443.41230552086398</v>
      </c>
    </row>
    <row r="51" spans="1:32" x14ac:dyDescent="0.3">
      <c r="A51" t="s">
        <v>56</v>
      </c>
      <c r="B51" t="s">
        <v>395</v>
      </c>
      <c r="C51" t="s">
        <v>297</v>
      </c>
      <c r="D51" t="s">
        <v>396</v>
      </c>
      <c r="E51" t="s">
        <v>298</v>
      </c>
      <c r="G51">
        <v>101.87776390993101</v>
      </c>
      <c r="H51">
        <v>106.228817382009</v>
      </c>
      <c r="I51">
        <v>112.788984223474</v>
      </c>
      <c r="J51">
        <v>128.716773482956</v>
      </c>
      <c r="K51">
        <v>141.116234864978</v>
      </c>
      <c r="L51">
        <v>155.62668773496799</v>
      </c>
      <c r="M51">
        <v>173.26701846877401</v>
      </c>
      <c r="N51">
        <v>186.53574396149199</v>
      </c>
      <c r="O51">
        <v>196.99248295044501</v>
      </c>
      <c r="P51">
        <v>202.63129575190399</v>
      </c>
      <c r="Q51">
        <v>205.347808265353</v>
      </c>
      <c r="R51">
        <v>214.08976356973801</v>
      </c>
      <c r="S51">
        <v>237.58844822801601</v>
      </c>
      <c r="T51">
        <v>259.53474235565301</v>
      </c>
      <c r="U51">
        <v>273.32258435899701</v>
      </c>
      <c r="V51">
        <v>304.349214614044</v>
      </c>
      <c r="W51">
        <v>294.37776761293497</v>
      </c>
      <c r="X51">
        <v>287.07069052878097</v>
      </c>
      <c r="Y51">
        <v>303.51641829018502</v>
      </c>
      <c r="Z51">
        <v>319.76561102088999</v>
      </c>
      <c r="AA51">
        <v>342.50712963134998</v>
      </c>
      <c r="AB51">
        <v>365.349795573341</v>
      </c>
      <c r="AC51">
        <v>347.568552018513</v>
      </c>
      <c r="AD51">
        <v>397.447408305355</v>
      </c>
      <c r="AE51">
        <v>367.84267409437302</v>
      </c>
      <c r="AF51">
        <v>383.858285514817</v>
      </c>
    </row>
    <row r="52" spans="1:32" x14ac:dyDescent="0.3">
      <c r="A52" t="s">
        <v>56</v>
      </c>
      <c r="B52" t="s">
        <v>397</v>
      </c>
      <c r="C52" t="s">
        <v>297</v>
      </c>
      <c r="D52" t="s">
        <v>398</v>
      </c>
      <c r="E52" t="s">
        <v>298</v>
      </c>
      <c r="G52">
        <v>16.969360843074799</v>
      </c>
      <c r="H52">
        <v>17.2412010648784</v>
      </c>
      <c r="I52">
        <v>18.2000224027096</v>
      </c>
      <c r="J52">
        <v>19.9854553751743</v>
      </c>
      <c r="K52">
        <v>21.3566139883619</v>
      </c>
      <c r="L52">
        <v>23.160473924782799</v>
      </c>
      <c r="M52">
        <v>25.850384383539101</v>
      </c>
      <c r="N52">
        <v>25.836691561089498</v>
      </c>
      <c r="O52">
        <v>26.8882112097012</v>
      </c>
      <c r="P52">
        <v>27.4970283495236</v>
      </c>
      <c r="Q52">
        <v>28.695718423475402</v>
      </c>
      <c r="R52">
        <v>30.5249435774499</v>
      </c>
      <c r="S52">
        <v>33.271526358195601</v>
      </c>
      <c r="T52">
        <v>34.603498614157402</v>
      </c>
      <c r="U52">
        <v>35.753033149460599</v>
      </c>
      <c r="V52">
        <v>37.206693559765498</v>
      </c>
      <c r="W52">
        <v>37.933443601183299</v>
      </c>
      <c r="X52">
        <v>38.571905180166901</v>
      </c>
      <c r="Y52">
        <v>39.436270172100699</v>
      </c>
      <c r="Z52">
        <v>42.908696467633199</v>
      </c>
      <c r="AA52">
        <v>46.628397309451898</v>
      </c>
      <c r="AB52">
        <v>51.995372343682597</v>
      </c>
      <c r="AC52">
        <v>55.4011180728601</v>
      </c>
      <c r="AD52">
        <v>60.449015877744699</v>
      </c>
      <c r="AE52">
        <v>56.410204338494303</v>
      </c>
      <c r="AF52">
        <v>59.554020006046699</v>
      </c>
    </row>
    <row r="53" spans="1:32" x14ac:dyDescent="0.3">
      <c r="A53" t="s">
        <v>56</v>
      </c>
      <c r="B53" t="s">
        <v>399</v>
      </c>
      <c r="C53" t="s">
        <v>297</v>
      </c>
      <c r="D53" t="s">
        <v>400</v>
      </c>
      <c r="E53" t="s">
        <v>298</v>
      </c>
      <c r="G53">
        <v>68.824352811410407</v>
      </c>
      <c r="H53">
        <v>68.854162186200199</v>
      </c>
      <c r="I53">
        <v>70.525799773633196</v>
      </c>
      <c r="J53">
        <v>76.338986639845302</v>
      </c>
      <c r="K53">
        <v>83.234037090105602</v>
      </c>
      <c r="L53">
        <v>91.623306708163199</v>
      </c>
      <c r="M53">
        <v>88.634077658268197</v>
      </c>
      <c r="N53">
        <v>85.740451599895295</v>
      </c>
      <c r="O53">
        <v>90.344763695386902</v>
      </c>
      <c r="P53">
        <v>96.230482951939607</v>
      </c>
      <c r="Q53">
        <v>98.939995607247795</v>
      </c>
      <c r="R53">
        <v>108.132041691963</v>
      </c>
      <c r="S53">
        <v>116.470980188987</v>
      </c>
      <c r="T53">
        <v>113.929749108454</v>
      </c>
      <c r="U53">
        <v>116.651397493792</v>
      </c>
      <c r="V53">
        <v>115.424916542481</v>
      </c>
      <c r="W53">
        <v>111.39802955893001</v>
      </c>
      <c r="X53">
        <v>109.52625326242899</v>
      </c>
      <c r="Y53">
        <v>123.75010480229599</v>
      </c>
      <c r="Z53">
        <v>128.26628679073701</v>
      </c>
      <c r="AA53">
        <v>145.13966440206201</v>
      </c>
      <c r="AB53">
        <v>137.74953661677</v>
      </c>
      <c r="AC53">
        <v>145.02953663337601</v>
      </c>
      <c r="AD53">
        <v>178.30463295682301</v>
      </c>
      <c r="AE53">
        <v>143.59354675721099</v>
      </c>
      <c r="AF53">
        <v>142.314641107303</v>
      </c>
    </row>
    <row r="54" spans="1:32" x14ac:dyDescent="0.3">
      <c r="A54" t="s">
        <v>56</v>
      </c>
      <c r="B54" t="s">
        <v>401</v>
      </c>
      <c r="C54" t="s">
        <v>297</v>
      </c>
      <c r="D54" t="s">
        <v>402</v>
      </c>
      <c r="E54" t="s">
        <v>298</v>
      </c>
      <c r="G54">
        <v>159.07860456504301</v>
      </c>
      <c r="H54">
        <v>160.97239684284</v>
      </c>
      <c r="I54">
        <v>165.615985852384</v>
      </c>
      <c r="J54">
        <v>176.50639034931299</v>
      </c>
      <c r="K54">
        <v>188.462706223102</v>
      </c>
      <c r="L54">
        <v>207.57938959476101</v>
      </c>
      <c r="M54">
        <v>211.74523027369199</v>
      </c>
      <c r="N54">
        <v>219.49534348316001</v>
      </c>
      <c r="O54">
        <v>226.26237655318201</v>
      </c>
      <c r="P54">
        <v>234.773051427723</v>
      </c>
      <c r="Q54">
        <v>242.350241362124</v>
      </c>
      <c r="R54">
        <v>259.81644492172802</v>
      </c>
      <c r="S54">
        <v>281.62163759862301</v>
      </c>
      <c r="T54">
        <v>279.43853660520199</v>
      </c>
      <c r="U54">
        <v>282.00537720594002</v>
      </c>
      <c r="V54">
        <v>278.47723092603798</v>
      </c>
      <c r="W54">
        <v>266.15790624590801</v>
      </c>
      <c r="X54">
        <v>262.47063786106798</v>
      </c>
      <c r="Y54">
        <v>282.73904512924003</v>
      </c>
      <c r="Z54">
        <v>287.52147929604598</v>
      </c>
      <c r="AA54">
        <v>302.38284241798402</v>
      </c>
      <c r="AB54">
        <v>295.79811781273997</v>
      </c>
      <c r="AC54">
        <v>304.05973124041799</v>
      </c>
      <c r="AD54">
        <v>341.56996076346599</v>
      </c>
      <c r="AE54">
        <v>316.01799678495797</v>
      </c>
      <c r="AF54">
        <v>310.57152713764702</v>
      </c>
    </row>
    <row r="55" spans="1:32" x14ac:dyDescent="0.3">
      <c r="A55" t="s">
        <v>56</v>
      </c>
      <c r="B55" t="s">
        <v>403</v>
      </c>
      <c r="C55" t="s">
        <v>297</v>
      </c>
      <c r="D55" t="s">
        <v>404</v>
      </c>
      <c r="E55" t="s">
        <v>298</v>
      </c>
      <c r="G55">
        <v>90.254251753632204</v>
      </c>
      <c r="H55">
        <v>92.118234656640098</v>
      </c>
      <c r="I55">
        <v>95.090186078750506</v>
      </c>
      <c r="J55">
        <v>100.167403709468</v>
      </c>
      <c r="K55">
        <v>105.228669132997</v>
      </c>
      <c r="L55">
        <v>115.956082886597</v>
      </c>
      <c r="M55">
        <v>123.111152615424</v>
      </c>
      <c r="N55">
        <v>133.75489188326401</v>
      </c>
      <c r="O55">
        <v>135.91761285779501</v>
      </c>
      <c r="P55">
        <v>138.54256847578401</v>
      </c>
      <c r="Q55">
        <v>143.410245754876</v>
      </c>
      <c r="R55">
        <v>151.684403229765</v>
      </c>
      <c r="S55">
        <v>165.15065740963601</v>
      </c>
      <c r="T55">
        <v>165.508787496747</v>
      </c>
      <c r="U55">
        <v>165.353979712148</v>
      </c>
      <c r="V55">
        <v>163.05231438355699</v>
      </c>
      <c r="W55">
        <v>154.759876686979</v>
      </c>
      <c r="X55">
        <v>152.94438459863801</v>
      </c>
      <c r="Y55">
        <v>158.988940326944</v>
      </c>
      <c r="Z55">
        <v>159.255192505309</v>
      </c>
      <c r="AA55">
        <v>157.24317801592201</v>
      </c>
      <c r="AB55">
        <v>158.04858119597</v>
      </c>
      <c r="AC55">
        <v>159.03019460704201</v>
      </c>
      <c r="AD55">
        <v>163.265327806643</v>
      </c>
      <c r="AE55">
        <v>172.42445002774701</v>
      </c>
      <c r="AF55">
        <v>168.25688603034399</v>
      </c>
    </row>
    <row r="56" spans="1:32" x14ac:dyDescent="0.3">
      <c r="A56" t="s">
        <v>56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56</v>
      </c>
      <c r="B57" t="s">
        <v>407</v>
      </c>
      <c r="C57" t="s">
        <v>297</v>
      </c>
      <c r="D57" t="s">
        <v>408</v>
      </c>
      <c r="E57" t="s">
        <v>298</v>
      </c>
      <c r="G57">
        <v>4602.5800637030097</v>
      </c>
      <c r="H57">
        <v>4807.9254527720605</v>
      </c>
      <c r="I57">
        <v>5179.7913204685501</v>
      </c>
      <c r="J57">
        <v>5621.8132462782796</v>
      </c>
      <c r="K57">
        <v>6046.9208814655003</v>
      </c>
      <c r="L57">
        <v>6628.4182782687303</v>
      </c>
      <c r="M57">
        <v>6869.0755728002196</v>
      </c>
      <c r="N57">
        <v>7042.42180588069</v>
      </c>
      <c r="O57">
        <v>7083.0701244329803</v>
      </c>
      <c r="P57">
        <v>7378.1275619040098</v>
      </c>
      <c r="Q57">
        <v>7677.3910395849798</v>
      </c>
      <c r="R57">
        <v>8086.8278508820304</v>
      </c>
      <c r="S57">
        <v>8622.4027169754499</v>
      </c>
      <c r="T57">
        <v>8382.62641101382</v>
      </c>
      <c r="U57">
        <v>8640.5461302140393</v>
      </c>
      <c r="V57">
        <v>8482.4441003739794</v>
      </c>
      <c r="W57">
        <v>8063.3104438310702</v>
      </c>
      <c r="X57">
        <v>7707.9526702462899</v>
      </c>
      <c r="Y57">
        <v>7701.1657266746297</v>
      </c>
      <c r="Z57">
        <v>8071.46426437644</v>
      </c>
      <c r="AA57">
        <v>8319.8332470062796</v>
      </c>
      <c r="AB57">
        <v>8632.6209177796209</v>
      </c>
      <c r="AC57">
        <v>8772.5550193660602</v>
      </c>
      <c r="AD57">
        <v>9548.3552384657705</v>
      </c>
      <c r="AE57">
        <v>9164.2397134302901</v>
      </c>
      <c r="AF57">
        <v>9873.4123584298395</v>
      </c>
    </row>
    <row r="58" spans="1:32" x14ac:dyDescent="0.3">
      <c r="A58" t="s">
        <v>56</v>
      </c>
      <c r="B58" t="s">
        <v>409</v>
      </c>
      <c r="C58" t="s">
        <v>297</v>
      </c>
      <c r="D58" t="s">
        <v>410</v>
      </c>
      <c r="E58" t="s">
        <v>298</v>
      </c>
      <c r="G58">
        <v>4602.5800637030097</v>
      </c>
      <c r="H58">
        <v>4807.9254527720605</v>
      </c>
      <c r="I58">
        <v>5179.7913204685501</v>
      </c>
      <c r="J58">
        <v>5621.8132462782796</v>
      </c>
      <c r="K58">
        <v>6046.9208814655003</v>
      </c>
      <c r="L58">
        <v>6628.4182782687303</v>
      </c>
      <c r="M58">
        <v>6869.0755728002196</v>
      </c>
      <c r="N58">
        <v>7042.42180588069</v>
      </c>
      <c r="O58">
        <v>7083.0701244329803</v>
      </c>
      <c r="P58">
        <v>7378.1275619040098</v>
      </c>
      <c r="Q58">
        <v>7677.3910395849798</v>
      </c>
      <c r="R58">
        <v>8086.8278508820304</v>
      </c>
      <c r="S58">
        <v>8622.4027169754499</v>
      </c>
      <c r="T58">
        <v>8382.62641101382</v>
      </c>
      <c r="U58">
        <v>8640.5461302140393</v>
      </c>
      <c r="V58">
        <v>8482.4441003739794</v>
      </c>
      <c r="W58">
        <v>8063.3104438310702</v>
      </c>
      <c r="X58">
        <v>7707.9526702462899</v>
      </c>
      <c r="Y58">
        <v>7701.1657266746297</v>
      </c>
      <c r="Z58">
        <v>8071.46426437644</v>
      </c>
      <c r="AA58">
        <v>8319.8332470062796</v>
      </c>
      <c r="AB58">
        <v>8632.6209177796209</v>
      </c>
      <c r="AC58">
        <v>8772.5550193660602</v>
      </c>
      <c r="AD58">
        <v>9548.3552384657705</v>
      </c>
      <c r="AE58">
        <v>9164.2397134302901</v>
      </c>
      <c r="AF58">
        <v>9873.4123584298395</v>
      </c>
    </row>
    <row r="59" spans="1:32" x14ac:dyDescent="0.3">
      <c r="A59" t="s">
        <v>56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58</v>
      </c>
      <c r="B2" t="s">
        <v>295</v>
      </c>
      <c r="C2" t="s">
        <v>297</v>
      </c>
      <c r="D2" t="s">
        <v>296</v>
      </c>
      <c r="E2" t="s">
        <v>298</v>
      </c>
      <c r="G2">
        <v>37.183825798605803</v>
      </c>
      <c r="H2">
        <v>37.8766192939079</v>
      </c>
      <c r="I2">
        <v>39.076043954185998</v>
      </c>
      <c r="J2">
        <v>43.189780989498203</v>
      </c>
      <c r="K2">
        <v>44.392789632500097</v>
      </c>
      <c r="L2">
        <v>44.712235178546301</v>
      </c>
      <c r="M2">
        <v>45.713401036398203</v>
      </c>
      <c r="N2">
        <v>45.8379611292156</v>
      </c>
      <c r="O2">
        <v>47.349264294367501</v>
      </c>
      <c r="P2">
        <v>49.724555617036003</v>
      </c>
      <c r="Q2">
        <v>49.132527793012798</v>
      </c>
      <c r="R2">
        <v>57.963262456750002</v>
      </c>
      <c r="S2">
        <v>61.558489187821401</v>
      </c>
      <c r="T2">
        <v>58.304252361327798</v>
      </c>
      <c r="U2">
        <v>61.560824382798302</v>
      </c>
      <c r="V2">
        <v>66.327433047953207</v>
      </c>
      <c r="W2">
        <v>66.9107105432699</v>
      </c>
      <c r="X2">
        <v>61.239809875838297</v>
      </c>
      <c r="Y2">
        <v>69.356003647742398</v>
      </c>
      <c r="Z2">
        <v>75.926892519269501</v>
      </c>
      <c r="AA2">
        <v>80.621465217838605</v>
      </c>
      <c r="AB2">
        <v>80.486890947281097</v>
      </c>
      <c r="AC2">
        <v>79.397003808229499</v>
      </c>
      <c r="AD2">
        <v>92.7446063068559</v>
      </c>
      <c r="AE2">
        <v>82.469223396382304</v>
      </c>
      <c r="AF2">
        <v>83.832767490477707</v>
      </c>
    </row>
    <row r="3" spans="1:32" x14ac:dyDescent="0.3">
      <c r="A3" t="s">
        <v>58</v>
      </c>
      <c r="B3" t="s">
        <v>299</v>
      </c>
      <c r="C3" t="s">
        <v>297</v>
      </c>
      <c r="D3" t="s">
        <v>300</v>
      </c>
      <c r="E3" t="s">
        <v>298</v>
      </c>
      <c r="G3">
        <v>16.128044469345401</v>
      </c>
      <c r="H3">
        <v>18.351029312381002</v>
      </c>
      <c r="I3">
        <v>18.841127036747402</v>
      </c>
      <c r="J3">
        <v>20.152476463738701</v>
      </c>
      <c r="K3">
        <v>21.872721938840002</v>
      </c>
      <c r="L3">
        <v>24.289174668619602</v>
      </c>
      <c r="M3">
        <v>25.607347264851501</v>
      </c>
      <c r="N3">
        <v>24.2024740341562</v>
      </c>
      <c r="O3">
        <v>24.1929528416516</v>
      </c>
      <c r="P3">
        <v>26.076767534834499</v>
      </c>
      <c r="Q3">
        <v>26.913347104425501</v>
      </c>
      <c r="R3">
        <v>28.093186223787399</v>
      </c>
      <c r="S3">
        <v>29.885455456366401</v>
      </c>
      <c r="T3">
        <v>26.897015230521401</v>
      </c>
      <c r="U3">
        <v>28.364427895915</v>
      </c>
      <c r="V3">
        <v>28.455788346445701</v>
      </c>
      <c r="W3">
        <v>26.155139237414801</v>
      </c>
      <c r="X3">
        <v>23.023104439418901</v>
      </c>
      <c r="Y3">
        <v>21.9966431078971</v>
      </c>
      <c r="Z3">
        <v>24.1385319297504</v>
      </c>
      <c r="AA3">
        <v>24.996650388674901</v>
      </c>
      <c r="AB3">
        <v>27.970974050969701</v>
      </c>
      <c r="AC3">
        <v>34.0622173427154</v>
      </c>
      <c r="AD3">
        <v>37.778397695503799</v>
      </c>
      <c r="AE3">
        <v>40.215343517233698</v>
      </c>
      <c r="AF3">
        <v>40.067252358488702</v>
      </c>
    </row>
    <row r="4" spans="1:32" x14ac:dyDescent="0.3">
      <c r="A4" t="s">
        <v>58</v>
      </c>
      <c r="B4" t="s">
        <v>301</v>
      </c>
      <c r="C4" t="s">
        <v>297</v>
      </c>
      <c r="D4" t="s">
        <v>302</v>
      </c>
      <c r="E4" t="s">
        <v>298</v>
      </c>
      <c r="G4">
        <v>1132.1918655228201</v>
      </c>
      <c r="H4">
        <v>1184.0067266819201</v>
      </c>
      <c r="I4">
        <v>1227.8728089533799</v>
      </c>
      <c r="J4">
        <v>1294.2529958446801</v>
      </c>
      <c r="K4">
        <v>1374.6801718642901</v>
      </c>
      <c r="L4">
        <v>1474.65326361652</v>
      </c>
      <c r="M4">
        <v>1518.4497201925701</v>
      </c>
      <c r="N4">
        <v>1507.9590804592499</v>
      </c>
      <c r="O4">
        <v>1472.64327231213</v>
      </c>
      <c r="P4">
        <v>1486.6865279144999</v>
      </c>
      <c r="Q4">
        <v>1561.99716775706</v>
      </c>
      <c r="R4">
        <v>1629.0948962764501</v>
      </c>
      <c r="S4">
        <v>1704.7939742743199</v>
      </c>
      <c r="T4">
        <v>1538.5747026855599</v>
      </c>
      <c r="U4">
        <v>1631.2791333427199</v>
      </c>
      <c r="V4">
        <v>1638.41771986244</v>
      </c>
      <c r="W4">
        <v>1579.95559791696</v>
      </c>
      <c r="X4">
        <v>1532.5678216589299</v>
      </c>
      <c r="Y4">
        <v>1542.01545200435</v>
      </c>
      <c r="Z4">
        <v>1596.0444518801601</v>
      </c>
      <c r="AA4">
        <v>1645.91164093158</v>
      </c>
      <c r="AB4">
        <v>1656.9707260248499</v>
      </c>
      <c r="AC4">
        <v>1700.4810124722501</v>
      </c>
      <c r="AD4">
        <v>1864.2897224005901</v>
      </c>
      <c r="AE4">
        <v>1938.28042900425</v>
      </c>
      <c r="AF4">
        <v>2099.10035058737</v>
      </c>
    </row>
    <row r="5" spans="1:32" x14ac:dyDescent="0.3">
      <c r="A5" t="s">
        <v>58</v>
      </c>
      <c r="B5" t="s">
        <v>303</v>
      </c>
      <c r="C5" t="s">
        <v>297</v>
      </c>
      <c r="D5" t="s">
        <v>304</v>
      </c>
      <c r="E5" t="s">
        <v>298</v>
      </c>
      <c r="G5">
        <v>260.95410203138903</v>
      </c>
      <c r="H5">
        <v>258.46474777660001</v>
      </c>
      <c r="I5">
        <v>265.674636241016</v>
      </c>
      <c r="J5">
        <v>278.02953981420501</v>
      </c>
      <c r="K5">
        <v>292.58187890314201</v>
      </c>
      <c r="L5">
        <v>331.405296293839</v>
      </c>
      <c r="M5">
        <v>343.29567311668097</v>
      </c>
      <c r="N5">
        <v>360.20454396854802</v>
      </c>
      <c r="O5">
        <v>343.576719427005</v>
      </c>
      <c r="P5">
        <v>340.523241883075</v>
      </c>
      <c r="Q5">
        <v>358.814906723626</v>
      </c>
      <c r="R5">
        <v>393.38802840479099</v>
      </c>
      <c r="S5">
        <v>426.05339519671901</v>
      </c>
      <c r="T5">
        <v>386.20677957524902</v>
      </c>
      <c r="U5">
        <v>395.47401220898701</v>
      </c>
      <c r="V5">
        <v>390.57505963947898</v>
      </c>
      <c r="W5">
        <v>389.48287017634499</v>
      </c>
      <c r="X5">
        <v>382.22057617664899</v>
      </c>
      <c r="Y5">
        <v>391.37085710698801</v>
      </c>
      <c r="Z5">
        <v>414.96511532615199</v>
      </c>
      <c r="AA5">
        <v>457.10414728975201</v>
      </c>
      <c r="AB5">
        <v>451.726555489855</v>
      </c>
      <c r="AC5">
        <v>455.22937011101902</v>
      </c>
      <c r="AD5">
        <v>504.46325561821999</v>
      </c>
      <c r="AE5">
        <v>493.71396704959199</v>
      </c>
      <c r="AF5">
        <v>500.29658014290402</v>
      </c>
    </row>
    <row r="6" spans="1:32" x14ac:dyDescent="0.3">
      <c r="A6" t="s">
        <v>58</v>
      </c>
      <c r="B6" t="s">
        <v>305</v>
      </c>
      <c r="C6" t="s">
        <v>297</v>
      </c>
      <c r="D6" t="s">
        <v>306</v>
      </c>
      <c r="E6" t="s">
        <v>298</v>
      </c>
      <c r="G6">
        <v>207.84513870386101</v>
      </c>
      <c r="H6">
        <v>216.20508596868601</v>
      </c>
      <c r="I6">
        <v>224.696479989615</v>
      </c>
      <c r="J6">
        <v>229.41007008680401</v>
      </c>
      <c r="K6">
        <v>233.23673505929199</v>
      </c>
      <c r="L6">
        <v>244.85599351477001</v>
      </c>
      <c r="M6">
        <v>249.37948051382801</v>
      </c>
      <c r="N6">
        <v>231.48077299602599</v>
      </c>
      <c r="O6">
        <v>221.056819945694</v>
      </c>
      <c r="P6">
        <v>208.40375468385199</v>
      </c>
      <c r="Q6">
        <v>207.57878929315501</v>
      </c>
      <c r="R6">
        <v>203.755201764465</v>
      </c>
      <c r="S6">
        <v>197.965216234677</v>
      </c>
      <c r="T6">
        <v>179.650979728717</v>
      </c>
      <c r="U6">
        <v>184.960222797988</v>
      </c>
      <c r="V6">
        <v>185.49997366584699</v>
      </c>
      <c r="W6">
        <v>187.14541038225801</v>
      </c>
      <c r="X6">
        <v>186.66372864124801</v>
      </c>
      <c r="Y6">
        <v>194.526200458532</v>
      </c>
      <c r="Z6">
        <v>203.320044336862</v>
      </c>
      <c r="AA6">
        <v>209.928768238977</v>
      </c>
      <c r="AB6">
        <v>212.44825315635799</v>
      </c>
      <c r="AC6">
        <v>213.17960963339399</v>
      </c>
      <c r="AD6">
        <v>229.195271612586</v>
      </c>
      <c r="AE6">
        <v>242.604239916799</v>
      </c>
      <c r="AF6">
        <v>269.328429080425</v>
      </c>
    </row>
    <row r="7" spans="1:32" x14ac:dyDescent="0.3">
      <c r="A7" t="s">
        <v>58</v>
      </c>
      <c r="B7" t="s">
        <v>307</v>
      </c>
      <c r="C7" t="s">
        <v>297</v>
      </c>
      <c r="D7" t="s">
        <v>308</v>
      </c>
      <c r="E7" t="s">
        <v>298</v>
      </c>
      <c r="G7">
        <v>95.298556151838895</v>
      </c>
      <c r="H7">
        <v>101.186822565339</v>
      </c>
      <c r="I7">
        <v>109.191787783024</v>
      </c>
      <c r="J7">
        <v>115.29283138827699</v>
      </c>
      <c r="K7">
        <v>124.275783656805</v>
      </c>
      <c r="L7">
        <v>129.068021946832</v>
      </c>
      <c r="M7">
        <v>132.05230274371701</v>
      </c>
      <c r="N7">
        <v>131.73446890415499</v>
      </c>
      <c r="O7">
        <v>131.77182559113601</v>
      </c>
      <c r="P7">
        <v>134.45304893855601</v>
      </c>
      <c r="Q7">
        <v>139.60767756860599</v>
      </c>
      <c r="R7">
        <v>141.79659197941501</v>
      </c>
      <c r="S7">
        <v>143.25448701956799</v>
      </c>
      <c r="T7">
        <v>131.14641373158699</v>
      </c>
      <c r="U7">
        <v>140.20841693265399</v>
      </c>
      <c r="V7">
        <v>136.600357539605</v>
      </c>
      <c r="W7">
        <v>132.91508969057</v>
      </c>
      <c r="X7">
        <v>125.78657388591201</v>
      </c>
      <c r="Y7">
        <v>125.189423628124</v>
      </c>
      <c r="Z7">
        <v>130.29477792217199</v>
      </c>
      <c r="AA7">
        <v>128.79764193072501</v>
      </c>
      <c r="AB7">
        <v>130.85575375198101</v>
      </c>
      <c r="AC7">
        <v>132.325499376918</v>
      </c>
      <c r="AD7">
        <v>144.98511136694501</v>
      </c>
      <c r="AE7">
        <v>155.75121827402799</v>
      </c>
      <c r="AF7">
        <v>169.26539398440599</v>
      </c>
    </row>
    <row r="8" spans="1:32" x14ac:dyDescent="0.3">
      <c r="A8" t="s">
        <v>58</v>
      </c>
      <c r="B8" t="s">
        <v>309</v>
      </c>
      <c r="C8" t="s">
        <v>297</v>
      </c>
      <c r="D8" t="s">
        <v>310</v>
      </c>
      <c r="E8" t="s">
        <v>298</v>
      </c>
      <c r="G8">
        <v>14.5003028667275</v>
      </c>
      <c r="H8">
        <v>14.673818738161099</v>
      </c>
      <c r="I8">
        <v>10.653797454206799</v>
      </c>
      <c r="J8">
        <v>13.7674616274809</v>
      </c>
      <c r="K8">
        <v>20.654171968208399</v>
      </c>
      <c r="L8">
        <v>21.128548772592101</v>
      </c>
      <c r="M8">
        <v>20.6688648375208</v>
      </c>
      <c r="N8">
        <v>23.152270684681699</v>
      </c>
      <c r="O8">
        <v>26.690426486407301</v>
      </c>
      <c r="P8">
        <v>37.910473391337703</v>
      </c>
      <c r="Q8">
        <v>46.146333844498002</v>
      </c>
      <c r="R8">
        <v>44.461330568817203</v>
      </c>
      <c r="S8">
        <v>56.219244637356297</v>
      </c>
      <c r="T8">
        <v>35.201127083542303</v>
      </c>
      <c r="U8">
        <v>48.549296920709203</v>
      </c>
      <c r="V8">
        <v>63.608240008720202</v>
      </c>
      <c r="W8">
        <v>47.519094836038803</v>
      </c>
      <c r="X8">
        <v>49.971450318843701</v>
      </c>
      <c r="Y8">
        <v>49.896846363054898</v>
      </c>
      <c r="Z8">
        <v>40.138986516278301</v>
      </c>
      <c r="AA8">
        <v>37.735519547323797</v>
      </c>
      <c r="AB8">
        <v>28.576324129592599</v>
      </c>
      <c r="AC8">
        <v>26.828079037477998</v>
      </c>
      <c r="AD8">
        <v>26.908742186142199</v>
      </c>
      <c r="AE8">
        <v>23.182108531121902</v>
      </c>
      <c r="AF8">
        <v>25.098479093782402</v>
      </c>
    </row>
    <row r="9" spans="1:32" x14ac:dyDescent="0.3">
      <c r="A9" t="s">
        <v>58</v>
      </c>
      <c r="B9" t="s">
        <v>311</v>
      </c>
      <c r="C9" t="s">
        <v>297</v>
      </c>
      <c r="D9" t="s">
        <v>312</v>
      </c>
      <c r="E9" t="s">
        <v>298</v>
      </c>
      <c r="G9">
        <v>48.992121759112401</v>
      </c>
      <c r="H9">
        <v>52.5571142403194</v>
      </c>
      <c r="I9">
        <v>51.105254218486799</v>
      </c>
      <c r="J9">
        <v>51.757273155297298</v>
      </c>
      <c r="K9">
        <v>55.272531139794999</v>
      </c>
      <c r="L9">
        <v>57.649677736551297</v>
      </c>
      <c r="M9">
        <v>61.608565002947003</v>
      </c>
      <c r="N9">
        <v>62.924412062423897</v>
      </c>
      <c r="O9">
        <v>62.704890185513896</v>
      </c>
      <c r="P9">
        <v>63.547732468268102</v>
      </c>
      <c r="Q9">
        <v>66.648468746137198</v>
      </c>
      <c r="R9">
        <v>71.356593059964794</v>
      </c>
      <c r="S9">
        <v>71.334225306472405</v>
      </c>
      <c r="T9">
        <v>59.991429494984899</v>
      </c>
      <c r="U9">
        <v>72.435322467267696</v>
      </c>
      <c r="V9">
        <v>69.396669964062099</v>
      </c>
      <c r="W9">
        <v>66.744320636434693</v>
      </c>
      <c r="X9">
        <v>61.804348858211398</v>
      </c>
      <c r="Y9">
        <v>58.699032136891901</v>
      </c>
      <c r="Z9">
        <v>60.988846273358398</v>
      </c>
      <c r="AA9">
        <v>61.106037992489298</v>
      </c>
      <c r="AB9">
        <v>66.099171932053494</v>
      </c>
      <c r="AC9">
        <v>66.817723843161701</v>
      </c>
      <c r="AD9">
        <v>76.524514094890804</v>
      </c>
      <c r="AE9">
        <v>76.253697392577607</v>
      </c>
      <c r="AF9">
        <v>80.353055798958096</v>
      </c>
    </row>
    <row r="10" spans="1:32" x14ac:dyDescent="0.3">
      <c r="A10" t="s">
        <v>58</v>
      </c>
      <c r="B10" t="s">
        <v>313</v>
      </c>
      <c r="C10" t="s">
        <v>297</v>
      </c>
      <c r="D10" t="s">
        <v>314</v>
      </c>
      <c r="E10" t="s">
        <v>298</v>
      </c>
      <c r="G10">
        <v>94.429282845417006</v>
      </c>
      <c r="H10">
        <v>101.89591090126601</v>
      </c>
      <c r="I10">
        <v>98.709529471725205</v>
      </c>
      <c r="J10">
        <v>99.871821699954396</v>
      </c>
      <c r="K10">
        <v>107.380517163699</v>
      </c>
      <c r="L10">
        <v>111.49796338567999</v>
      </c>
      <c r="M10">
        <v>117.403613534638</v>
      </c>
      <c r="N10">
        <v>115.32389364529701</v>
      </c>
      <c r="O10">
        <v>113.538758466408</v>
      </c>
      <c r="P10">
        <v>115.061556245882</v>
      </c>
      <c r="Q10">
        <v>122.57971606704299</v>
      </c>
      <c r="R10">
        <v>133.35608363995601</v>
      </c>
      <c r="S10">
        <v>131.455021742231</v>
      </c>
      <c r="T10">
        <v>120.561255932108</v>
      </c>
      <c r="U10">
        <v>136.450567957874</v>
      </c>
      <c r="V10">
        <v>133.91358814594</v>
      </c>
      <c r="W10">
        <v>114.717611383511</v>
      </c>
      <c r="X10">
        <v>105.28236194922199</v>
      </c>
      <c r="Y10">
        <v>95.610219448692405</v>
      </c>
      <c r="Z10">
        <v>102.35786683414</v>
      </c>
      <c r="AA10">
        <v>99.695879777355998</v>
      </c>
      <c r="AB10">
        <v>102.067608976226</v>
      </c>
      <c r="AC10">
        <v>104.46859651478</v>
      </c>
      <c r="AD10">
        <v>119.811524908736</v>
      </c>
      <c r="AE10">
        <v>128.63744102119799</v>
      </c>
      <c r="AF10">
        <v>136.902284367286</v>
      </c>
    </row>
    <row r="11" spans="1:32" x14ac:dyDescent="0.3">
      <c r="A11" t="s">
        <v>58</v>
      </c>
      <c r="B11" t="s">
        <v>315</v>
      </c>
      <c r="C11" t="s">
        <v>297</v>
      </c>
      <c r="D11" t="s">
        <v>316</v>
      </c>
      <c r="E11" t="s">
        <v>298</v>
      </c>
      <c r="G11">
        <v>45.437161086304599</v>
      </c>
      <c r="H11">
        <v>49.338796660946599</v>
      </c>
      <c r="I11">
        <v>47.604275253238399</v>
      </c>
      <c r="J11">
        <v>48.114548544657097</v>
      </c>
      <c r="K11">
        <v>52.107986023904203</v>
      </c>
      <c r="L11">
        <v>53.848285649129103</v>
      </c>
      <c r="M11">
        <v>55.795048531691201</v>
      </c>
      <c r="N11">
        <v>52.399481582873101</v>
      </c>
      <c r="O11">
        <v>50.8338682808944</v>
      </c>
      <c r="P11">
        <v>51.513823777614</v>
      </c>
      <c r="Q11">
        <v>55.9312473209053</v>
      </c>
      <c r="R11">
        <v>61.999490579990898</v>
      </c>
      <c r="S11">
        <v>60.120796435758997</v>
      </c>
      <c r="T11">
        <v>60.569826437122799</v>
      </c>
      <c r="U11">
        <v>64.015245490606603</v>
      </c>
      <c r="V11">
        <v>64.516918181877799</v>
      </c>
      <c r="W11">
        <v>47.973290747076398</v>
      </c>
      <c r="X11">
        <v>43.478013091010098</v>
      </c>
      <c r="Y11">
        <v>36.911187311800497</v>
      </c>
      <c r="Z11">
        <v>41.369020560781301</v>
      </c>
      <c r="AA11">
        <v>38.589841784866699</v>
      </c>
      <c r="AB11">
        <v>35.968437044172497</v>
      </c>
      <c r="AC11">
        <v>37.650872671618004</v>
      </c>
      <c r="AD11">
        <v>43.287010813845498</v>
      </c>
      <c r="AE11">
        <v>52.383743628620202</v>
      </c>
      <c r="AF11">
        <v>56.549228568327997</v>
      </c>
    </row>
    <row r="12" spans="1:32" x14ac:dyDescent="0.3">
      <c r="A12" t="s">
        <v>58</v>
      </c>
      <c r="B12" t="s">
        <v>317</v>
      </c>
      <c r="C12" t="s">
        <v>297</v>
      </c>
      <c r="D12" t="s">
        <v>318</v>
      </c>
      <c r="E12" t="s">
        <v>298</v>
      </c>
      <c r="G12">
        <v>108.384755280223</v>
      </c>
      <c r="H12">
        <v>114.086054597521</v>
      </c>
      <c r="I12">
        <v>120.73479736459301</v>
      </c>
      <c r="J12">
        <v>131.014584863865</v>
      </c>
      <c r="K12">
        <v>142.684409109016</v>
      </c>
      <c r="L12">
        <v>152.39599345202899</v>
      </c>
      <c r="M12">
        <v>159.60940740833999</v>
      </c>
      <c r="N12">
        <v>158.88491770054401</v>
      </c>
      <c r="O12">
        <v>157.14463546914399</v>
      </c>
      <c r="P12">
        <v>163.852704128498</v>
      </c>
      <c r="Q12">
        <v>169.85452287904499</v>
      </c>
      <c r="R12">
        <v>176.41719944370899</v>
      </c>
      <c r="S12">
        <v>182.24762402692301</v>
      </c>
      <c r="T12">
        <v>163.94439270982801</v>
      </c>
      <c r="U12">
        <v>170.75427137388201</v>
      </c>
      <c r="V12">
        <v>170.10802904207799</v>
      </c>
      <c r="W12">
        <v>155.84283045061301</v>
      </c>
      <c r="X12">
        <v>146.34538272720599</v>
      </c>
      <c r="Y12">
        <v>147.61959369813101</v>
      </c>
      <c r="Z12">
        <v>154.76882206661099</v>
      </c>
      <c r="AA12">
        <v>156.27752050791699</v>
      </c>
      <c r="AB12">
        <v>161.43649309681999</v>
      </c>
      <c r="AC12">
        <v>167.546112091212</v>
      </c>
      <c r="AD12">
        <v>183.547996066867</v>
      </c>
      <c r="AE12">
        <v>196.20689708917899</v>
      </c>
      <c r="AF12">
        <v>218.16015101042399</v>
      </c>
    </row>
    <row r="13" spans="1:32" x14ac:dyDescent="0.3">
      <c r="A13" t="s">
        <v>58</v>
      </c>
      <c r="B13" t="s">
        <v>319</v>
      </c>
      <c r="C13" t="s">
        <v>297</v>
      </c>
      <c r="D13" t="s">
        <v>320</v>
      </c>
      <c r="E13" t="s">
        <v>298</v>
      </c>
      <c r="G13">
        <v>82.859183653524596</v>
      </c>
      <c r="H13">
        <v>90.141394356523904</v>
      </c>
      <c r="I13">
        <v>95.743044739946797</v>
      </c>
      <c r="J13">
        <v>102.73666065292799</v>
      </c>
      <c r="K13">
        <v>110.827369928991</v>
      </c>
      <c r="L13">
        <v>118.742650457012</v>
      </c>
      <c r="M13">
        <v>122.24774259729401</v>
      </c>
      <c r="N13">
        <v>122.30694964513</v>
      </c>
      <c r="O13">
        <v>126.385794013686</v>
      </c>
      <c r="P13">
        <v>130.66739793619001</v>
      </c>
      <c r="Q13">
        <v>140.81633653414201</v>
      </c>
      <c r="R13">
        <v>152.62743524649801</v>
      </c>
      <c r="S13">
        <v>164.86578545209599</v>
      </c>
      <c r="T13">
        <v>151.11789285943399</v>
      </c>
      <c r="U13">
        <v>160.61810002095999</v>
      </c>
      <c r="V13">
        <v>168.675385955092</v>
      </c>
      <c r="W13">
        <v>172.51785155566401</v>
      </c>
      <c r="X13">
        <v>165.07319133826499</v>
      </c>
      <c r="Y13">
        <v>159.62949133004301</v>
      </c>
      <c r="Z13">
        <v>155.629472152266</v>
      </c>
      <c r="AA13">
        <v>153.95441428350901</v>
      </c>
      <c r="AB13">
        <v>161.05207569906401</v>
      </c>
      <c r="AC13">
        <v>165.33500994715999</v>
      </c>
      <c r="AD13">
        <v>183.46559102518299</v>
      </c>
      <c r="AE13">
        <v>200.388083403666</v>
      </c>
      <c r="AF13">
        <v>229.437991346969</v>
      </c>
    </row>
    <row r="14" spans="1:32" x14ac:dyDescent="0.3">
      <c r="A14" t="s">
        <v>58</v>
      </c>
      <c r="B14" t="s">
        <v>321</v>
      </c>
      <c r="C14" t="s">
        <v>297</v>
      </c>
      <c r="D14" t="s">
        <v>322</v>
      </c>
      <c r="E14" t="s">
        <v>298</v>
      </c>
      <c r="G14">
        <v>27.6769154877212</v>
      </c>
      <c r="H14">
        <v>30.1892352019435</v>
      </c>
      <c r="I14">
        <v>30.731154685041499</v>
      </c>
      <c r="J14">
        <v>34.453205517359699</v>
      </c>
      <c r="K14">
        <v>33.4671295808838</v>
      </c>
      <c r="L14">
        <v>37.033255185267301</v>
      </c>
      <c r="M14">
        <v>36.941894594800601</v>
      </c>
      <c r="N14">
        <v>36.756409556851303</v>
      </c>
      <c r="O14">
        <v>35.448707269457998</v>
      </c>
      <c r="P14">
        <v>37.476946560981901</v>
      </c>
      <c r="Q14">
        <v>39.7913820425917</v>
      </c>
      <c r="R14">
        <v>37.39534636226</v>
      </c>
      <c r="S14">
        <v>34.842871334602997</v>
      </c>
      <c r="T14">
        <v>27.116960910550802</v>
      </c>
      <c r="U14">
        <v>26.539199201845999</v>
      </c>
      <c r="V14">
        <v>29.653636513233401</v>
      </c>
      <c r="W14">
        <v>28.899263962546001</v>
      </c>
      <c r="X14">
        <v>26.621938818305601</v>
      </c>
      <c r="Y14">
        <v>26.804457355312</v>
      </c>
      <c r="Z14">
        <v>28.2644774597922</v>
      </c>
      <c r="AA14">
        <v>30.444312246100601</v>
      </c>
      <c r="AB14">
        <v>31.734988089768098</v>
      </c>
      <c r="AC14">
        <v>32.6420668317975</v>
      </c>
      <c r="AD14">
        <v>31.272437478980901</v>
      </c>
      <c r="AE14">
        <v>34.686850239086503</v>
      </c>
      <c r="AF14">
        <v>38.747430016766401</v>
      </c>
    </row>
    <row r="15" spans="1:32" x14ac:dyDescent="0.3">
      <c r="A15" t="s">
        <v>58</v>
      </c>
      <c r="B15" t="s">
        <v>323</v>
      </c>
      <c r="C15" t="s">
        <v>297</v>
      </c>
      <c r="D15" t="s">
        <v>324</v>
      </c>
      <c r="E15" t="s">
        <v>298</v>
      </c>
      <c r="G15">
        <v>59.634252130561698</v>
      </c>
      <c r="H15">
        <v>64.918853718562005</v>
      </c>
      <c r="I15">
        <v>66.207836706839998</v>
      </c>
      <c r="J15">
        <v>74.179004032468399</v>
      </c>
      <c r="K15">
        <v>75.498004193672898</v>
      </c>
      <c r="L15">
        <v>81.675341038746893</v>
      </c>
      <c r="M15">
        <v>80.983796184474798</v>
      </c>
      <c r="N15">
        <v>78.040739490232795</v>
      </c>
      <c r="O15">
        <v>74.847173019190905</v>
      </c>
      <c r="P15">
        <v>77.460039494807106</v>
      </c>
      <c r="Q15">
        <v>81.491880235660105</v>
      </c>
      <c r="R15">
        <v>81.669042293821704</v>
      </c>
      <c r="S15">
        <v>83.743675418979194</v>
      </c>
      <c r="T15">
        <v>78.084209590856403</v>
      </c>
      <c r="U15">
        <v>81.737504188043303</v>
      </c>
      <c r="V15">
        <v>82.620007345312999</v>
      </c>
      <c r="W15">
        <v>82.802484590315203</v>
      </c>
      <c r="X15">
        <v>81.713354344245104</v>
      </c>
      <c r="Y15">
        <v>82.122180920321497</v>
      </c>
      <c r="Z15">
        <v>83.561848057178096</v>
      </c>
      <c r="AA15">
        <v>85.238337388411395</v>
      </c>
      <c r="AB15">
        <v>88.646209167326901</v>
      </c>
      <c r="AC15">
        <v>88.250498542161907</v>
      </c>
      <c r="AD15">
        <v>90.8724107117242</v>
      </c>
      <c r="AE15">
        <v>94.575025537081501</v>
      </c>
      <c r="AF15">
        <v>102.75617185084199</v>
      </c>
    </row>
    <row r="16" spans="1:32" x14ac:dyDescent="0.3">
      <c r="A16" t="s">
        <v>58</v>
      </c>
      <c r="B16" t="s">
        <v>325</v>
      </c>
      <c r="C16" t="s">
        <v>297</v>
      </c>
      <c r="D16" t="s">
        <v>326</v>
      </c>
      <c r="E16" t="s">
        <v>298</v>
      </c>
      <c r="G16">
        <v>31.957336642840499</v>
      </c>
      <c r="H16">
        <v>34.729618516618501</v>
      </c>
      <c r="I16">
        <v>35.476682021798503</v>
      </c>
      <c r="J16">
        <v>39.7257985151087</v>
      </c>
      <c r="K16">
        <v>42.030874612789098</v>
      </c>
      <c r="L16">
        <v>44.6420858534796</v>
      </c>
      <c r="M16">
        <v>44.041901589674197</v>
      </c>
      <c r="N16">
        <v>41.2843299333814</v>
      </c>
      <c r="O16">
        <v>39.3984657497329</v>
      </c>
      <c r="P16">
        <v>39.983092933825198</v>
      </c>
      <c r="Q16">
        <v>41.700498193068398</v>
      </c>
      <c r="R16">
        <v>44.273695931561697</v>
      </c>
      <c r="S16">
        <v>48.900804084376198</v>
      </c>
      <c r="T16">
        <v>50.967248680305602</v>
      </c>
      <c r="U16">
        <v>55.1983049861973</v>
      </c>
      <c r="V16">
        <v>52.966370832079598</v>
      </c>
      <c r="W16">
        <v>53.903220627769301</v>
      </c>
      <c r="X16">
        <v>55.091415525939503</v>
      </c>
      <c r="Y16">
        <v>55.317723565009501</v>
      </c>
      <c r="Z16">
        <v>55.2973705973859</v>
      </c>
      <c r="AA16">
        <v>54.794025142310801</v>
      </c>
      <c r="AB16">
        <v>56.9112210775587</v>
      </c>
      <c r="AC16">
        <v>55.6084317103644</v>
      </c>
      <c r="AD16">
        <v>59.599973232743302</v>
      </c>
      <c r="AE16">
        <v>59.888175297994998</v>
      </c>
      <c r="AF16">
        <v>64.008741834075806</v>
      </c>
    </row>
    <row r="17" spans="1:32" x14ac:dyDescent="0.3">
      <c r="A17" t="s">
        <v>58</v>
      </c>
      <c r="B17" t="s">
        <v>327</v>
      </c>
      <c r="C17" t="s">
        <v>297</v>
      </c>
      <c r="D17" t="s">
        <v>328</v>
      </c>
      <c r="E17" t="s">
        <v>298</v>
      </c>
      <c r="G17">
        <v>29.690861373340798</v>
      </c>
      <c r="H17">
        <v>32.413799040325301</v>
      </c>
      <c r="I17">
        <v>33.509351738514397</v>
      </c>
      <c r="J17">
        <v>37.4097279204858</v>
      </c>
      <c r="K17">
        <v>40.117520273512</v>
      </c>
      <c r="L17">
        <v>42.098145917927397</v>
      </c>
      <c r="M17">
        <v>43.772427914791798</v>
      </c>
      <c r="N17">
        <v>43.200546219917598</v>
      </c>
      <c r="O17">
        <v>43.025920820799001</v>
      </c>
      <c r="P17">
        <v>43.110361672695902</v>
      </c>
      <c r="Q17">
        <v>46.286784649286297</v>
      </c>
      <c r="R17">
        <v>51.057088408764599</v>
      </c>
      <c r="S17">
        <v>53.382467195990401</v>
      </c>
      <c r="T17">
        <v>45.5487422642395</v>
      </c>
      <c r="U17">
        <v>43.846913120039602</v>
      </c>
      <c r="V17">
        <v>43.491564292026801</v>
      </c>
      <c r="W17">
        <v>40.7439254894295</v>
      </c>
      <c r="X17">
        <v>40.922180784330401</v>
      </c>
      <c r="Y17">
        <v>43.116685901389502</v>
      </c>
      <c r="Z17">
        <v>42.841410410126798</v>
      </c>
      <c r="AA17">
        <v>45.108592735658803</v>
      </c>
      <c r="AB17">
        <v>43.245294221285299</v>
      </c>
      <c r="AC17">
        <v>46.083587212303598</v>
      </c>
      <c r="AD17">
        <v>50.348428294968002</v>
      </c>
      <c r="AE17">
        <v>54.839636656392301</v>
      </c>
      <c r="AF17">
        <v>62.284635772541698</v>
      </c>
    </row>
    <row r="18" spans="1:32" x14ac:dyDescent="0.3">
      <c r="A18" t="s">
        <v>58</v>
      </c>
      <c r="B18" t="s">
        <v>329</v>
      </c>
      <c r="C18" t="s">
        <v>297</v>
      </c>
      <c r="D18" t="s">
        <v>330</v>
      </c>
      <c r="E18" t="s">
        <v>298</v>
      </c>
      <c r="G18">
        <v>94.878163533300594</v>
      </c>
      <c r="H18">
        <v>99.853454225934499</v>
      </c>
      <c r="I18">
        <v>106.812358555458</v>
      </c>
      <c r="J18">
        <v>110.30671405227</v>
      </c>
      <c r="K18">
        <v>118.919510269185</v>
      </c>
      <c r="L18">
        <v>126.226423697141</v>
      </c>
      <c r="M18">
        <v>128.39627782380001</v>
      </c>
      <c r="N18">
        <v>122.735710550593</v>
      </c>
      <c r="O18">
        <v>114.91520209534301</v>
      </c>
      <c r="P18">
        <v>114.978085535937</v>
      </c>
      <c r="Q18">
        <v>123.87262971584499</v>
      </c>
      <c r="R18">
        <v>117.18879747085499</v>
      </c>
      <c r="S18">
        <v>119.80434158812101</v>
      </c>
      <c r="T18">
        <v>103.74512452904099</v>
      </c>
      <c r="U18">
        <v>118.418638552283</v>
      </c>
      <c r="V18">
        <v>117.120669612412</v>
      </c>
      <c r="W18">
        <v>114.6485199024</v>
      </c>
      <c r="X18">
        <v>109.23291239206399</v>
      </c>
      <c r="Y18">
        <v>107.949047443832</v>
      </c>
      <c r="Z18">
        <v>115.08006260782101</v>
      </c>
      <c r="AA18">
        <v>119.173250260245</v>
      </c>
      <c r="AB18">
        <v>120.615414519802</v>
      </c>
      <c r="AC18">
        <v>136.00421042237801</v>
      </c>
      <c r="AD18">
        <v>151.04005985407099</v>
      </c>
      <c r="AE18">
        <v>154.63923953222101</v>
      </c>
      <c r="AF18">
        <v>171.06912699773301</v>
      </c>
    </row>
    <row r="19" spans="1:32" x14ac:dyDescent="0.3">
      <c r="A19" t="s">
        <v>58</v>
      </c>
      <c r="B19" t="s">
        <v>331</v>
      </c>
      <c r="C19" t="s">
        <v>297</v>
      </c>
      <c r="D19" t="s">
        <v>332</v>
      </c>
      <c r="E19" t="s">
        <v>298</v>
      </c>
      <c r="G19">
        <v>83.717266952629998</v>
      </c>
      <c r="H19">
        <v>90.166784793003401</v>
      </c>
      <c r="I19">
        <v>95.939188908437004</v>
      </c>
      <c r="J19">
        <v>102.23457970594001</v>
      </c>
      <c r="K19">
        <v>108.504271338762</v>
      </c>
      <c r="L19">
        <v>115.558885139951</v>
      </c>
      <c r="M19">
        <v>120.64013351749</v>
      </c>
      <c r="N19">
        <v>120.894266654123</v>
      </c>
      <c r="O19">
        <v>119.689996977314</v>
      </c>
      <c r="P19">
        <v>120.265864003674</v>
      </c>
      <c r="Q19">
        <v>124.947590246158</v>
      </c>
      <c r="R19">
        <v>133.378097055354</v>
      </c>
      <c r="S19">
        <v>145.802715761656</v>
      </c>
      <c r="T19">
        <v>143.36778468095301</v>
      </c>
      <c r="U19">
        <v>150.261189269298</v>
      </c>
      <c r="V19">
        <v>146.20484461592599</v>
      </c>
      <c r="W19">
        <v>141.61990945981799</v>
      </c>
      <c r="X19">
        <v>139.35610910094599</v>
      </c>
      <c r="Y19">
        <v>144.98490570523899</v>
      </c>
      <c r="Z19">
        <v>153.086045650551</v>
      </c>
      <c r="AA19">
        <v>152.89756897170599</v>
      </c>
      <c r="AB19">
        <v>156.30074381654401</v>
      </c>
      <c r="AC19">
        <v>165.23043958344601</v>
      </c>
      <c r="AD19">
        <v>179.65133075514399</v>
      </c>
      <c r="AE19">
        <v>193.74257199297401</v>
      </c>
      <c r="AF19">
        <v>214.501106940054</v>
      </c>
    </row>
    <row r="20" spans="1:32" x14ac:dyDescent="0.3">
      <c r="A20" t="s">
        <v>58</v>
      </c>
      <c r="B20" t="s">
        <v>333</v>
      </c>
      <c r="C20" t="s">
        <v>297</v>
      </c>
      <c r="D20" t="s">
        <v>334</v>
      </c>
      <c r="E20" t="s">
        <v>298</v>
      </c>
      <c r="G20">
        <v>55.667663097907202</v>
      </c>
      <c r="H20">
        <v>57.223992906991398</v>
      </c>
      <c r="I20">
        <v>57.502147544291198</v>
      </c>
      <c r="J20">
        <v>68.912800584742101</v>
      </c>
      <c r="K20">
        <v>81.680635838908103</v>
      </c>
      <c r="L20">
        <v>90.967573703479204</v>
      </c>
      <c r="M20">
        <v>96.304960689131903</v>
      </c>
      <c r="N20">
        <v>96.302748941802605</v>
      </c>
      <c r="O20">
        <v>102.704647615559</v>
      </c>
      <c r="P20">
        <v>128.994433850918</v>
      </c>
      <c r="Q20">
        <v>129.59136966837201</v>
      </c>
      <c r="R20">
        <v>149.323486867545</v>
      </c>
      <c r="S20">
        <v>191.00395187217899</v>
      </c>
      <c r="T20">
        <v>162.26459101361601</v>
      </c>
      <c r="U20">
        <v>171.477506828267</v>
      </c>
      <c r="V20">
        <v>177.36994990273499</v>
      </c>
      <c r="W20">
        <v>147.16672024741001</v>
      </c>
      <c r="X20">
        <v>184.60038012426801</v>
      </c>
      <c r="Y20">
        <v>176.249358183445</v>
      </c>
      <c r="Z20">
        <v>136.985562679716</v>
      </c>
      <c r="AA20">
        <v>138.020819642166</v>
      </c>
      <c r="AB20">
        <v>141.418080785397</v>
      </c>
      <c r="AC20">
        <v>107.60150244610701</v>
      </c>
      <c r="AD20">
        <v>112.687974505681</v>
      </c>
      <c r="AE20">
        <v>132.13227942851199</v>
      </c>
      <c r="AF20">
        <v>136.177319588784</v>
      </c>
    </row>
    <row r="21" spans="1:32" x14ac:dyDescent="0.3">
      <c r="A21" t="s">
        <v>58</v>
      </c>
      <c r="B21" t="s">
        <v>335</v>
      </c>
      <c r="C21" t="s">
        <v>297</v>
      </c>
      <c r="D21" t="s">
        <v>336</v>
      </c>
      <c r="E21" t="s">
        <v>298</v>
      </c>
      <c r="G21">
        <v>97.008466862530099</v>
      </c>
      <c r="H21">
        <v>101.6835546266</v>
      </c>
      <c r="I21">
        <v>104.89898508763601</v>
      </c>
      <c r="J21">
        <v>122.76325284182199</v>
      </c>
      <c r="K21">
        <v>141.01106860565801</v>
      </c>
      <c r="L21">
        <v>158.68778304473599</v>
      </c>
      <c r="M21">
        <v>170.76809215922901</v>
      </c>
      <c r="N21">
        <v>177.46129188828399</v>
      </c>
      <c r="O21">
        <v>188.91083881219399</v>
      </c>
      <c r="P21">
        <v>222.48592640740799</v>
      </c>
      <c r="Q21">
        <v>232.62065216514799</v>
      </c>
      <c r="R21">
        <v>259.04774587343098</v>
      </c>
      <c r="S21">
        <v>310.67434634425899</v>
      </c>
      <c r="T21">
        <v>284.79437259677002</v>
      </c>
      <c r="U21">
        <v>294.90345936693598</v>
      </c>
      <c r="V21">
        <v>297.41130689674799</v>
      </c>
      <c r="W21">
        <v>256.32126967916702</v>
      </c>
      <c r="X21">
        <v>290.33458250654701</v>
      </c>
      <c r="Y21">
        <v>272.63307877577199</v>
      </c>
      <c r="Z21">
        <v>232.80290923788399</v>
      </c>
      <c r="AA21">
        <v>236.09783718663499</v>
      </c>
      <c r="AB21">
        <v>239.362251757808</v>
      </c>
      <c r="AC21">
        <v>200.43459319905</v>
      </c>
      <c r="AD21">
        <v>208.11379397792501</v>
      </c>
      <c r="AE21">
        <v>242.019909181316</v>
      </c>
      <c r="AF21">
        <v>247.479731886293</v>
      </c>
    </row>
    <row r="22" spans="1:32" x14ac:dyDescent="0.3">
      <c r="A22" t="s">
        <v>58</v>
      </c>
      <c r="B22" t="s">
        <v>337</v>
      </c>
      <c r="C22" t="s">
        <v>297</v>
      </c>
      <c r="D22" t="s">
        <v>338</v>
      </c>
      <c r="E22" t="s">
        <v>298</v>
      </c>
      <c r="G22">
        <v>41.340803764622898</v>
      </c>
      <c r="H22">
        <v>44.459561719608402</v>
      </c>
      <c r="I22">
        <v>47.3968375433452</v>
      </c>
      <c r="J22">
        <v>53.850452257079802</v>
      </c>
      <c r="K22">
        <v>59.330432766749396</v>
      </c>
      <c r="L22">
        <v>67.720209341256705</v>
      </c>
      <c r="M22">
        <v>74.463131470096897</v>
      </c>
      <c r="N22">
        <v>81.158542946481703</v>
      </c>
      <c r="O22">
        <v>86.206191196634904</v>
      </c>
      <c r="P22">
        <v>93.491492556489703</v>
      </c>
      <c r="Q22">
        <v>103.029282496775</v>
      </c>
      <c r="R22">
        <v>109.724259005886</v>
      </c>
      <c r="S22">
        <v>119.670394472079</v>
      </c>
      <c r="T22">
        <v>122.529781583155</v>
      </c>
      <c r="U22">
        <v>123.425952538668</v>
      </c>
      <c r="V22">
        <v>120.04135699401201</v>
      </c>
      <c r="W22">
        <v>109.154549431757</v>
      </c>
      <c r="X22">
        <v>105.73420238227899</v>
      </c>
      <c r="Y22">
        <v>96.383720592327407</v>
      </c>
      <c r="Z22">
        <v>95.817346558167799</v>
      </c>
      <c r="AA22">
        <v>98.077017544469101</v>
      </c>
      <c r="AB22">
        <v>97.9441709724113</v>
      </c>
      <c r="AC22">
        <v>92.833090752942894</v>
      </c>
      <c r="AD22">
        <v>95.425819472244001</v>
      </c>
      <c r="AE22">
        <v>109.887629752805</v>
      </c>
      <c r="AF22">
        <v>111.30241229750899</v>
      </c>
    </row>
    <row r="23" spans="1:32" x14ac:dyDescent="0.3">
      <c r="A23" t="s">
        <v>58</v>
      </c>
      <c r="B23" t="s">
        <v>339</v>
      </c>
      <c r="C23" t="s">
        <v>297</v>
      </c>
      <c r="D23" t="s">
        <v>340</v>
      </c>
      <c r="E23" t="s">
        <v>298</v>
      </c>
      <c r="G23">
        <v>375.28447583022802</v>
      </c>
      <c r="H23">
        <v>436.57466399586002</v>
      </c>
      <c r="I23">
        <v>502.87141107824101</v>
      </c>
      <c r="J23">
        <v>552.55109234951499</v>
      </c>
      <c r="K23">
        <v>632.15796301546095</v>
      </c>
      <c r="L23">
        <v>664.92706929331598</v>
      </c>
      <c r="M23">
        <v>727.55328257394399</v>
      </c>
      <c r="N23">
        <v>686.05824545090695</v>
      </c>
      <c r="O23">
        <v>714.65927012979705</v>
      </c>
      <c r="P23">
        <v>752.22656157987797</v>
      </c>
      <c r="Q23">
        <v>771.43301552990999</v>
      </c>
      <c r="R23">
        <v>816.063425902272</v>
      </c>
      <c r="S23">
        <v>847.14000153149902</v>
      </c>
      <c r="T23">
        <v>810.66103871466896</v>
      </c>
      <c r="U23">
        <v>821.35449380607304</v>
      </c>
      <c r="V23">
        <v>761.81430221119399</v>
      </c>
      <c r="W23">
        <v>598.51913163906795</v>
      </c>
      <c r="X23">
        <v>519.047678289327</v>
      </c>
      <c r="Y23">
        <v>490.92348541225601</v>
      </c>
      <c r="Z23">
        <v>483.115363843593</v>
      </c>
      <c r="AA23">
        <v>446.89950479826899</v>
      </c>
      <c r="AB23">
        <v>453.98718703840501</v>
      </c>
      <c r="AC23">
        <v>461.19859931310299</v>
      </c>
      <c r="AD23">
        <v>557.83952647281706</v>
      </c>
      <c r="AE23">
        <v>522.01093841990701</v>
      </c>
      <c r="AF23">
        <v>623.43163456404602</v>
      </c>
    </row>
    <row r="24" spans="1:32" x14ac:dyDescent="0.3">
      <c r="A24" t="s">
        <v>58</v>
      </c>
      <c r="B24" t="s">
        <v>341</v>
      </c>
      <c r="C24" t="s">
        <v>297</v>
      </c>
      <c r="D24" t="s">
        <v>342</v>
      </c>
      <c r="E24" t="s">
        <v>298</v>
      </c>
      <c r="G24">
        <v>1380.7855845039201</v>
      </c>
      <c r="H24">
        <v>1393.6772543285699</v>
      </c>
      <c r="I24">
        <v>1531.73590816265</v>
      </c>
      <c r="J24">
        <v>1659.08411775016</v>
      </c>
      <c r="K24">
        <v>1755.9502581895299</v>
      </c>
      <c r="L24">
        <v>1938.2133346655301</v>
      </c>
      <c r="M24">
        <v>1992.7099032927899</v>
      </c>
      <c r="N24">
        <v>2063.2689896034499</v>
      </c>
      <c r="O24">
        <v>2088.7256998662601</v>
      </c>
      <c r="P24">
        <v>2112.76680258532</v>
      </c>
      <c r="Q24">
        <v>2195.7420054849999</v>
      </c>
      <c r="R24">
        <v>2279.87819777088</v>
      </c>
      <c r="S24">
        <v>2396.6458317747902</v>
      </c>
      <c r="T24">
        <v>2241.7492118937298</v>
      </c>
      <c r="U24">
        <v>2275.70914677469</v>
      </c>
      <c r="V24">
        <v>2116.0312410400002</v>
      </c>
      <c r="W24">
        <v>1946.18759953412</v>
      </c>
      <c r="X24">
        <v>1843.8148256904899</v>
      </c>
      <c r="Y24">
        <v>1947.5599267571499</v>
      </c>
      <c r="Z24">
        <v>2118.8768943354798</v>
      </c>
      <c r="AA24">
        <v>2198.9883750291601</v>
      </c>
      <c r="AB24">
        <v>2277.8515841628</v>
      </c>
      <c r="AC24">
        <v>2338.1140508449098</v>
      </c>
      <c r="AD24">
        <v>2454.5231618417902</v>
      </c>
      <c r="AE24">
        <v>2400.9862820263502</v>
      </c>
      <c r="AF24">
        <v>2566.1387923154002</v>
      </c>
    </row>
    <row r="25" spans="1:32" x14ac:dyDescent="0.3">
      <c r="A25" t="s">
        <v>58</v>
      </c>
      <c r="B25" t="s">
        <v>343</v>
      </c>
      <c r="C25" t="s">
        <v>297</v>
      </c>
      <c r="D25" t="s">
        <v>344</v>
      </c>
      <c r="E25" t="s">
        <v>298</v>
      </c>
      <c r="G25">
        <v>158.948021651196</v>
      </c>
      <c r="H25">
        <v>161.34560115793701</v>
      </c>
      <c r="I25">
        <v>177.61509970060101</v>
      </c>
      <c r="J25">
        <v>193.74124497714701</v>
      </c>
      <c r="K25">
        <v>205.73870530579001</v>
      </c>
      <c r="L25">
        <v>231.07259017602399</v>
      </c>
      <c r="M25">
        <v>243.227349986436</v>
      </c>
      <c r="N25">
        <v>259.146709440672</v>
      </c>
      <c r="O25">
        <v>263.44553884395498</v>
      </c>
      <c r="P25">
        <v>264.71281091958599</v>
      </c>
      <c r="Q25">
        <v>279.62211220683901</v>
      </c>
      <c r="R25">
        <v>296.813815444672</v>
      </c>
      <c r="S25">
        <v>314.511209840177</v>
      </c>
      <c r="T25">
        <v>299.74525866594303</v>
      </c>
      <c r="U25">
        <v>308.975039364248</v>
      </c>
      <c r="V25">
        <v>296.83411239148398</v>
      </c>
      <c r="W25">
        <v>264.62985799643798</v>
      </c>
      <c r="X25">
        <v>253.50622065019701</v>
      </c>
      <c r="Y25">
        <v>267.52480963343498</v>
      </c>
      <c r="Z25">
        <v>298.09679332607999</v>
      </c>
      <c r="AA25">
        <v>319.200330452961</v>
      </c>
      <c r="AB25">
        <v>341.32480783972198</v>
      </c>
      <c r="AC25">
        <v>348.49407397802401</v>
      </c>
      <c r="AD25">
        <v>378.28847120410802</v>
      </c>
      <c r="AE25">
        <v>327.18721002531402</v>
      </c>
      <c r="AF25">
        <v>352.67825922292297</v>
      </c>
    </row>
    <row r="26" spans="1:32" x14ac:dyDescent="0.3">
      <c r="A26" t="s">
        <v>58</v>
      </c>
      <c r="B26" t="s">
        <v>345</v>
      </c>
      <c r="C26" t="s">
        <v>297</v>
      </c>
      <c r="D26" t="s">
        <v>346</v>
      </c>
      <c r="E26" t="s">
        <v>298</v>
      </c>
      <c r="G26">
        <v>723.58641947794001</v>
      </c>
      <c r="H26">
        <v>725.88257773474595</v>
      </c>
      <c r="I26">
        <v>798.289729188818</v>
      </c>
      <c r="J26">
        <v>862.57979186295199</v>
      </c>
      <c r="K26">
        <v>909.60640814639203</v>
      </c>
      <c r="L26">
        <v>1002.60130967942</v>
      </c>
      <c r="M26">
        <v>1026.3945261788001</v>
      </c>
      <c r="N26">
        <v>1068.5285067206</v>
      </c>
      <c r="O26">
        <v>1079.8220665005499</v>
      </c>
      <c r="P26">
        <v>1094.78443388749</v>
      </c>
      <c r="Q26">
        <v>1133.88929953005</v>
      </c>
      <c r="R26">
        <v>1170.4201905057801</v>
      </c>
      <c r="S26">
        <v>1230.0319284403099</v>
      </c>
      <c r="T26">
        <v>1147.5447747634</v>
      </c>
      <c r="U26">
        <v>1162.58484265111</v>
      </c>
      <c r="V26">
        <v>1093.11165005115</v>
      </c>
      <c r="W26">
        <v>985.09134085926905</v>
      </c>
      <c r="X26">
        <v>925.44498064127697</v>
      </c>
      <c r="Y26">
        <v>982.32201018004105</v>
      </c>
      <c r="Z26">
        <v>1055.4188485795801</v>
      </c>
      <c r="AA26">
        <v>1094.90393297682</v>
      </c>
      <c r="AB26">
        <v>1112.2680662332</v>
      </c>
      <c r="AC26">
        <v>1098.50640957882</v>
      </c>
      <c r="AD26">
        <v>1145.36793885931</v>
      </c>
      <c r="AE26">
        <v>1157.3444578067099</v>
      </c>
      <c r="AF26">
        <v>1217.2757569171399</v>
      </c>
    </row>
    <row r="27" spans="1:32" x14ac:dyDescent="0.3">
      <c r="A27" t="s">
        <v>58</v>
      </c>
      <c r="B27" t="s">
        <v>347</v>
      </c>
      <c r="C27" t="s">
        <v>297</v>
      </c>
      <c r="D27" t="s">
        <v>348</v>
      </c>
      <c r="E27" t="s">
        <v>298</v>
      </c>
      <c r="G27">
        <v>498.25114337478402</v>
      </c>
      <c r="H27">
        <v>506.44907543588198</v>
      </c>
      <c r="I27">
        <v>555.83107927322897</v>
      </c>
      <c r="J27">
        <v>602.76308091006103</v>
      </c>
      <c r="K27">
        <v>640.60514473734804</v>
      </c>
      <c r="L27">
        <v>704.53943481008503</v>
      </c>
      <c r="M27">
        <v>723.08802712756005</v>
      </c>
      <c r="N27">
        <v>735.59377344217603</v>
      </c>
      <c r="O27">
        <v>745.45809452175399</v>
      </c>
      <c r="P27">
        <v>753.26955777824003</v>
      </c>
      <c r="Q27">
        <v>782.23059374811396</v>
      </c>
      <c r="R27">
        <v>812.64419182042195</v>
      </c>
      <c r="S27">
        <v>852.10269349430598</v>
      </c>
      <c r="T27">
        <v>794.45917846438294</v>
      </c>
      <c r="U27">
        <v>804.149264759331</v>
      </c>
      <c r="V27">
        <v>726.08547859736905</v>
      </c>
      <c r="W27">
        <v>696.46640067841599</v>
      </c>
      <c r="X27">
        <v>664.86362439901802</v>
      </c>
      <c r="Y27">
        <v>697.71310694367696</v>
      </c>
      <c r="Z27">
        <v>765.361252429817</v>
      </c>
      <c r="AA27">
        <v>784.88411159937505</v>
      </c>
      <c r="AB27">
        <v>824.25871008987701</v>
      </c>
      <c r="AC27">
        <v>891.11356728807198</v>
      </c>
      <c r="AD27">
        <v>930.86675177836901</v>
      </c>
      <c r="AE27">
        <v>916.45461419432604</v>
      </c>
      <c r="AF27">
        <v>996.18477617533495</v>
      </c>
    </row>
    <row r="28" spans="1:32" x14ac:dyDescent="0.3">
      <c r="A28" t="s">
        <v>58</v>
      </c>
      <c r="B28" t="s">
        <v>349</v>
      </c>
      <c r="C28" t="s">
        <v>297</v>
      </c>
      <c r="D28" t="s">
        <v>350</v>
      </c>
      <c r="E28" t="s">
        <v>298</v>
      </c>
      <c r="G28">
        <v>209.259057757959</v>
      </c>
      <c r="H28">
        <v>225.804007146906</v>
      </c>
      <c r="I28">
        <v>248.909736516523</v>
      </c>
      <c r="J28">
        <v>269.77157822903399</v>
      </c>
      <c r="K28">
        <v>304.075603904508</v>
      </c>
      <c r="L28">
        <v>332.29929617586703</v>
      </c>
      <c r="M28">
        <v>356.72198546272398</v>
      </c>
      <c r="N28">
        <v>365.85054420042798</v>
      </c>
      <c r="O28">
        <v>389.24182294006903</v>
      </c>
      <c r="P28">
        <v>428.75460608663502</v>
      </c>
      <c r="Q28">
        <v>458.01094126640101</v>
      </c>
      <c r="R28">
        <v>498.41780552983198</v>
      </c>
      <c r="S28">
        <v>557.151746428558</v>
      </c>
      <c r="T28">
        <v>552.60115930045095</v>
      </c>
      <c r="U28">
        <v>605.87088182826994</v>
      </c>
      <c r="V28">
        <v>566.542164575524</v>
      </c>
      <c r="W28">
        <v>502.89484397083402</v>
      </c>
      <c r="X28">
        <v>494.09985222651801</v>
      </c>
      <c r="Y28">
        <v>476.93775371881901</v>
      </c>
      <c r="Z28">
        <v>497.90128807181202</v>
      </c>
      <c r="AA28">
        <v>520.39139809169399</v>
      </c>
      <c r="AB28">
        <v>551.36223095991704</v>
      </c>
      <c r="AC28">
        <v>595.77242095888403</v>
      </c>
      <c r="AD28">
        <v>608.59387452783096</v>
      </c>
      <c r="AE28">
        <v>567.85670361416703</v>
      </c>
      <c r="AF28">
        <v>562.78598824588198</v>
      </c>
    </row>
    <row r="29" spans="1:32" x14ac:dyDescent="0.3">
      <c r="A29" t="s">
        <v>58</v>
      </c>
      <c r="B29" t="s">
        <v>351</v>
      </c>
      <c r="C29" t="s">
        <v>297</v>
      </c>
      <c r="D29" t="s">
        <v>352</v>
      </c>
      <c r="E29" t="s">
        <v>298</v>
      </c>
      <c r="G29">
        <v>60.504054635693798</v>
      </c>
      <c r="H29">
        <v>65.001525422509204</v>
      </c>
      <c r="I29">
        <v>71.799038153396495</v>
      </c>
      <c r="J29">
        <v>78.293143900832902</v>
      </c>
      <c r="K29">
        <v>86.669081228863206</v>
      </c>
      <c r="L29">
        <v>95.486829848555999</v>
      </c>
      <c r="M29">
        <v>102.666634459638</v>
      </c>
      <c r="N29">
        <v>103.988010350832</v>
      </c>
      <c r="O29">
        <v>110.66106310972999</v>
      </c>
      <c r="P29">
        <v>119.81221353124501</v>
      </c>
      <c r="Q29">
        <v>128.223011554441</v>
      </c>
      <c r="R29">
        <v>137.29668438821699</v>
      </c>
      <c r="S29">
        <v>151.37452766593299</v>
      </c>
      <c r="T29">
        <v>153.29345964863401</v>
      </c>
      <c r="U29">
        <v>176.60732860152399</v>
      </c>
      <c r="V29">
        <v>172.02025174271901</v>
      </c>
      <c r="W29">
        <v>165.68588625577999</v>
      </c>
      <c r="X29">
        <v>168.32311946135701</v>
      </c>
      <c r="Y29">
        <v>159.16499116207899</v>
      </c>
      <c r="Z29">
        <v>176.75870733612399</v>
      </c>
      <c r="AA29">
        <v>188.038042736021</v>
      </c>
      <c r="AB29">
        <v>208.047859355745</v>
      </c>
      <c r="AC29">
        <v>232.70504691321699</v>
      </c>
      <c r="AD29">
        <v>233.583783225155</v>
      </c>
      <c r="AE29">
        <v>233.59149840314899</v>
      </c>
      <c r="AF29">
        <v>232.13652207294999</v>
      </c>
    </row>
    <row r="30" spans="1:32" x14ac:dyDescent="0.3">
      <c r="A30" t="s">
        <v>58</v>
      </c>
      <c r="B30" t="s">
        <v>353</v>
      </c>
      <c r="C30" t="s">
        <v>297</v>
      </c>
      <c r="D30" t="s">
        <v>354</v>
      </c>
      <c r="E30" t="s">
        <v>298</v>
      </c>
      <c r="G30">
        <v>4.7582524490823301</v>
      </c>
      <c r="H30">
        <v>5.1390911383075499</v>
      </c>
      <c r="I30">
        <v>5.7133613684113298</v>
      </c>
      <c r="J30">
        <v>6.1584649934842401</v>
      </c>
      <c r="K30">
        <v>7.0389173918367298</v>
      </c>
      <c r="L30">
        <v>7.7651017870544301</v>
      </c>
      <c r="M30">
        <v>8.3075496177540895</v>
      </c>
      <c r="N30">
        <v>8.7728161416359498</v>
      </c>
      <c r="O30">
        <v>9.2146948580674692</v>
      </c>
      <c r="P30">
        <v>10.178956755477699</v>
      </c>
      <c r="Q30">
        <v>10.746791900498801</v>
      </c>
      <c r="R30">
        <v>11.661534714598201</v>
      </c>
      <c r="S30">
        <v>12.7824178243525</v>
      </c>
      <c r="T30">
        <v>11.8959171766537</v>
      </c>
      <c r="U30">
        <v>12.6448727340277</v>
      </c>
      <c r="V30">
        <v>12.732959442682199</v>
      </c>
      <c r="W30">
        <v>11.257702049356499</v>
      </c>
      <c r="X30">
        <v>12.1247108391658</v>
      </c>
      <c r="Y30">
        <v>13.4805974279663</v>
      </c>
      <c r="Z30">
        <v>13.332695042021699</v>
      </c>
      <c r="AA30">
        <v>12.551436142009599</v>
      </c>
      <c r="AB30">
        <v>13.0894471657893</v>
      </c>
      <c r="AC30">
        <v>15.665436750202501</v>
      </c>
      <c r="AD30">
        <v>22.241736219910401</v>
      </c>
      <c r="AE30">
        <v>22.4846660968431</v>
      </c>
      <c r="AF30">
        <v>23.4569334163454</v>
      </c>
    </row>
    <row r="31" spans="1:32" x14ac:dyDescent="0.3">
      <c r="A31" t="s">
        <v>58</v>
      </c>
      <c r="B31" t="s">
        <v>355</v>
      </c>
      <c r="C31" t="s">
        <v>297</v>
      </c>
      <c r="D31" t="s">
        <v>356</v>
      </c>
      <c r="E31" t="s">
        <v>298</v>
      </c>
      <c r="G31">
        <v>26.446898371814701</v>
      </c>
      <c r="H31">
        <v>28.461016451620999</v>
      </c>
      <c r="I31">
        <v>31.398763190413</v>
      </c>
      <c r="J31">
        <v>34.046549097896602</v>
      </c>
      <c r="K31">
        <v>37.995946061885299</v>
      </c>
      <c r="L31">
        <v>41.773657025708403</v>
      </c>
      <c r="M31">
        <v>44.9571226856783</v>
      </c>
      <c r="N31">
        <v>46.563744376481097</v>
      </c>
      <c r="O31">
        <v>48.862805221319597</v>
      </c>
      <c r="P31">
        <v>53.1651378315496</v>
      </c>
      <c r="Q31">
        <v>55.860161333894297</v>
      </c>
      <c r="R31">
        <v>59.809986898475003</v>
      </c>
      <c r="S31">
        <v>64.966330280734397</v>
      </c>
      <c r="T31">
        <v>63.746234553026198</v>
      </c>
      <c r="U31">
        <v>66.962528121969299</v>
      </c>
      <c r="V31">
        <v>63.111403148723703</v>
      </c>
      <c r="W31">
        <v>58.996580244748003</v>
      </c>
      <c r="X31">
        <v>59.516958624288101</v>
      </c>
      <c r="Y31">
        <v>55.305460865939899</v>
      </c>
      <c r="Z31">
        <v>55.3341834496701</v>
      </c>
      <c r="AA31">
        <v>57.801685323537598</v>
      </c>
      <c r="AB31">
        <v>62.775527592068698</v>
      </c>
      <c r="AC31">
        <v>73.459965845342893</v>
      </c>
      <c r="AD31">
        <v>74.2004334861643</v>
      </c>
      <c r="AE31">
        <v>60.398684031503798</v>
      </c>
      <c r="AF31">
        <v>53.974879299188203</v>
      </c>
    </row>
    <row r="32" spans="1:32" x14ac:dyDescent="0.3">
      <c r="A32" t="s">
        <v>58</v>
      </c>
      <c r="B32" t="s">
        <v>357</v>
      </c>
      <c r="C32" t="s">
        <v>297</v>
      </c>
      <c r="D32" t="s">
        <v>358</v>
      </c>
      <c r="E32" t="s">
        <v>298</v>
      </c>
      <c r="G32">
        <v>96.048730810035195</v>
      </c>
      <c r="H32">
        <v>104.035643726975</v>
      </c>
      <c r="I32">
        <v>114.612747256609</v>
      </c>
      <c r="J32">
        <v>123.521795137002</v>
      </c>
      <c r="K32">
        <v>141.388081059873</v>
      </c>
      <c r="L32">
        <v>153.063334300214</v>
      </c>
      <c r="M32">
        <v>163.847692862499</v>
      </c>
      <c r="N32">
        <v>168.22720867144</v>
      </c>
      <c r="O32">
        <v>179.70636174383699</v>
      </c>
      <c r="P32">
        <v>200.460237909933</v>
      </c>
      <c r="Q32">
        <v>211.70246596587899</v>
      </c>
      <c r="R32">
        <v>230.95443107370201</v>
      </c>
      <c r="S32">
        <v>258.32620567369901</v>
      </c>
      <c r="T32">
        <v>250.88656586513</v>
      </c>
      <c r="U32">
        <v>269.68274173373698</v>
      </c>
      <c r="V32">
        <v>247.01868610400501</v>
      </c>
      <c r="W32">
        <v>195.54312207480299</v>
      </c>
      <c r="X32">
        <v>187.90082885142101</v>
      </c>
      <c r="Y32">
        <v>182.92800848247799</v>
      </c>
      <c r="Z32">
        <v>186.709160585077</v>
      </c>
      <c r="AA32">
        <v>197.268918179693</v>
      </c>
      <c r="AB32">
        <v>203.664414481172</v>
      </c>
      <c r="AC32">
        <v>211.11686073105199</v>
      </c>
      <c r="AD32">
        <v>219.92026314047399</v>
      </c>
      <c r="AE32">
        <v>197.276242864853</v>
      </c>
      <c r="AF32">
        <v>197.85168364948001</v>
      </c>
    </row>
    <row r="33" spans="1:32" x14ac:dyDescent="0.3">
      <c r="A33" t="s">
        <v>58</v>
      </c>
      <c r="B33" t="s">
        <v>359</v>
      </c>
      <c r="C33" t="s">
        <v>297</v>
      </c>
      <c r="D33" t="s">
        <v>360</v>
      </c>
      <c r="E33" t="s">
        <v>298</v>
      </c>
      <c r="G33">
        <v>21.501121491332899</v>
      </c>
      <c r="H33">
        <v>23.166730407493102</v>
      </c>
      <c r="I33">
        <v>25.385826547693799</v>
      </c>
      <c r="J33">
        <v>27.751625099818099</v>
      </c>
      <c r="K33">
        <v>30.983578162049302</v>
      </c>
      <c r="L33">
        <v>34.210373214333998</v>
      </c>
      <c r="M33">
        <v>36.942985837154097</v>
      </c>
      <c r="N33">
        <v>38.298764660038501</v>
      </c>
      <c r="O33">
        <v>40.796898007115097</v>
      </c>
      <c r="P33">
        <v>45.138060058429701</v>
      </c>
      <c r="Q33">
        <v>51.478510511688398</v>
      </c>
      <c r="R33">
        <v>58.695168454839802</v>
      </c>
      <c r="S33">
        <v>69.702264983840294</v>
      </c>
      <c r="T33">
        <v>72.778982057005805</v>
      </c>
      <c r="U33">
        <v>79.973410637012407</v>
      </c>
      <c r="V33">
        <v>71.658864137395099</v>
      </c>
      <c r="W33">
        <v>71.411553346146505</v>
      </c>
      <c r="X33">
        <v>66.234234450287005</v>
      </c>
      <c r="Y33">
        <v>66.058695780356302</v>
      </c>
      <c r="Z33">
        <v>65.766541658919095</v>
      </c>
      <c r="AA33">
        <v>64.731315710432398</v>
      </c>
      <c r="AB33">
        <v>63.784982365142099</v>
      </c>
      <c r="AC33">
        <v>62.825110719069102</v>
      </c>
      <c r="AD33">
        <v>58.647658456126301</v>
      </c>
      <c r="AE33">
        <v>54.105612217818603</v>
      </c>
      <c r="AF33">
        <v>55.365969807918098</v>
      </c>
    </row>
    <row r="34" spans="1:32" x14ac:dyDescent="0.3">
      <c r="A34" t="s">
        <v>58</v>
      </c>
      <c r="B34" t="s">
        <v>361</v>
      </c>
      <c r="C34" t="s">
        <v>297</v>
      </c>
      <c r="D34" t="s">
        <v>362</v>
      </c>
      <c r="E34" t="s">
        <v>298</v>
      </c>
      <c r="G34">
        <v>165.00920176910901</v>
      </c>
      <c r="H34">
        <v>180.127559829381</v>
      </c>
      <c r="I34">
        <v>197.292671619272</v>
      </c>
      <c r="J34">
        <v>212.85827520572201</v>
      </c>
      <c r="K34">
        <v>229.29046622839201</v>
      </c>
      <c r="L34">
        <v>258.03108283340703</v>
      </c>
      <c r="M34">
        <v>267.81620035965898</v>
      </c>
      <c r="N34">
        <v>269.49693505325803</v>
      </c>
      <c r="O34">
        <v>265.358952939738</v>
      </c>
      <c r="P34">
        <v>279.64827361161002</v>
      </c>
      <c r="Q34">
        <v>297.48860959309201</v>
      </c>
      <c r="R34">
        <v>315.50401056599202</v>
      </c>
      <c r="S34">
        <v>324.89030018427701</v>
      </c>
      <c r="T34">
        <v>323.93892169541101</v>
      </c>
      <c r="U34">
        <v>336.54146856189197</v>
      </c>
      <c r="V34">
        <v>323.375401659457</v>
      </c>
      <c r="W34">
        <v>284.51347450229798</v>
      </c>
      <c r="X34">
        <v>258.02287581384797</v>
      </c>
      <c r="Y34">
        <v>266.49528687953699</v>
      </c>
      <c r="Z34">
        <v>303.74508044370998</v>
      </c>
      <c r="AA34">
        <v>319.406770149708</v>
      </c>
      <c r="AB34">
        <v>348.81048729205003</v>
      </c>
      <c r="AC34">
        <v>373.19807732437698</v>
      </c>
      <c r="AD34">
        <v>424.112531486786</v>
      </c>
      <c r="AE34">
        <v>311.18619684380002</v>
      </c>
      <c r="AF34">
        <v>339.96994625633101</v>
      </c>
    </row>
    <row r="35" spans="1:32" x14ac:dyDescent="0.3">
      <c r="A35" t="s">
        <v>58</v>
      </c>
      <c r="B35" t="s">
        <v>363</v>
      </c>
      <c r="C35" t="s">
        <v>297</v>
      </c>
      <c r="D35" t="s">
        <v>364</v>
      </c>
      <c r="E35" t="s">
        <v>298</v>
      </c>
      <c r="G35">
        <v>476.32302715586502</v>
      </c>
      <c r="H35">
        <v>500.84276170911897</v>
      </c>
      <c r="I35">
        <v>544.64058765502398</v>
      </c>
      <c r="J35">
        <v>592.37659337973901</v>
      </c>
      <c r="K35">
        <v>646.04800334340302</v>
      </c>
      <c r="L35">
        <v>731.88473017628496</v>
      </c>
      <c r="M35">
        <v>763.68344841136695</v>
      </c>
      <c r="N35">
        <v>792.04096006204998</v>
      </c>
      <c r="O35">
        <v>794.44851028677499</v>
      </c>
      <c r="P35">
        <v>826.719975920926</v>
      </c>
      <c r="Q35">
        <v>840.28627669013395</v>
      </c>
      <c r="R35">
        <v>854.02582297088304</v>
      </c>
      <c r="S35">
        <v>925.59430389231704</v>
      </c>
      <c r="T35">
        <v>944.10346796518297</v>
      </c>
      <c r="U35">
        <v>963.56023801702895</v>
      </c>
      <c r="V35">
        <v>959.65544588139699</v>
      </c>
      <c r="W35">
        <v>943.85636396013797</v>
      </c>
      <c r="X35">
        <v>909.94625561484997</v>
      </c>
      <c r="Y35">
        <v>855.52643479089795</v>
      </c>
      <c r="Z35">
        <v>880.95147787884105</v>
      </c>
      <c r="AA35">
        <v>895.76124027776098</v>
      </c>
      <c r="AB35">
        <v>940.83032036687996</v>
      </c>
      <c r="AC35">
        <v>982.09630976443202</v>
      </c>
      <c r="AD35">
        <v>1137.02170921229</v>
      </c>
      <c r="AE35">
        <v>1159.13221935402</v>
      </c>
      <c r="AF35">
        <v>1301.11145712345</v>
      </c>
    </row>
    <row r="36" spans="1:32" x14ac:dyDescent="0.3">
      <c r="A36" t="s">
        <v>58</v>
      </c>
      <c r="B36" t="s">
        <v>365</v>
      </c>
      <c r="C36" t="s">
        <v>297</v>
      </c>
      <c r="D36" t="s">
        <v>366</v>
      </c>
      <c r="E36" t="s">
        <v>298</v>
      </c>
      <c r="G36">
        <v>165.519471729972</v>
      </c>
      <c r="H36">
        <v>171.09826246069099</v>
      </c>
      <c r="I36">
        <v>181.038368918298</v>
      </c>
      <c r="J36">
        <v>194.49869055852</v>
      </c>
      <c r="K36">
        <v>210.71158763383701</v>
      </c>
      <c r="L36">
        <v>221.207844617088</v>
      </c>
      <c r="M36">
        <v>215.46239518498601</v>
      </c>
      <c r="N36">
        <v>218.77000594558999</v>
      </c>
      <c r="O36">
        <v>214.440288246075</v>
      </c>
      <c r="P36">
        <v>219.66064810701599</v>
      </c>
      <c r="Q36">
        <v>229.86673487610199</v>
      </c>
      <c r="R36">
        <v>237.706854495551</v>
      </c>
      <c r="S36">
        <v>256.33862347138302</v>
      </c>
      <c r="T36">
        <v>240.90808819542301</v>
      </c>
      <c r="U36">
        <v>237.69094674363899</v>
      </c>
      <c r="V36">
        <v>227.01642939558201</v>
      </c>
      <c r="W36">
        <v>197.170214206428</v>
      </c>
      <c r="X36">
        <v>166.25187323695701</v>
      </c>
      <c r="Y36">
        <v>166.53700252261001</v>
      </c>
      <c r="Z36">
        <v>167.75594700718401</v>
      </c>
      <c r="AA36">
        <v>162.51340607404501</v>
      </c>
      <c r="AB36">
        <v>161.50232691411699</v>
      </c>
      <c r="AC36">
        <v>154.38882151496301</v>
      </c>
      <c r="AD36">
        <v>169.51558098477199</v>
      </c>
      <c r="AE36">
        <v>157.431042862602</v>
      </c>
      <c r="AF36">
        <v>167.12731130680601</v>
      </c>
    </row>
    <row r="37" spans="1:32" x14ac:dyDescent="0.3">
      <c r="A37" t="s">
        <v>58</v>
      </c>
      <c r="B37" t="s">
        <v>367</v>
      </c>
      <c r="C37" t="s">
        <v>297</v>
      </c>
      <c r="D37" t="s">
        <v>368</v>
      </c>
      <c r="E37" t="s">
        <v>298</v>
      </c>
      <c r="G37">
        <v>194.48171563972599</v>
      </c>
      <c r="H37">
        <v>205.11133630768299</v>
      </c>
      <c r="I37">
        <v>228.56767569261299</v>
      </c>
      <c r="J37">
        <v>247.88668189351</v>
      </c>
      <c r="K37">
        <v>265.78596686518102</v>
      </c>
      <c r="L37">
        <v>332.04256980341501</v>
      </c>
      <c r="M37">
        <v>340.46320534197997</v>
      </c>
      <c r="N37">
        <v>354.17301678619401</v>
      </c>
      <c r="O37">
        <v>353.68260381757898</v>
      </c>
      <c r="P37">
        <v>359.47621741982402</v>
      </c>
      <c r="Q37">
        <v>350.70470326517898</v>
      </c>
      <c r="R37">
        <v>345.26123786636498</v>
      </c>
      <c r="S37">
        <v>364.918113293175</v>
      </c>
      <c r="T37">
        <v>366.47834775121299</v>
      </c>
      <c r="U37">
        <v>375.40671070243201</v>
      </c>
      <c r="V37">
        <v>375.71694090211702</v>
      </c>
      <c r="W37">
        <v>385.18388459619098</v>
      </c>
      <c r="X37">
        <v>387.53048670185598</v>
      </c>
      <c r="Y37">
        <v>333.03529585997097</v>
      </c>
      <c r="Z37">
        <v>337.09340757454498</v>
      </c>
      <c r="AA37">
        <v>343.01971032746002</v>
      </c>
      <c r="AB37">
        <v>349.92632004984398</v>
      </c>
      <c r="AC37">
        <v>343.47868666085799</v>
      </c>
      <c r="AD37">
        <v>371.44488262177799</v>
      </c>
      <c r="AE37">
        <v>365.14739160410301</v>
      </c>
      <c r="AF37">
        <v>401.32797938625203</v>
      </c>
    </row>
    <row r="38" spans="1:32" x14ac:dyDescent="0.3">
      <c r="A38" t="s">
        <v>58</v>
      </c>
      <c r="B38" t="s">
        <v>369</v>
      </c>
      <c r="C38" t="s">
        <v>297</v>
      </c>
      <c r="D38" t="s">
        <v>370</v>
      </c>
      <c r="E38" t="s">
        <v>298</v>
      </c>
      <c r="G38">
        <v>116.321839786166</v>
      </c>
      <c r="H38">
        <v>124.633162940746</v>
      </c>
      <c r="I38">
        <v>135.03454304411301</v>
      </c>
      <c r="J38">
        <v>149.99122092770901</v>
      </c>
      <c r="K38">
        <v>169.55044884438499</v>
      </c>
      <c r="L38">
        <v>178.63431575578201</v>
      </c>
      <c r="M38">
        <v>207.75784788440001</v>
      </c>
      <c r="N38">
        <v>219.097937330267</v>
      </c>
      <c r="O38">
        <v>226.32561822311999</v>
      </c>
      <c r="P38">
        <v>247.58311039408699</v>
      </c>
      <c r="Q38">
        <v>259.71483854885298</v>
      </c>
      <c r="R38">
        <v>271.05773060896701</v>
      </c>
      <c r="S38">
        <v>304.33756712775897</v>
      </c>
      <c r="T38">
        <v>336.71703201854803</v>
      </c>
      <c r="U38">
        <v>350.46258057095798</v>
      </c>
      <c r="V38">
        <v>356.92207558369802</v>
      </c>
      <c r="W38">
        <v>361.50226515751802</v>
      </c>
      <c r="X38">
        <v>356.16389567603602</v>
      </c>
      <c r="Y38">
        <v>355.95413640831703</v>
      </c>
      <c r="Z38">
        <v>376.10212329711197</v>
      </c>
      <c r="AA38">
        <v>390.22812387625601</v>
      </c>
      <c r="AB38">
        <v>429.40167340291998</v>
      </c>
      <c r="AC38">
        <v>484.22880158861199</v>
      </c>
      <c r="AD38">
        <v>596.06124560574005</v>
      </c>
      <c r="AE38">
        <v>636.55378488731901</v>
      </c>
      <c r="AF38">
        <v>732.656166430388</v>
      </c>
    </row>
    <row r="39" spans="1:32" x14ac:dyDescent="0.3">
      <c r="A39" t="s">
        <v>58</v>
      </c>
      <c r="B39" t="s">
        <v>371</v>
      </c>
      <c r="C39" t="s">
        <v>297</v>
      </c>
      <c r="D39" t="s">
        <v>372</v>
      </c>
      <c r="E39" t="s">
        <v>298</v>
      </c>
      <c r="G39">
        <v>607.253906204499</v>
      </c>
      <c r="H39">
        <v>656.07182978996104</v>
      </c>
      <c r="I39">
        <v>693.24003525322701</v>
      </c>
      <c r="J39">
        <v>747.831214695227</v>
      </c>
      <c r="K39">
        <v>811.61085267031797</v>
      </c>
      <c r="L39">
        <v>834.20423909029898</v>
      </c>
      <c r="M39">
        <v>878.23773112247295</v>
      </c>
      <c r="N39">
        <v>899.41246295041503</v>
      </c>
      <c r="O39">
        <v>910.98103878749703</v>
      </c>
      <c r="P39">
        <v>1008.43361740748</v>
      </c>
      <c r="Q39">
        <v>1072.6197046668799</v>
      </c>
      <c r="R39">
        <v>1142.09178252365</v>
      </c>
      <c r="S39">
        <v>1179.9962571781</v>
      </c>
      <c r="T39">
        <v>1205.3673971760099</v>
      </c>
      <c r="U39">
        <v>1252.59517403163</v>
      </c>
      <c r="V39">
        <v>1170.20793493158</v>
      </c>
      <c r="W39">
        <v>1274.9104411271801</v>
      </c>
      <c r="X39">
        <v>1239.9404722422901</v>
      </c>
      <c r="Y39">
        <v>1130.26192022346</v>
      </c>
      <c r="Z39">
        <v>1130.95788636927</v>
      </c>
      <c r="AA39">
        <v>1108.2984148622199</v>
      </c>
      <c r="AB39">
        <v>1115.99625683668</v>
      </c>
      <c r="AC39">
        <v>1076.71330056635</v>
      </c>
      <c r="AD39">
        <v>1170.4364667963</v>
      </c>
      <c r="AE39">
        <v>1091.3227991600199</v>
      </c>
      <c r="AF39">
        <v>1174.79720260366</v>
      </c>
    </row>
    <row r="40" spans="1:32" x14ac:dyDescent="0.3">
      <c r="A40" t="s">
        <v>58</v>
      </c>
      <c r="B40" t="s">
        <v>373</v>
      </c>
      <c r="C40" t="s">
        <v>297</v>
      </c>
      <c r="D40" t="s">
        <v>374</v>
      </c>
      <c r="E40" t="s">
        <v>298</v>
      </c>
      <c r="G40">
        <v>110.978915440674</v>
      </c>
      <c r="H40">
        <v>120.07928686335499</v>
      </c>
      <c r="I40">
        <v>126.769557832695</v>
      </c>
      <c r="J40">
        <v>135.44968815683899</v>
      </c>
      <c r="K40">
        <v>151.004977464467</v>
      </c>
      <c r="L40">
        <v>173.08290434300599</v>
      </c>
      <c r="M40">
        <v>181.27647184594699</v>
      </c>
      <c r="N40">
        <v>181.29431486345399</v>
      </c>
      <c r="O40">
        <v>179.457289910143</v>
      </c>
      <c r="P40">
        <v>185.68951632591299</v>
      </c>
      <c r="Q40">
        <v>186.81175052922501</v>
      </c>
      <c r="R40">
        <v>178.88183411840399</v>
      </c>
      <c r="S40">
        <v>185.60139284927601</v>
      </c>
      <c r="T40">
        <v>180.86228929508999</v>
      </c>
      <c r="U40">
        <v>157.44820501172899</v>
      </c>
      <c r="V40">
        <v>148.287852106423</v>
      </c>
      <c r="W40">
        <v>122.547899309247</v>
      </c>
      <c r="X40">
        <v>129.934198487825</v>
      </c>
      <c r="Y40">
        <v>133.58079603365101</v>
      </c>
      <c r="Z40">
        <v>152.405601955533</v>
      </c>
      <c r="AA40">
        <v>184.33316052356699</v>
      </c>
      <c r="AB40">
        <v>225.09531830861599</v>
      </c>
      <c r="AC40">
        <v>242.472388697041</v>
      </c>
      <c r="AD40">
        <v>265.06506233799399</v>
      </c>
      <c r="AE40">
        <v>282.38672771899701</v>
      </c>
      <c r="AF40">
        <v>317.691024203067</v>
      </c>
    </row>
    <row r="41" spans="1:32" x14ac:dyDescent="0.3">
      <c r="A41" t="s">
        <v>58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58</v>
      </c>
      <c r="B42" t="s">
        <v>377</v>
      </c>
      <c r="C42" t="s">
        <v>297</v>
      </c>
      <c r="D42" t="s">
        <v>378</v>
      </c>
      <c r="E42" t="s">
        <v>298</v>
      </c>
      <c r="G42">
        <v>633.56905109160596</v>
      </c>
      <c r="H42">
        <v>675.77651335626194</v>
      </c>
      <c r="I42">
        <v>732.31807397943203</v>
      </c>
      <c r="J42">
        <v>807.47195318102399</v>
      </c>
      <c r="K42">
        <v>854.84567890929497</v>
      </c>
      <c r="L42">
        <v>938.64144914998406</v>
      </c>
      <c r="M42">
        <v>943.00188818052197</v>
      </c>
      <c r="N42">
        <v>958.66236574485504</v>
      </c>
      <c r="O42">
        <v>969.56403842449595</v>
      </c>
      <c r="P42">
        <v>1024.5721227252</v>
      </c>
      <c r="Q42">
        <v>997.05626856536401</v>
      </c>
      <c r="R42">
        <v>1074.80015141429</v>
      </c>
      <c r="S42">
        <v>1150.83472296274</v>
      </c>
      <c r="T42">
        <v>1192.7612952253301</v>
      </c>
      <c r="U42">
        <v>1204.21242017041</v>
      </c>
      <c r="V42">
        <v>1207.6060057480699</v>
      </c>
      <c r="W42">
        <v>1113.71990949562</v>
      </c>
      <c r="X42">
        <v>1078.7245142359</v>
      </c>
      <c r="Y42">
        <v>1151.2722923743499</v>
      </c>
      <c r="Z42">
        <v>1203.5900067191701</v>
      </c>
      <c r="AA42">
        <v>1247.9755836382701</v>
      </c>
      <c r="AB42">
        <v>1338.76554692333</v>
      </c>
      <c r="AC42">
        <v>1433.31484773023</v>
      </c>
      <c r="AD42">
        <v>1622.0776796172099</v>
      </c>
      <c r="AE42">
        <v>1539.78473772455</v>
      </c>
      <c r="AF42">
        <v>1565.44898352517</v>
      </c>
    </row>
    <row r="43" spans="1:32" x14ac:dyDescent="0.3">
      <c r="A43" t="s">
        <v>58</v>
      </c>
      <c r="B43" t="s">
        <v>379</v>
      </c>
      <c r="C43" t="s">
        <v>297</v>
      </c>
      <c r="D43" t="s">
        <v>380</v>
      </c>
      <c r="E43" t="s">
        <v>298</v>
      </c>
      <c r="G43">
        <v>784.43823863914099</v>
      </c>
      <c r="H43">
        <v>836.36319475489699</v>
      </c>
      <c r="I43">
        <v>906.40155237869999</v>
      </c>
      <c r="J43">
        <v>999.02949798799204</v>
      </c>
      <c r="K43">
        <v>1064.0790292977399</v>
      </c>
      <c r="L43">
        <v>1160.70648637818</v>
      </c>
      <c r="M43">
        <v>1176.2505667130799</v>
      </c>
      <c r="N43">
        <v>1197.5732389155301</v>
      </c>
      <c r="O43">
        <v>1215.5847525705601</v>
      </c>
      <c r="P43">
        <v>1285.0111575805299</v>
      </c>
      <c r="Q43">
        <v>1267.5081999685001</v>
      </c>
      <c r="R43">
        <v>1365.5494315353501</v>
      </c>
      <c r="S43">
        <v>1472.17073895011</v>
      </c>
      <c r="T43">
        <v>1515.7980714677501</v>
      </c>
      <c r="U43">
        <v>1531.9436225158699</v>
      </c>
      <c r="V43">
        <v>1536.03376830042</v>
      </c>
      <c r="W43">
        <v>1422.7918579755001</v>
      </c>
      <c r="X43">
        <v>1373.8162546058199</v>
      </c>
      <c r="Y43">
        <v>1430.2192625105499</v>
      </c>
      <c r="Z43">
        <v>1509.3196172314399</v>
      </c>
      <c r="AA43">
        <v>1572.00225308719</v>
      </c>
      <c r="AB43">
        <v>1703.30830634259</v>
      </c>
      <c r="AC43">
        <v>1840.44872029198</v>
      </c>
      <c r="AD43">
        <v>2064.6364851373601</v>
      </c>
      <c r="AE43">
        <v>1924.3123310769699</v>
      </c>
      <c r="AF43">
        <v>1972.5052803092999</v>
      </c>
    </row>
    <row r="44" spans="1:32" x14ac:dyDescent="0.3">
      <c r="A44" t="s">
        <v>58</v>
      </c>
      <c r="B44" t="s">
        <v>381</v>
      </c>
      <c r="C44" t="s">
        <v>297</v>
      </c>
      <c r="D44" t="s">
        <v>382</v>
      </c>
      <c r="E44" t="s">
        <v>298</v>
      </c>
      <c r="G44">
        <v>5471.5170808540297</v>
      </c>
      <c r="H44">
        <v>5764.4433561604901</v>
      </c>
      <c r="I44">
        <v>6214.0302991933204</v>
      </c>
      <c r="J44">
        <v>6725.0557424929802</v>
      </c>
      <c r="K44">
        <v>7250.5483404903198</v>
      </c>
      <c r="L44">
        <v>7869.0216339336603</v>
      </c>
      <c r="M44">
        <v>8174.0557160633898</v>
      </c>
      <c r="N44">
        <v>8286.0438042269197</v>
      </c>
      <c r="O44">
        <v>8378.1605224146697</v>
      </c>
      <c r="P44">
        <v>8755.4648008767999</v>
      </c>
      <c r="Q44">
        <v>9057.9547203869497</v>
      </c>
      <c r="R44">
        <v>9550.9936800962805</v>
      </c>
      <c r="S44">
        <v>10141.606054674199</v>
      </c>
      <c r="T44">
        <v>9834.6612644132201</v>
      </c>
      <c r="U44">
        <v>10136.291163784501</v>
      </c>
      <c r="V44">
        <v>9785.6232803129606</v>
      </c>
      <c r="W44">
        <v>9209.9128450140597</v>
      </c>
      <c r="X44">
        <v>8847.8743636305007</v>
      </c>
      <c r="Y44">
        <v>8833.4338690812092</v>
      </c>
      <c r="Z44">
        <v>9186.1761748599292</v>
      </c>
      <c r="AA44">
        <v>9399.1035298071693</v>
      </c>
      <c r="AB44">
        <v>9744.6282788723802</v>
      </c>
      <c r="AC44">
        <v>10043.713696114</v>
      </c>
      <c r="AD44">
        <v>11029.808902237801</v>
      </c>
      <c r="AE44">
        <v>10652.6295710411</v>
      </c>
      <c r="AF44">
        <v>11378.146370757</v>
      </c>
    </row>
    <row r="45" spans="1:32" x14ac:dyDescent="0.3">
      <c r="A45" t="s">
        <v>58</v>
      </c>
      <c r="B45" t="s">
        <v>383</v>
      </c>
      <c r="C45" t="s">
        <v>297</v>
      </c>
      <c r="D45" t="s">
        <v>384</v>
      </c>
      <c r="E45" t="s">
        <v>298</v>
      </c>
      <c r="G45">
        <v>5434.3332550554296</v>
      </c>
      <c r="H45">
        <v>5726.56673686658</v>
      </c>
      <c r="I45">
        <v>6174.9542552391304</v>
      </c>
      <c r="J45">
        <v>6681.8659615034803</v>
      </c>
      <c r="K45">
        <v>7206.1555508578203</v>
      </c>
      <c r="L45">
        <v>7824.3093987551101</v>
      </c>
      <c r="M45">
        <v>8128.34231502699</v>
      </c>
      <c r="N45">
        <v>8240.2058430977104</v>
      </c>
      <c r="O45">
        <v>8330.8112581203004</v>
      </c>
      <c r="P45">
        <v>8705.7402452597598</v>
      </c>
      <c r="Q45">
        <v>9008.8221925939397</v>
      </c>
      <c r="R45">
        <v>9493.0304176395293</v>
      </c>
      <c r="S45">
        <v>10080.0475654863</v>
      </c>
      <c r="T45">
        <v>9776.3570120518907</v>
      </c>
      <c r="U45">
        <v>10074.7303394017</v>
      </c>
      <c r="V45">
        <v>9719.2958472650098</v>
      </c>
      <c r="W45">
        <v>9143.0021344707893</v>
      </c>
      <c r="X45">
        <v>8786.6345537546604</v>
      </c>
      <c r="Y45">
        <v>8764.0778654334608</v>
      </c>
      <c r="Z45">
        <v>9110.2492823406592</v>
      </c>
      <c r="AA45">
        <v>9318.4820645893305</v>
      </c>
      <c r="AB45">
        <v>9664.1413879250995</v>
      </c>
      <c r="AC45">
        <v>9964.3166923057997</v>
      </c>
      <c r="AD45">
        <v>10937.064295931001</v>
      </c>
      <c r="AE45">
        <v>10570.1603476447</v>
      </c>
      <c r="AF45">
        <v>11294.313603266501</v>
      </c>
    </row>
    <row r="46" spans="1:32" x14ac:dyDescent="0.3">
      <c r="A46" t="s">
        <v>58</v>
      </c>
      <c r="B46" t="s">
        <v>385</v>
      </c>
      <c r="C46" t="s">
        <v>297</v>
      </c>
      <c r="D46" t="s">
        <v>386</v>
      </c>
      <c r="E46" t="s">
        <v>298</v>
      </c>
      <c r="G46">
        <v>150.86918754753501</v>
      </c>
      <c r="H46">
        <v>160.58668139863499</v>
      </c>
      <c r="I46">
        <v>174.08347839926799</v>
      </c>
      <c r="J46">
        <v>191.557544806968</v>
      </c>
      <c r="K46">
        <v>209.23335038844499</v>
      </c>
      <c r="L46">
        <v>222.06503722819801</v>
      </c>
      <c r="M46">
        <v>233.24867853255699</v>
      </c>
      <c r="N46">
        <v>238.910873170678</v>
      </c>
      <c r="O46">
        <v>246.02071414605899</v>
      </c>
      <c r="P46">
        <v>260.43903485532599</v>
      </c>
      <c r="Q46">
        <v>270.45193140313398</v>
      </c>
      <c r="R46">
        <v>290.74928012106102</v>
      </c>
      <c r="S46">
        <v>321.33601598736402</v>
      </c>
      <c r="T46">
        <v>323.03677624241999</v>
      </c>
      <c r="U46">
        <v>327.73120234546701</v>
      </c>
      <c r="V46">
        <v>328.42776255235299</v>
      </c>
      <c r="W46">
        <v>309.07194847987398</v>
      </c>
      <c r="X46">
        <v>295.091740369918</v>
      </c>
      <c r="Y46">
        <v>278.94697013620703</v>
      </c>
      <c r="Z46">
        <v>305.72961051227298</v>
      </c>
      <c r="AA46">
        <v>324.026669448917</v>
      </c>
      <c r="AB46">
        <v>364.54275941925403</v>
      </c>
      <c r="AC46">
        <v>407.13387256175002</v>
      </c>
      <c r="AD46">
        <v>442.55880552014798</v>
      </c>
      <c r="AE46">
        <v>384.52759335242303</v>
      </c>
      <c r="AF46">
        <v>407.05629678412299</v>
      </c>
    </row>
    <row r="47" spans="1:32" x14ac:dyDescent="0.3">
      <c r="A47" t="s">
        <v>58</v>
      </c>
      <c r="B47" t="s">
        <v>387</v>
      </c>
      <c r="C47" t="s">
        <v>297</v>
      </c>
      <c r="D47" t="s">
        <v>388</v>
      </c>
      <c r="E47" t="s">
        <v>298</v>
      </c>
      <c r="G47">
        <v>76.910053968096193</v>
      </c>
      <c r="H47">
        <v>79.984756515234693</v>
      </c>
      <c r="I47">
        <v>85.239036011290295</v>
      </c>
      <c r="J47">
        <v>95.964106917418206</v>
      </c>
      <c r="K47">
        <v>112.410330411815</v>
      </c>
      <c r="L47">
        <v>115.968588617092</v>
      </c>
      <c r="M47">
        <v>115.109440579075</v>
      </c>
      <c r="N47">
        <v>120.74546643206401</v>
      </c>
      <c r="O47">
        <v>123.20310803830399</v>
      </c>
      <c r="P47">
        <v>140.064920662747</v>
      </c>
      <c r="Q47">
        <v>145.85547107767999</v>
      </c>
      <c r="R47">
        <v>168.986565267392</v>
      </c>
      <c r="S47">
        <v>177.42099928727299</v>
      </c>
      <c r="T47">
        <v>197.76696306991499</v>
      </c>
      <c r="U47">
        <v>179.265809828486</v>
      </c>
      <c r="V47">
        <v>175.579444776401</v>
      </c>
      <c r="W47">
        <v>184.14796719084799</v>
      </c>
      <c r="X47">
        <v>176.423610201598</v>
      </c>
      <c r="Y47">
        <v>170.07375756737099</v>
      </c>
      <c r="Z47">
        <v>164.50258093977001</v>
      </c>
      <c r="AA47">
        <v>152.37506538624601</v>
      </c>
      <c r="AB47">
        <v>157.48615589011499</v>
      </c>
      <c r="AC47">
        <v>158.78086568783499</v>
      </c>
      <c r="AD47">
        <v>166.176507569385</v>
      </c>
      <c r="AE47">
        <v>157.37218613257801</v>
      </c>
      <c r="AF47">
        <v>159.92830847761601</v>
      </c>
    </row>
    <row r="48" spans="1:32" x14ac:dyDescent="0.3">
      <c r="A48" t="s">
        <v>58</v>
      </c>
      <c r="B48" t="s">
        <v>389</v>
      </c>
      <c r="C48" t="s">
        <v>297</v>
      </c>
      <c r="D48" t="s">
        <v>390</v>
      </c>
      <c r="E48" t="s">
        <v>298</v>
      </c>
      <c r="G48">
        <v>326.66333679217797</v>
      </c>
      <c r="H48">
        <v>342.12641810575298</v>
      </c>
      <c r="I48">
        <v>361.91989676277001</v>
      </c>
      <c r="J48">
        <v>406.02867913922</v>
      </c>
      <c r="K48">
        <v>451.579066866147</v>
      </c>
      <c r="L48">
        <v>484.41103144411602</v>
      </c>
      <c r="M48">
        <v>520.37257199392502</v>
      </c>
      <c r="N48">
        <v>542.05929132395295</v>
      </c>
      <c r="O48">
        <v>564.83025326307904</v>
      </c>
      <c r="P48">
        <v>599.25818986657396</v>
      </c>
      <c r="Q48">
        <v>610.07606608717595</v>
      </c>
      <c r="R48">
        <v>641.92896044431996</v>
      </c>
      <c r="S48">
        <v>702.99455665755704</v>
      </c>
      <c r="T48">
        <v>776.46869970366402</v>
      </c>
      <c r="U48">
        <v>779.053755648265</v>
      </c>
      <c r="V48">
        <v>797.11563436198298</v>
      </c>
      <c r="W48">
        <v>759.95595809411896</v>
      </c>
      <c r="X48">
        <v>753.84853294955803</v>
      </c>
      <c r="Y48">
        <v>758.00495809874803</v>
      </c>
      <c r="Z48">
        <v>758.323231175969</v>
      </c>
      <c r="AA48">
        <v>775.57790816103704</v>
      </c>
      <c r="AB48">
        <v>811.30118630978598</v>
      </c>
      <c r="AC48">
        <v>810.92993637358495</v>
      </c>
      <c r="AD48">
        <v>910.75872611556701</v>
      </c>
      <c r="AE48">
        <v>843.56470486933495</v>
      </c>
      <c r="AF48">
        <v>884.20142578916796</v>
      </c>
    </row>
    <row r="49" spans="1:32" x14ac:dyDescent="0.3">
      <c r="A49" t="s">
        <v>58</v>
      </c>
      <c r="B49" t="s">
        <v>391</v>
      </c>
      <c r="C49" t="s">
        <v>297</v>
      </c>
      <c r="D49" t="s">
        <v>392</v>
      </c>
      <c r="E49" t="s">
        <v>298</v>
      </c>
      <c r="G49">
        <v>98.532506135494799</v>
      </c>
      <c r="H49">
        <v>104.836943456257</v>
      </c>
      <c r="I49">
        <v>110.54546264053</v>
      </c>
      <c r="J49">
        <v>121.38603970042</v>
      </c>
      <c r="K49">
        <v>133.17359615553201</v>
      </c>
      <c r="L49">
        <v>143.18678282235399</v>
      </c>
      <c r="M49">
        <v>153.820829467458</v>
      </c>
      <c r="N49">
        <v>153.559855856985</v>
      </c>
      <c r="O49">
        <v>159.13271004917399</v>
      </c>
      <c r="P49">
        <v>169.381886177225</v>
      </c>
      <c r="Q49">
        <v>169.659112121112</v>
      </c>
      <c r="R49">
        <v>165.272323979379</v>
      </c>
      <c r="S49">
        <v>183.34820403590101</v>
      </c>
      <c r="T49">
        <v>203.09304004219899</v>
      </c>
      <c r="U49">
        <v>206.502921897123</v>
      </c>
      <c r="V49">
        <v>211.365582393577</v>
      </c>
      <c r="W49">
        <v>184.15536479030999</v>
      </c>
      <c r="X49">
        <v>189.62448894087601</v>
      </c>
      <c r="Y49">
        <v>180.19648466806399</v>
      </c>
      <c r="Z49">
        <v>171.824464392908</v>
      </c>
      <c r="AA49">
        <v>171.15898904205099</v>
      </c>
      <c r="AB49">
        <v>169.51286617537701</v>
      </c>
      <c r="AC49">
        <v>177.08856818344501</v>
      </c>
      <c r="AD49">
        <v>191.93483856324499</v>
      </c>
      <c r="AE49">
        <v>173.59314492137801</v>
      </c>
      <c r="AF49">
        <v>189.842247767836</v>
      </c>
    </row>
    <row r="50" spans="1:32" x14ac:dyDescent="0.3">
      <c r="A50" t="s">
        <v>58</v>
      </c>
      <c r="B50" t="s">
        <v>393</v>
      </c>
      <c r="C50" t="s">
        <v>297</v>
      </c>
      <c r="D50" t="s">
        <v>394</v>
      </c>
      <c r="E50" t="s">
        <v>298</v>
      </c>
      <c r="G50">
        <v>151.22077668858699</v>
      </c>
      <c r="H50">
        <v>157.30471813426101</v>
      </c>
      <c r="I50">
        <v>166.13539811095001</v>
      </c>
      <c r="J50">
        <v>188.67853252138201</v>
      </c>
      <c r="K50">
        <v>205.99514029880001</v>
      </c>
      <c r="L50">
        <v>225.25566000466901</v>
      </c>
      <c r="M50">
        <v>251.44230194739299</v>
      </c>
      <c r="N50">
        <v>267.753969034904</v>
      </c>
      <c r="O50">
        <v>282.49443517560201</v>
      </c>
      <c r="P50">
        <v>289.81138302660099</v>
      </c>
      <c r="Q50">
        <v>294.56148288838301</v>
      </c>
      <c r="R50">
        <v>307.67007119754902</v>
      </c>
      <c r="S50">
        <v>342.22535333438299</v>
      </c>
      <c r="T50">
        <v>375.60869659154997</v>
      </c>
      <c r="U50">
        <v>393.28502392265602</v>
      </c>
      <c r="V50">
        <v>410.17060719200498</v>
      </c>
      <c r="W50">
        <v>391.65262611295998</v>
      </c>
      <c r="X50">
        <v>387.80043380708503</v>
      </c>
      <c r="Y50">
        <v>407.734715863313</v>
      </c>
      <c r="Z50">
        <v>421.99618584328999</v>
      </c>
      <c r="AA50">
        <v>452.04385373274101</v>
      </c>
      <c r="AB50">
        <v>484.30216424429398</v>
      </c>
      <c r="AC50">
        <v>475.06050250230498</v>
      </c>
      <c r="AD50">
        <v>552.64737998293799</v>
      </c>
      <c r="AE50">
        <v>512.59937381537895</v>
      </c>
      <c r="AF50">
        <v>534.43086954371597</v>
      </c>
    </row>
    <row r="51" spans="1:32" x14ac:dyDescent="0.3">
      <c r="A51" t="s">
        <v>58</v>
      </c>
      <c r="B51" t="s">
        <v>395</v>
      </c>
      <c r="C51" t="s">
        <v>297</v>
      </c>
      <c r="D51" t="s">
        <v>396</v>
      </c>
      <c r="E51" t="s">
        <v>298</v>
      </c>
      <c r="G51">
        <v>132.371292665574</v>
      </c>
      <c r="H51">
        <v>138.10739951428201</v>
      </c>
      <c r="I51">
        <v>145.89962901149701</v>
      </c>
      <c r="J51">
        <v>166.39583339409799</v>
      </c>
      <c r="K51">
        <v>182.14844866043899</v>
      </c>
      <c r="L51">
        <v>199.55800132107899</v>
      </c>
      <c r="M51">
        <v>222.764420697443</v>
      </c>
      <c r="N51">
        <v>239.09976093165599</v>
      </c>
      <c r="O51">
        <v>252.65721758150599</v>
      </c>
      <c r="P51">
        <v>259.27273836847002</v>
      </c>
      <c r="Q51">
        <v>262.720047845365</v>
      </c>
      <c r="R51">
        <v>273.73583188839098</v>
      </c>
      <c r="S51">
        <v>305.19487874794697</v>
      </c>
      <c r="T51">
        <v>337.01823686708002</v>
      </c>
      <c r="U51">
        <v>353.64755134101301</v>
      </c>
      <c r="V51">
        <v>369.14021260211501</v>
      </c>
      <c r="W51">
        <v>350.10365517816001</v>
      </c>
      <c r="X51">
        <v>345.270078572567</v>
      </c>
      <c r="Y51">
        <v>364.23464631228899</v>
      </c>
      <c r="Z51">
        <v>374.75341029033001</v>
      </c>
      <c r="AA51">
        <v>401.01623062662702</v>
      </c>
      <c r="AB51">
        <v>427.37681993437502</v>
      </c>
      <c r="AC51">
        <v>413.97253818928101</v>
      </c>
      <c r="AD51">
        <v>485.15982759946399</v>
      </c>
      <c r="AE51">
        <v>449.87459487854699</v>
      </c>
      <c r="AF51">
        <v>467.71422622062602</v>
      </c>
    </row>
    <row r="52" spans="1:32" x14ac:dyDescent="0.3">
      <c r="A52" t="s">
        <v>58</v>
      </c>
      <c r="B52" t="s">
        <v>397</v>
      </c>
      <c r="C52" t="s">
        <v>297</v>
      </c>
      <c r="D52" t="s">
        <v>398</v>
      </c>
      <c r="E52" t="s">
        <v>298</v>
      </c>
      <c r="G52">
        <v>18.849484023012401</v>
      </c>
      <c r="H52">
        <v>19.197318619979399</v>
      </c>
      <c r="I52">
        <v>20.235769099452899</v>
      </c>
      <c r="J52">
        <v>22.282699127283902</v>
      </c>
      <c r="K52">
        <v>23.846691638360898</v>
      </c>
      <c r="L52">
        <v>25.697658683590198</v>
      </c>
      <c r="M52">
        <v>28.6778812499496</v>
      </c>
      <c r="N52">
        <v>28.654208103247999</v>
      </c>
      <c r="O52">
        <v>29.837217594095801</v>
      </c>
      <c r="P52">
        <v>30.538644658131702</v>
      </c>
      <c r="Q52">
        <v>31.841435043018901</v>
      </c>
      <c r="R52">
        <v>33.934239309158201</v>
      </c>
      <c r="S52">
        <v>37.030474586435602</v>
      </c>
      <c r="T52">
        <v>38.590459724469802</v>
      </c>
      <c r="U52">
        <v>39.6374725816435</v>
      </c>
      <c r="V52">
        <v>41.030394589890697</v>
      </c>
      <c r="W52">
        <v>41.548970934799897</v>
      </c>
      <c r="X52">
        <v>42.530355234517998</v>
      </c>
      <c r="Y52">
        <v>43.500069551024403</v>
      </c>
      <c r="Z52">
        <v>47.242775552960403</v>
      </c>
      <c r="AA52">
        <v>51.027623106113602</v>
      </c>
      <c r="AB52">
        <v>56.925344309919403</v>
      </c>
      <c r="AC52">
        <v>61.087964313024997</v>
      </c>
      <c r="AD52">
        <v>67.487552383474096</v>
      </c>
      <c r="AE52">
        <v>62.724778936831903</v>
      </c>
      <c r="AF52">
        <v>66.716643323090594</v>
      </c>
    </row>
    <row r="53" spans="1:32" x14ac:dyDescent="0.3">
      <c r="A53" t="s">
        <v>58</v>
      </c>
      <c r="B53" t="s">
        <v>399</v>
      </c>
      <c r="C53" t="s">
        <v>297</v>
      </c>
      <c r="D53" t="s">
        <v>400</v>
      </c>
      <c r="E53" t="s">
        <v>298</v>
      </c>
      <c r="G53">
        <v>86.177608388904105</v>
      </c>
      <c r="H53">
        <v>86.302809935467295</v>
      </c>
      <c r="I53">
        <v>88.1953162360943</v>
      </c>
      <c r="J53">
        <v>95.431992712965396</v>
      </c>
      <c r="K53">
        <v>103.979258196616</v>
      </c>
      <c r="L53">
        <v>113.399948481222</v>
      </c>
      <c r="M53">
        <v>109.304989677112</v>
      </c>
      <c r="N53">
        <v>104.122500510264</v>
      </c>
      <c r="O53">
        <v>110.378155776455</v>
      </c>
      <c r="P53">
        <v>118.027322001314</v>
      </c>
      <c r="Q53">
        <v>120.393623624505</v>
      </c>
      <c r="R53">
        <v>131.97609039785701</v>
      </c>
      <c r="S53">
        <v>142.296294901946</v>
      </c>
      <c r="T53">
        <v>141.19874152137899</v>
      </c>
      <c r="U53">
        <v>143.44495156050601</v>
      </c>
      <c r="V53">
        <v>136.66633059528999</v>
      </c>
      <c r="W53">
        <v>129.91750418011301</v>
      </c>
      <c r="X53">
        <v>127.488091134377</v>
      </c>
      <c r="Y53">
        <v>146.52047765560701</v>
      </c>
      <c r="Z53">
        <v>150.57864426861201</v>
      </c>
      <c r="AA53">
        <v>169.911404783709</v>
      </c>
      <c r="AB53">
        <v>165.36175023058999</v>
      </c>
      <c r="AC53">
        <v>174.01381765314201</v>
      </c>
      <c r="AD53">
        <v>213.7083046372</v>
      </c>
      <c r="AE53">
        <v>172.065803796659</v>
      </c>
      <c r="AF53">
        <v>170.60843133255901</v>
      </c>
    </row>
    <row r="54" spans="1:32" x14ac:dyDescent="0.3">
      <c r="A54" t="s">
        <v>58</v>
      </c>
      <c r="B54" t="s">
        <v>401</v>
      </c>
      <c r="C54" t="s">
        <v>297</v>
      </c>
      <c r="D54" t="s">
        <v>402</v>
      </c>
      <c r="E54" t="s">
        <v>298</v>
      </c>
      <c r="G54">
        <v>190.65138634001201</v>
      </c>
      <c r="H54">
        <v>193.06415469098701</v>
      </c>
      <c r="I54">
        <v>198.24943149773401</v>
      </c>
      <c r="J54">
        <v>211.194866755851</v>
      </c>
      <c r="K54">
        <v>225.379411799683</v>
      </c>
      <c r="L54">
        <v>246.41293881234699</v>
      </c>
      <c r="M54">
        <v>250.54403747429501</v>
      </c>
      <c r="N54">
        <v>256.88162047997503</v>
      </c>
      <c r="O54">
        <v>266.064146633635</v>
      </c>
      <c r="P54">
        <v>276.93002863063799</v>
      </c>
      <c r="Q54">
        <v>284.20227236738901</v>
      </c>
      <c r="R54">
        <v>305.26411246701002</v>
      </c>
      <c r="S54">
        <v>331.10460947174698</v>
      </c>
      <c r="T54">
        <v>331.87165332583601</v>
      </c>
      <c r="U54">
        <v>332.60829326064197</v>
      </c>
      <c r="V54">
        <v>321.35077355979598</v>
      </c>
      <c r="W54">
        <v>306.896414928117</v>
      </c>
      <c r="X54">
        <v>302.02083066661498</v>
      </c>
      <c r="Y54">
        <v>329.50862125277001</v>
      </c>
      <c r="Z54">
        <v>332.395781118733</v>
      </c>
      <c r="AA54">
        <v>349.72797978644502</v>
      </c>
      <c r="AB54">
        <v>347.69106309215698</v>
      </c>
      <c r="AC54">
        <v>361.79739022774601</v>
      </c>
      <c r="AD54">
        <v>409.71862638177703</v>
      </c>
      <c r="AE54">
        <v>372.83719544670998</v>
      </c>
      <c r="AF54">
        <v>366.92596701633801</v>
      </c>
    </row>
    <row r="55" spans="1:32" x14ac:dyDescent="0.3">
      <c r="A55" t="s">
        <v>58</v>
      </c>
      <c r="B55" t="s">
        <v>403</v>
      </c>
      <c r="C55" t="s">
        <v>297</v>
      </c>
      <c r="D55" t="s">
        <v>404</v>
      </c>
      <c r="E55" t="s">
        <v>298</v>
      </c>
      <c r="G55">
        <v>104.473777951108</v>
      </c>
      <c r="H55">
        <v>106.76134475552</v>
      </c>
      <c r="I55">
        <v>110.05411526164001</v>
      </c>
      <c r="J55">
        <v>115.762874042886</v>
      </c>
      <c r="K55">
        <v>121.400153603067</v>
      </c>
      <c r="L55">
        <v>133.012990331124</v>
      </c>
      <c r="M55">
        <v>141.23904779718299</v>
      </c>
      <c r="N55">
        <v>152.75911996971101</v>
      </c>
      <c r="O55">
        <v>155.68599085718</v>
      </c>
      <c r="P55">
        <v>158.902706629325</v>
      </c>
      <c r="Q55">
        <v>163.808648742885</v>
      </c>
      <c r="R55">
        <v>173.28802206915401</v>
      </c>
      <c r="S55">
        <v>188.80831456980101</v>
      </c>
      <c r="T55">
        <v>190.67291180445699</v>
      </c>
      <c r="U55">
        <v>189.16334170013599</v>
      </c>
      <c r="V55">
        <v>184.68444296450599</v>
      </c>
      <c r="W55">
        <v>176.97891074800401</v>
      </c>
      <c r="X55">
        <v>174.53273953223899</v>
      </c>
      <c r="Y55">
        <v>182.98814359716201</v>
      </c>
      <c r="Z55">
        <v>181.81713685012099</v>
      </c>
      <c r="AA55">
        <v>179.81657500273599</v>
      </c>
      <c r="AB55">
        <v>182.32931286156699</v>
      </c>
      <c r="AC55">
        <v>187.78357257460399</v>
      </c>
      <c r="AD55">
        <v>196.010321744577</v>
      </c>
      <c r="AE55">
        <v>200.77139165005099</v>
      </c>
      <c r="AF55">
        <v>196.317535683779</v>
      </c>
    </row>
    <row r="56" spans="1:32" x14ac:dyDescent="0.3">
      <c r="A56" t="s">
        <v>58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58</v>
      </c>
      <c r="B57" t="s">
        <v>407</v>
      </c>
      <c r="C57" t="s">
        <v>297</v>
      </c>
      <c r="D57" t="s">
        <v>408</v>
      </c>
      <c r="E57" t="s">
        <v>298</v>
      </c>
      <c r="G57">
        <v>5909.15933308688</v>
      </c>
      <c r="H57">
        <v>6226.6490611296003</v>
      </c>
      <c r="I57">
        <v>6702.7197537887796</v>
      </c>
      <c r="J57">
        <v>7266.5341097890396</v>
      </c>
      <c r="K57">
        <v>7853.1323848209304</v>
      </c>
      <c r="L57">
        <v>8526.5155697207792</v>
      </c>
      <c r="M57">
        <v>8875.7047599032594</v>
      </c>
      <c r="N57">
        <v>9009.3974104143308</v>
      </c>
      <c r="O57">
        <v>9122.4480655878906</v>
      </c>
      <c r="P57">
        <v>9540.4125070692899</v>
      </c>
      <c r="Q57">
        <v>9854.8425370033492</v>
      </c>
      <c r="R57">
        <v>10371.804474659</v>
      </c>
      <c r="S57">
        <v>11030.202004180999</v>
      </c>
      <c r="T57">
        <v>10791.992253412</v>
      </c>
      <c r="U57">
        <v>11072.793124444501</v>
      </c>
      <c r="V57">
        <v>10731.026766781401</v>
      </c>
      <c r="W57">
        <v>10092.4167024174</v>
      </c>
      <c r="X57">
        <v>9731.6570950678797</v>
      </c>
      <c r="Y57">
        <v>9725.0196232136095</v>
      </c>
      <c r="Z57">
        <v>10096.9050079914</v>
      </c>
      <c r="AA57">
        <v>10359.0145984918</v>
      </c>
      <c r="AB57">
        <v>10781.0247834908</v>
      </c>
      <c r="AC57">
        <v>11097.1160211847</v>
      </c>
      <c r="AD57">
        <v>12205.6326906914</v>
      </c>
      <c r="AE57">
        <v>11778.581003629501</v>
      </c>
      <c r="AF57">
        <v>12580.0388207493</v>
      </c>
    </row>
    <row r="58" spans="1:32" x14ac:dyDescent="0.3">
      <c r="A58" t="s">
        <v>58</v>
      </c>
      <c r="B58" t="s">
        <v>409</v>
      </c>
      <c r="C58" t="s">
        <v>297</v>
      </c>
      <c r="D58" t="s">
        <v>410</v>
      </c>
      <c r="E58" t="s">
        <v>298</v>
      </c>
      <c r="G58">
        <v>5909.15933308688</v>
      </c>
      <c r="H58">
        <v>6226.6490611296003</v>
      </c>
      <c r="I58">
        <v>6702.7197537887796</v>
      </c>
      <c r="J58">
        <v>7266.5341097890396</v>
      </c>
      <c r="K58">
        <v>7853.1323848209304</v>
      </c>
      <c r="L58">
        <v>8526.5155697207792</v>
      </c>
      <c r="M58">
        <v>8875.7047599032594</v>
      </c>
      <c r="N58">
        <v>9009.3974104143308</v>
      </c>
      <c r="O58">
        <v>9122.4480655878906</v>
      </c>
      <c r="P58">
        <v>9540.4125070692899</v>
      </c>
      <c r="Q58">
        <v>9854.8425370033492</v>
      </c>
      <c r="R58">
        <v>10371.804474659</v>
      </c>
      <c r="S58">
        <v>11030.202004180999</v>
      </c>
      <c r="T58">
        <v>10791.992253412</v>
      </c>
      <c r="U58">
        <v>11072.793124444501</v>
      </c>
      <c r="V58">
        <v>10731.026766781401</v>
      </c>
      <c r="W58">
        <v>10092.4167024174</v>
      </c>
      <c r="X58">
        <v>9731.6570950678797</v>
      </c>
      <c r="Y58">
        <v>9725.0196232136095</v>
      </c>
      <c r="Z58">
        <v>10096.9050079914</v>
      </c>
      <c r="AA58">
        <v>10359.0145984918</v>
      </c>
      <c r="AB58">
        <v>10781.0247834908</v>
      </c>
      <c r="AC58">
        <v>11097.1160211847</v>
      </c>
      <c r="AD58">
        <v>12205.6326906914</v>
      </c>
      <c r="AE58">
        <v>11778.581003629501</v>
      </c>
      <c r="AF58">
        <v>12580.0388207493</v>
      </c>
    </row>
    <row r="59" spans="1:32" x14ac:dyDescent="0.3">
      <c r="A59" t="s">
        <v>58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60</v>
      </c>
      <c r="B2" t="s">
        <v>295</v>
      </c>
      <c r="C2" t="s">
        <v>297</v>
      </c>
      <c r="D2" t="s">
        <v>296</v>
      </c>
      <c r="E2" t="s">
        <v>298</v>
      </c>
      <c r="V2">
        <v>4.5999999999999996</v>
      </c>
      <c r="W2">
        <v>8.6999999999999993</v>
      </c>
      <c r="X2">
        <v>10.4</v>
      </c>
      <c r="Y2">
        <v>8.4</v>
      </c>
      <c r="Z2">
        <v>8.6999999999999993</v>
      </c>
      <c r="AA2">
        <v>11.9</v>
      </c>
      <c r="AB2">
        <v>16.7</v>
      </c>
      <c r="AC2">
        <v>16.3</v>
      </c>
      <c r="AD2">
        <v>19.899999999999999</v>
      </c>
      <c r="AE2">
        <v>28.6</v>
      </c>
      <c r="AF2">
        <v>32.799999999999997</v>
      </c>
    </row>
    <row r="3" spans="1:32" x14ac:dyDescent="0.3">
      <c r="A3" t="s">
        <v>60</v>
      </c>
      <c r="B3" t="s">
        <v>299</v>
      </c>
      <c r="C3" t="s">
        <v>297</v>
      </c>
      <c r="D3" t="s">
        <v>300</v>
      </c>
      <c r="E3" t="s">
        <v>298</v>
      </c>
      <c r="V3">
        <v>7</v>
      </c>
      <c r="W3">
        <v>5</v>
      </c>
      <c r="X3">
        <v>7</v>
      </c>
      <c r="Y3">
        <v>5.8</v>
      </c>
      <c r="Z3">
        <v>10.199999999999999</v>
      </c>
      <c r="AA3">
        <v>8</v>
      </c>
      <c r="AB3">
        <v>11.4</v>
      </c>
      <c r="AC3">
        <v>13.5</v>
      </c>
      <c r="AD3">
        <v>13.2</v>
      </c>
      <c r="AE3">
        <v>17.399999999999999</v>
      </c>
      <c r="AF3">
        <v>18.100000000000001</v>
      </c>
    </row>
    <row r="4" spans="1:32" x14ac:dyDescent="0.3">
      <c r="A4" t="s">
        <v>60</v>
      </c>
      <c r="B4" t="s">
        <v>301</v>
      </c>
      <c r="C4" t="s">
        <v>297</v>
      </c>
      <c r="D4" t="s">
        <v>302</v>
      </c>
      <c r="E4" t="s">
        <v>298</v>
      </c>
      <c r="V4">
        <v>600.9</v>
      </c>
      <c r="W4">
        <v>647.79999999999995</v>
      </c>
      <c r="X4">
        <v>603.1</v>
      </c>
      <c r="Y4">
        <v>608</v>
      </c>
      <c r="Z4">
        <v>572.9</v>
      </c>
      <c r="AA4">
        <v>697.3</v>
      </c>
      <c r="AB4">
        <v>743.7</v>
      </c>
      <c r="AC4">
        <v>856.7</v>
      </c>
      <c r="AD4">
        <v>887.5</v>
      </c>
      <c r="AE4">
        <v>975.4</v>
      </c>
      <c r="AF4">
        <v>1031.5999999999999</v>
      </c>
    </row>
    <row r="5" spans="1:32" x14ac:dyDescent="0.3">
      <c r="A5" t="s">
        <v>60</v>
      </c>
      <c r="B5" t="s">
        <v>303</v>
      </c>
      <c r="C5" t="s">
        <v>297</v>
      </c>
      <c r="D5" t="s">
        <v>304</v>
      </c>
      <c r="E5" t="s">
        <v>298</v>
      </c>
      <c r="V5">
        <v>65.2</v>
      </c>
      <c r="W5">
        <v>95.5</v>
      </c>
      <c r="X5">
        <v>85.6</v>
      </c>
      <c r="Y5">
        <v>82.8</v>
      </c>
      <c r="Z5">
        <v>69.900000000000006</v>
      </c>
      <c r="AA5">
        <v>77</v>
      </c>
      <c r="AB5">
        <v>82.8</v>
      </c>
      <c r="AC5">
        <v>108.7</v>
      </c>
      <c r="AD5">
        <v>110.9</v>
      </c>
      <c r="AE5">
        <v>115.5</v>
      </c>
      <c r="AF5">
        <v>108.6</v>
      </c>
    </row>
    <row r="6" spans="1:32" x14ac:dyDescent="0.3">
      <c r="A6" t="s">
        <v>60</v>
      </c>
      <c r="B6" t="s">
        <v>305</v>
      </c>
      <c r="C6" t="s">
        <v>297</v>
      </c>
      <c r="D6" t="s">
        <v>306</v>
      </c>
      <c r="E6" t="s">
        <v>298</v>
      </c>
      <c r="V6">
        <v>33.299999999999997</v>
      </c>
      <c r="W6">
        <v>36.4</v>
      </c>
      <c r="X6">
        <v>38.700000000000003</v>
      </c>
      <c r="Y6">
        <v>43.2</v>
      </c>
      <c r="Z6">
        <v>41.5</v>
      </c>
      <c r="AA6">
        <v>52</v>
      </c>
      <c r="AB6">
        <v>49.3</v>
      </c>
      <c r="AC6">
        <v>54.7</v>
      </c>
      <c r="AD6">
        <v>61.4</v>
      </c>
      <c r="AE6">
        <v>72</v>
      </c>
      <c r="AF6">
        <v>79</v>
      </c>
    </row>
    <row r="7" spans="1:32" x14ac:dyDescent="0.3">
      <c r="A7" t="s">
        <v>60</v>
      </c>
      <c r="B7" t="s">
        <v>307</v>
      </c>
      <c r="C7" t="s">
        <v>297</v>
      </c>
      <c r="D7" t="s">
        <v>308</v>
      </c>
      <c r="E7" t="s">
        <v>298</v>
      </c>
      <c r="V7">
        <v>48.5</v>
      </c>
      <c r="W7">
        <v>49.5</v>
      </c>
      <c r="X7">
        <v>50.4</v>
      </c>
      <c r="Y7">
        <v>45.1</v>
      </c>
      <c r="Z7">
        <v>44.7</v>
      </c>
      <c r="AA7">
        <v>48.6</v>
      </c>
      <c r="AB7">
        <v>56.6</v>
      </c>
      <c r="AC7">
        <v>75.8</v>
      </c>
      <c r="AD7">
        <v>78.5</v>
      </c>
      <c r="AE7">
        <v>92.6</v>
      </c>
      <c r="AF7">
        <v>82.8</v>
      </c>
    </row>
    <row r="8" spans="1:32" x14ac:dyDescent="0.3">
      <c r="A8" t="s">
        <v>60</v>
      </c>
      <c r="B8" t="s">
        <v>309</v>
      </c>
      <c r="C8" t="s">
        <v>297</v>
      </c>
      <c r="D8" t="s">
        <v>310</v>
      </c>
      <c r="E8" t="s">
        <v>298</v>
      </c>
      <c r="V8">
        <v>6.9</v>
      </c>
      <c r="W8">
        <v>7.4</v>
      </c>
      <c r="X8">
        <v>10.9</v>
      </c>
      <c r="Y8">
        <v>6.6</v>
      </c>
      <c r="Z8">
        <v>3</v>
      </c>
      <c r="AA8">
        <v>3.1</v>
      </c>
      <c r="AB8">
        <v>3.1</v>
      </c>
      <c r="AC8">
        <v>3.3</v>
      </c>
      <c r="AD8">
        <v>6.6</v>
      </c>
      <c r="AE8">
        <v>6.4</v>
      </c>
      <c r="AF8">
        <v>14</v>
      </c>
    </row>
    <row r="9" spans="1:32" x14ac:dyDescent="0.3">
      <c r="A9" t="s">
        <v>60</v>
      </c>
      <c r="B9" t="s">
        <v>311</v>
      </c>
      <c r="C9" t="s">
        <v>297</v>
      </c>
      <c r="D9" t="s">
        <v>312</v>
      </c>
      <c r="E9" t="s">
        <v>298</v>
      </c>
      <c r="V9">
        <v>29</v>
      </c>
      <c r="W9">
        <v>34.6</v>
      </c>
      <c r="X9">
        <v>36.4</v>
      </c>
      <c r="Y9">
        <v>35</v>
      </c>
      <c r="Z9">
        <v>35.5</v>
      </c>
      <c r="AA9">
        <v>42</v>
      </c>
      <c r="AB9">
        <v>40.6</v>
      </c>
      <c r="AC9">
        <v>47.7</v>
      </c>
      <c r="AD9">
        <v>50.8</v>
      </c>
      <c r="AE9">
        <v>57.5</v>
      </c>
      <c r="AF9">
        <v>60.5</v>
      </c>
    </row>
    <row r="10" spans="1:32" x14ac:dyDescent="0.3">
      <c r="A10" t="s">
        <v>60</v>
      </c>
      <c r="B10" t="s">
        <v>313</v>
      </c>
      <c r="C10" t="s">
        <v>297</v>
      </c>
      <c r="D10" t="s">
        <v>314</v>
      </c>
      <c r="E10" t="s">
        <v>298</v>
      </c>
      <c r="V10">
        <v>130.1</v>
      </c>
      <c r="W10">
        <v>138.80000000000001</v>
      </c>
      <c r="X10">
        <v>136.1</v>
      </c>
      <c r="Y10">
        <v>122.9</v>
      </c>
      <c r="Z10">
        <v>120.7</v>
      </c>
      <c r="AA10">
        <v>146.19999999999999</v>
      </c>
      <c r="AB10">
        <v>157.6</v>
      </c>
      <c r="AC10">
        <v>182.1</v>
      </c>
      <c r="AD10">
        <v>156.6</v>
      </c>
      <c r="AE10">
        <v>165.7</v>
      </c>
      <c r="AF10">
        <v>207.5</v>
      </c>
    </row>
    <row r="11" spans="1:32" x14ac:dyDescent="0.3">
      <c r="A11" t="s">
        <v>60</v>
      </c>
      <c r="B11" t="s">
        <v>315</v>
      </c>
      <c r="C11" t="s">
        <v>297</v>
      </c>
      <c r="D11" t="s">
        <v>316</v>
      </c>
      <c r="E11" t="s">
        <v>298</v>
      </c>
      <c r="V11">
        <v>101.1</v>
      </c>
      <c r="W11">
        <v>104.2</v>
      </c>
      <c r="X11">
        <v>99.7</v>
      </c>
      <c r="Y11">
        <v>87.9</v>
      </c>
      <c r="Z11">
        <v>85.2</v>
      </c>
      <c r="AA11">
        <v>104.2</v>
      </c>
      <c r="AB11">
        <v>117</v>
      </c>
      <c r="AC11">
        <v>134.4</v>
      </c>
      <c r="AD11">
        <v>105.8</v>
      </c>
      <c r="AE11">
        <v>108.2</v>
      </c>
      <c r="AF11">
        <v>147</v>
      </c>
    </row>
    <row r="12" spans="1:32" x14ac:dyDescent="0.3">
      <c r="A12" t="s">
        <v>60</v>
      </c>
      <c r="B12" t="s">
        <v>317</v>
      </c>
      <c r="C12" t="s">
        <v>297</v>
      </c>
      <c r="D12" t="s">
        <v>318</v>
      </c>
      <c r="E12" t="s">
        <v>298</v>
      </c>
      <c r="V12">
        <v>65.3</v>
      </c>
      <c r="W12">
        <v>81.7</v>
      </c>
      <c r="X12">
        <v>62.8</v>
      </c>
      <c r="Y12">
        <v>66.900000000000006</v>
      </c>
      <c r="Z12">
        <v>61.5</v>
      </c>
      <c r="AA12">
        <v>65.8</v>
      </c>
      <c r="AB12">
        <v>79.400000000000006</v>
      </c>
      <c r="AC12">
        <v>94.4</v>
      </c>
      <c r="AD12">
        <v>107.2</v>
      </c>
      <c r="AE12">
        <v>109.3</v>
      </c>
      <c r="AF12">
        <v>119.2</v>
      </c>
    </row>
    <row r="13" spans="1:32" x14ac:dyDescent="0.3">
      <c r="A13" t="s">
        <v>60</v>
      </c>
      <c r="B13" t="s">
        <v>319</v>
      </c>
      <c r="C13" t="s">
        <v>297</v>
      </c>
      <c r="D13" t="s">
        <v>320</v>
      </c>
      <c r="E13" t="s">
        <v>298</v>
      </c>
      <c r="V13">
        <v>53.3</v>
      </c>
      <c r="W13">
        <v>49.2</v>
      </c>
      <c r="X13">
        <v>50</v>
      </c>
      <c r="Y13">
        <v>63.6</v>
      </c>
      <c r="Z13">
        <v>44.6</v>
      </c>
      <c r="AA13">
        <v>61.4</v>
      </c>
      <c r="AB13">
        <v>66.900000000000006</v>
      </c>
      <c r="AC13">
        <v>71.599999999999994</v>
      </c>
      <c r="AD13">
        <v>79.7</v>
      </c>
      <c r="AE13">
        <v>91.3</v>
      </c>
      <c r="AF13">
        <v>87.2</v>
      </c>
    </row>
    <row r="14" spans="1:32" x14ac:dyDescent="0.3">
      <c r="A14" t="s">
        <v>60</v>
      </c>
      <c r="B14" t="s">
        <v>321</v>
      </c>
      <c r="C14" t="s">
        <v>297</v>
      </c>
      <c r="D14" t="s">
        <v>322</v>
      </c>
      <c r="E14" t="s">
        <v>298</v>
      </c>
      <c r="V14">
        <v>36.200000000000003</v>
      </c>
      <c r="W14">
        <v>35.9</v>
      </c>
      <c r="X14">
        <v>29.6</v>
      </c>
      <c r="Y14">
        <v>38.4</v>
      </c>
      <c r="Z14">
        <v>42.1</v>
      </c>
      <c r="AA14">
        <v>48.4</v>
      </c>
      <c r="AB14">
        <v>47.2</v>
      </c>
      <c r="AC14">
        <v>49.7</v>
      </c>
      <c r="AD14">
        <v>47.5</v>
      </c>
      <c r="AE14">
        <v>63.6</v>
      </c>
      <c r="AF14">
        <v>58.1</v>
      </c>
    </row>
    <row r="15" spans="1:32" x14ac:dyDescent="0.3">
      <c r="A15" t="s">
        <v>60</v>
      </c>
      <c r="B15" t="s">
        <v>323</v>
      </c>
      <c r="C15" t="s">
        <v>297</v>
      </c>
      <c r="D15" t="s">
        <v>324</v>
      </c>
      <c r="E15" t="s">
        <v>298</v>
      </c>
      <c r="V15">
        <v>66.599999999999994</v>
      </c>
      <c r="W15">
        <v>64.8</v>
      </c>
      <c r="X15">
        <v>61.3</v>
      </c>
      <c r="Y15">
        <v>72.599999999999994</v>
      </c>
      <c r="Z15">
        <v>73.599999999999994</v>
      </c>
      <c r="AA15">
        <v>85.3</v>
      </c>
      <c r="AB15">
        <v>88.8</v>
      </c>
      <c r="AC15">
        <v>94.6</v>
      </c>
      <c r="AD15">
        <v>100.9</v>
      </c>
      <c r="AE15">
        <v>114</v>
      </c>
      <c r="AF15">
        <v>115.9</v>
      </c>
    </row>
    <row r="16" spans="1:32" x14ac:dyDescent="0.3">
      <c r="A16" t="s">
        <v>60</v>
      </c>
      <c r="B16" t="s">
        <v>325</v>
      </c>
      <c r="C16" t="s">
        <v>297</v>
      </c>
      <c r="D16" t="s">
        <v>326</v>
      </c>
      <c r="E16" t="s">
        <v>298</v>
      </c>
      <c r="V16">
        <v>30.4</v>
      </c>
      <c r="W16">
        <v>28.9</v>
      </c>
      <c r="X16">
        <v>31.7</v>
      </c>
      <c r="Y16">
        <v>34.200000000000003</v>
      </c>
      <c r="Z16">
        <v>31.5</v>
      </c>
      <c r="AA16">
        <v>36.9</v>
      </c>
      <c r="AB16">
        <v>41.6</v>
      </c>
      <c r="AC16">
        <v>44.9</v>
      </c>
      <c r="AD16">
        <v>53.4</v>
      </c>
      <c r="AE16">
        <v>50.4</v>
      </c>
      <c r="AF16">
        <v>57.8</v>
      </c>
    </row>
    <row r="17" spans="1:32" x14ac:dyDescent="0.3">
      <c r="A17" t="s">
        <v>60</v>
      </c>
      <c r="B17" t="s">
        <v>327</v>
      </c>
      <c r="C17" t="s">
        <v>297</v>
      </c>
      <c r="D17" t="s">
        <v>328</v>
      </c>
      <c r="E17" t="s">
        <v>298</v>
      </c>
      <c r="V17">
        <v>17</v>
      </c>
      <c r="W17">
        <v>21</v>
      </c>
      <c r="X17">
        <v>18.100000000000001</v>
      </c>
      <c r="Y17">
        <v>19.5</v>
      </c>
      <c r="Z17">
        <v>21.1</v>
      </c>
      <c r="AA17">
        <v>34.700000000000003</v>
      </c>
      <c r="AB17">
        <v>30.2</v>
      </c>
      <c r="AC17">
        <v>35.200000000000003</v>
      </c>
      <c r="AD17">
        <v>40.4</v>
      </c>
      <c r="AE17">
        <v>49.7</v>
      </c>
      <c r="AF17">
        <v>53</v>
      </c>
    </row>
    <row r="18" spans="1:32" x14ac:dyDescent="0.3">
      <c r="A18" t="s">
        <v>60</v>
      </c>
      <c r="B18" t="s">
        <v>329</v>
      </c>
      <c r="C18" t="s">
        <v>297</v>
      </c>
      <c r="D18" t="s">
        <v>330</v>
      </c>
      <c r="E18" t="s">
        <v>298</v>
      </c>
      <c r="V18">
        <v>66.400000000000006</v>
      </c>
      <c r="W18">
        <v>61.8</v>
      </c>
      <c r="X18">
        <v>53.9</v>
      </c>
      <c r="Y18">
        <v>56.7</v>
      </c>
      <c r="Z18">
        <v>65.099999999999994</v>
      </c>
      <c r="AA18">
        <v>85.7</v>
      </c>
      <c r="AB18">
        <v>94.1</v>
      </c>
      <c r="AC18">
        <v>90.3</v>
      </c>
      <c r="AD18">
        <v>98.4</v>
      </c>
      <c r="AE18">
        <v>99.3</v>
      </c>
      <c r="AF18">
        <v>110.4</v>
      </c>
    </row>
    <row r="19" spans="1:32" x14ac:dyDescent="0.3">
      <c r="A19" t="s">
        <v>60</v>
      </c>
      <c r="B19" t="s">
        <v>331</v>
      </c>
      <c r="C19" t="s">
        <v>297</v>
      </c>
      <c r="D19" t="s">
        <v>332</v>
      </c>
      <c r="E19" t="s">
        <v>298</v>
      </c>
      <c r="V19">
        <v>48.3</v>
      </c>
      <c r="W19">
        <v>41.7</v>
      </c>
      <c r="X19">
        <v>35.299999999999997</v>
      </c>
      <c r="Y19">
        <v>28.1</v>
      </c>
      <c r="Z19">
        <v>27.2</v>
      </c>
      <c r="AA19">
        <v>37.5</v>
      </c>
      <c r="AB19">
        <v>34.9</v>
      </c>
      <c r="AC19">
        <v>46</v>
      </c>
      <c r="AD19">
        <v>46.9</v>
      </c>
      <c r="AE19">
        <v>59.6</v>
      </c>
      <c r="AF19">
        <v>54</v>
      </c>
    </row>
    <row r="20" spans="1:32" x14ac:dyDescent="0.3">
      <c r="A20" t="s">
        <v>60</v>
      </c>
      <c r="B20" t="s">
        <v>333</v>
      </c>
      <c r="C20" t="s">
        <v>297</v>
      </c>
      <c r="D20" t="s">
        <v>334</v>
      </c>
      <c r="E20" t="s">
        <v>298</v>
      </c>
      <c r="V20">
        <v>43</v>
      </c>
      <c r="W20">
        <v>42.4</v>
      </c>
      <c r="X20">
        <v>43.2</v>
      </c>
      <c r="Y20">
        <v>40.200000000000003</v>
      </c>
      <c r="Z20">
        <v>40.700000000000003</v>
      </c>
      <c r="AA20">
        <v>45.5</v>
      </c>
      <c r="AB20">
        <v>51</v>
      </c>
      <c r="AC20">
        <v>62.7</v>
      </c>
      <c r="AD20">
        <v>66.3</v>
      </c>
      <c r="AE20">
        <v>68.099999999999994</v>
      </c>
      <c r="AF20">
        <v>85</v>
      </c>
    </row>
    <row r="21" spans="1:32" x14ac:dyDescent="0.3">
      <c r="A21" t="s">
        <v>60</v>
      </c>
      <c r="B21" t="s">
        <v>335</v>
      </c>
      <c r="C21" t="s">
        <v>297</v>
      </c>
      <c r="D21" t="s">
        <v>336</v>
      </c>
      <c r="E21" t="s">
        <v>298</v>
      </c>
      <c r="V21">
        <v>61.1</v>
      </c>
      <c r="W21">
        <v>65.5</v>
      </c>
      <c r="X21">
        <v>63.9</v>
      </c>
      <c r="Y21">
        <v>59.4</v>
      </c>
      <c r="Z21">
        <v>60.6</v>
      </c>
      <c r="AA21">
        <v>65.8</v>
      </c>
      <c r="AB21">
        <v>74.8</v>
      </c>
      <c r="AC21">
        <v>91.1</v>
      </c>
      <c r="AD21">
        <v>99.9</v>
      </c>
      <c r="AE21">
        <v>106.1</v>
      </c>
      <c r="AF21">
        <v>122.5</v>
      </c>
    </row>
    <row r="22" spans="1:32" x14ac:dyDescent="0.3">
      <c r="A22" t="s">
        <v>60</v>
      </c>
      <c r="B22" t="s">
        <v>337</v>
      </c>
      <c r="C22" t="s">
        <v>297</v>
      </c>
      <c r="D22" t="s">
        <v>338</v>
      </c>
      <c r="E22" t="s">
        <v>298</v>
      </c>
      <c r="V22">
        <v>18.100000000000001</v>
      </c>
      <c r="W22">
        <v>23.1</v>
      </c>
      <c r="X22">
        <v>20.7</v>
      </c>
      <c r="Y22">
        <v>19.2</v>
      </c>
      <c r="Z22">
        <v>19.899999999999999</v>
      </c>
      <c r="AA22">
        <v>20.3</v>
      </c>
      <c r="AB22">
        <v>23.8</v>
      </c>
      <c r="AC22">
        <v>28.4</v>
      </c>
      <c r="AD22">
        <v>33.6</v>
      </c>
      <c r="AE22">
        <v>38</v>
      </c>
      <c r="AF22">
        <v>37.5</v>
      </c>
    </row>
    <row r="23" spans="1:32" x14ac:dyDescent="0.3">
      <c r="A23" t="s">
        <v>60</v>
      </c>
      <c r="B23" t="s">
        <v>339</v>
      </c>
      <c r="C23" t="s">
        <v>297</v>
      </c>
      <c r="D23" t="s">
        <v>340</v>
      </c>
      <c r="E23" t="s">
        <v>298</v>
      </c>
      <c r="V23">
        <v>36.6</v>
      </c>
      <c r="W23">
        <v>29.8</v>
      </c>
      <c r="X23">
        <v>34.9</v>
      </c>
      <c r="Y23">
        <v>35</v>
      </c>
      <c r="Z23">
        <v>36.1</v>
      </c>
      <c r="AA23">
        <v>39.9</v>
      </c>
      <c r="AB23">
        <v>43.8</v>
      </c>
      <c r="AC23">
        <v>49.9</v>
      </c>
      <c r="AD23">
        <v>53.3</v>
      </c>
      <c r="AE23">
        <v>58.7</v>
      </c>
      <c r="AF23">
        <v>76</v>
      </c>
    </row>
    <row r="24" spans="1:32" x14ac:dyDescent="0.3">
      <c r="A24" t="s">
        <v>60</v>
      </c>
      <c r="B24" t="s">
        <v>341</v>
      </c>
      <c r="C24" t="s">
        <v>297</v>
      </c>
      <c r="D24" t="s">
        <v>342</v>
      </c>
      <c r="E24" t="s">
        <v>298</v>
      </c>
      <c r="V24">
        <v>263.2</v>
      </c>
      <c r="W24">
        <v>237.9</v>
      </c>
      <c r="X24">
        <v>241.1</v>
      </c>
      <c r="Y24">
        <v>251.5</v>
      </c>
      <c r="Z24">
        <v>238.5</v>
      </c>
      <c r="AA24">
        <v>256.89999999999998</v>
      </c>
      <c r="AB24">
        <v>283.89999999999998</v>
      </c>
      <c r="AC24">
        <v>307.39999999999998</v>
      </c>
      <c r="AD24">
        <v>336.9</v>
      </c>
      <c r="AE24">
        <v>358.3</v>
      </c>
      <c r="AF24">
        <v>396.9</v>
      </c>
    </row>
    <row r="25" spans="1:32" x14ac:dyDescent="0.3">
      <c r="A25" t="s">
        <v>60</v>
      </c>
      <c r="B25" t="s">
        <v>343</v>
      </c>
      <c r="C25" t="s">
        <v>297</v>
      </c>
      <c r="D25" t="s">
        <v>344</v>
      </c>
      <c r="E25" t="s">
        <v>298</v>
      </c>
      <c r="V25">
        <v>18.899999999999999</v>
      </c>
      <c r="W25">
        <v>17.2</v>
      </c>
      <c r="X25">
        <v>17.3</v>
      </c>
      <c r="Y25">
        <v>17.5</v>
      </c>
      <c r="Z25">
        <v>16</v>
      </c>
      <c r="AA25">
        <v>19.2</v>
      </c>
      <c r="AB25">
        <v>22.3</v>
      </c>
      <c r="AC25">
        <v>24.4</v>
      </c>
      <c r="AD25">
        <v>25.5</v>
      </c>
      <c r="AE25">
        <v>26.8</v>
      </c>
      <c r="AF25">
        <v>28.9</v>
      </c>
    </row>
    <row r="26" spans="1:32" x14ac:dyDescent="0.3">
      <c r="A26" t="s">
        <v>60</v>
      </c>
      <c r="B26" t="s">
        <v>345</v>
      </c>
      <c r="C26" t="s">
        <v>297</v>
      </c>
      <c r="D26" t="s">
        <v>346</v>
      </c>
      <c r="E26" t="s">
        <v>298</v>
      </c>
      <c r="V26">
        <v>176.8</v>
      </c>
      <c r="W26">
        <v>166.8</v>
      </c>
      <c r="X26">
        <v>161.5</v>
      </c>
      <c r="Y26">
        <v>158.6</v>
      </c>
      <c r="Z26">
        <v>154</v>
      </c>
      <c r="AA26">
        <v>152.5</v>
      </c>
      <c r="AB26">
        <v>175.4</v>
      </c>
      <c r="AC26">
        <v>187.8</v>
      </c>
      <c r="AD26">
        <v>207.5</v>
      </c>
      <c r="AE26">
        <v>223.5</v>
      </c>
      <c r="AF26">
        <v>239.8</v>
      </c>
    </row>
    <row r="27" spans="1:32" x14ac:dyDescent="0.3">
      <c r="A27" t="s">
        <v>60</v>
      </c>
      <c r="B27" t="s">
        <v>347</v>
      </c>
      <c r="C27" t="s">
        <v>297</v>
      </c>
      <c r="D27" t="s">
        <v>348</v>
      </c>
      <c r="E27" t="s">
        <v>298</v>
      </c>
      <c r="V27">
        <v>67.5</v>
      </c>
      <c r="W27">
        <v>53.9</v>
      </c>
      <c r="X27">
        <v>62.3</v>
      </c>
      <c r="Y27">
        <v>75.400000000000006</v>
      </c>
      <c r="Z27">
        <v>68.5</v>
      </c>
      <c r="AA27">
        <v>85.2</v>
      </c>
      <c r="AB27">
        <v>86.2</v>
      </c>
      <c r="AC27">
        <v>95.2</v>
      </c>
      <c r="AD27">
        <v>103.9</v>
      </c>
      <c r="AE27">
        <v>108</v>
      </c>
      <c r="AF27">
        <v>128.19999999999999</v>
      </c>
    </row>
    <row r="28" spans="1:32" x14ac:dyDescent="0.3">
      <c r="A28" t="s">
        <v>60</v>
      </c>
      <c r="B28" t="s">
        <v>349</v>
      </c>
      <c r="C28" t="s">
        <v>297</v>
      </c>
      <c r="D28" t="s">
        <v>350</v>
      </c>
      <c r="E28" t="s">
        <v>298</v>
      </c>
      <c r="V28">
        <v>60.9</v>
      </c>
      <c r="W28">
        <v>65.099999999999994</v>
      </c>
      <c r="X28">
        <v>53.1</v>
      </c>
      <c r="Y28">
        <v>52.1</v>
      </c>
      <c r="Z28">
        <v>52.5</v>
      </c>
      <c r="AA28">
        <v>53.4</v>
      </c>
      <c r="AB28">
        <v>70.7</v>
      </c>
      <c r="AC28">
        <v>83.1</v>
      </c>
      <c r="AD28">
        <v>107.2</v>
      </c>
      <c r="AE28">
        <v>96.3</v>
      </c>
      <c r="AF28">
        <v>91.5</v>
      </c>
    </row>
    <row r="29" spans="1:32" x14ac:dyDescent="0.3">
      <c r="A29" t="s">
        <v>60</v>
      </c>
      <c r="B29" t="s">
        <v>351</v>
      </c>
      <c r="C29" t="s">
        <v>297</v>
      </c>
      <c r="D29" t="s">
        <v>352</v>
      </c>
      <c r="E29" t="s">
        <v>298</v>
      </c>
      <c r="V29">
        <v>10</v>
      </c>
      <c r="W29">
        <v>14</v>
      </c>
      <c r="X29">
        <v>11.9</v>
      </c>
      <c r="Y29">
        <v>12.1</v>
      </c>
      <c r="Z29">
        <v>9.1</v>
      </c>
      <c r="AA29">
        <v>10.4</v>
      </c>
      <c r="AB29">
        <v>12.1</v>
      </c>
      <c r="AC29">
        <v>17.7</v>
      </c>
      <c r="AD29">
        <v>16.7</v>
      </c>
      <c r="AE29">
        <v>16.899999999999999</v>
      </c>
      <c r="AF29">
        <v>16.600000000000001</v>
      </c>
    </row>
    <row r="30" spans="1:32" x14ac:dyDescent="0.3">
      <c r="A30" t="s">
        <v>60</v>
      </c>
      <c r="B30" t="s">
        <v>353</v>
      </c>
      <c r="C30" t="s">
        <v>297</v>
      </c>
      <c r="D30" t="s">
        <v>354</v>
      </c>
      <c r="E30" t="s">
        <v>298</v>
      </c>
      <c r="V30">
        <v>0.6</v>
      </c>
      <c r="W30">
        <v>1.7</v>
      </c>
      <c r="X30">
        <v>3.7</v>
      </c>
      <c r="Y30">
        <v>1</v>
      </c>
      <c r="Z30">
        <v>0.8</v>
      </c>
      <c r="AA30">
        <v>1.2</v>
      </c>
      <c r="AB30">
        <v>1</v>
      </c>
      <c r="AC30">
        <v>1.1000000000000001</v>
      </c>
      <c r="AD30">
        <v>1.2</v>
      </c>
      <c r="AE30">
        <v>1.6</v>
      </c>
      <c r="AF30">
        <v>1.6</v>
      </c>
    </row>
    <row r="31" spans="1:32" x14ac:dyDescent="0.3">
      <c r="A31" t="s">
        <v>60</v>
      </c>
      <c r="B31" t="s">
        <v>355</v>
      </c>
      <c r="C31" t="s">
        <v>297</v>
      </c>
      <c r="D31" t="s">
        <v>356</v>
      </c>
      <c r="E31" t="s">
        <v>298</v>
      </c>
      <c r="V31">
        <v>8.1</v>
      </c>
      <c r="W31">
        <v>7.4</v>
      </c>
      <c r="X31">
        <v>8.3000000000000007</v>
      </c>
      <c r="Y31">
        <v>8.3000000000000007</v>
      </c>
      <c r="Z31">
        <v>8</v>
      </c>
      <c r="AA31">
        <v>9.8000000000000007</v>
      </c>
      <c r="AB31">
        <v>21.4</v>
      </c>
      <c r="AC31">
        <v>22.1</v>
      </c>
      <c r="AD31">
        <v>41.7</v>
      </c>
      <c r="AE31">
        <v>35.799999999999997</v>
      </c>
      <c r="AF31">
        <v>20.9</v>
      </c>
    </row>
    <row r="32" spans="1:32" x14ac:dyDescent="0.3">
      <c r="A32" t="s">
        <v>60</v>
      </c>
      <c r="B32" t="s">
        <v>357</v>
      </c>
      <c r="C32" t="s">
        <v>297</v>
      </c>
      <c r="D32" t="s">
        <v>358</v>
      </c>
      <c r="E32" t="s">
        <v>298</v>
      </c>
      <c r="V32">
        <v>22.6</v>
      </c>
      <c r="W32">
        <v>31.3</v>
      </c>
      <c r="X32">
        <v>21.9</v>
      </c>
      <c r="Y32">
        <v>22.6</v>
      </c>
      <c r="Z32">
        <v>22.3</v>
      </c>
      <c r="AA32">
        <v>23.4</v>
      </c>
      <c r="AB32">
        <v>28.8</v>
      </c>
      <c r="AC32">
        <v>35</v>
      </c>
      <c r="AD32">
        <v>38.5</v>
      </c>
      <c r="AE32">
        <v>32</v>
      </c>
      <c r="AF32">
        <v>36.299999999999997</v>
      </c>
    </row>
    <row r="33" spans="1:32" x14ac:dyDescent="0.3">
      <c r="A33" t="s">
        <v>60</v>
      </c>
      <c r="B33" t="s">
        <v>359</v>
      </c>
      <c r="C33" t="s">
        <v>297</v>
      </c>
      <c r="D33" t="s">
        <v>360</v>
      </c>
      <c r="E33" t="s">
        <v>298</v>
      </c>
      <c r="V33">
        <v>19.600000000000001</v>
      </c>
      <c r="W33">
        <v>10.7</v>
      </c>
      <c r="X33">
        <v>7.3</v>
      </c>
      <c r="Y33">
        <v>8.1</v>
      </c>
      <c r="Z33">
        <v>12.3</v>
      </c>
      <c r="AA33">
        <v>8.6</v>
      </c>
      <c r="AB33">
        <v>7.4</v>
      </c>
      <c r="AC33">
        <v>7.2</v>
      </c>
      <c r="AD33">
        <v>9.1</v>
      </c>
      <c r="AE33">
        <v>10</v>
      </c>
      <c r="AF33">
        <v>16.100000000000001</v>
      </c>
    </row>
    <row r="34" spans="1:32" x14ac:dyDescent="0.3">
      <c r="A34" t="s">
        <v>60</v>
      </c>
      <c r="B34" t="s">
        <v>361</v>
      </c>
      <c r="C34" t="s">
        <v>297</v>
      </c>
      <c r="D34" t="s">
        <v>362</v>
      </c>
      <c r="E34" t="s">
        <v>298</v>
      </c>
      <c r="V34">
        <v>27.9</v>
      </c>
      <c r="W34">
        <v>27.7</v>
      </c>
      <c r="X34">
        <v>30</v>
      </c>
      <c r="Y34">
        <v>37.6</v>
      </c>
      <c r="Z34">
        <v>37.200000000000003</v>
      </c>
      <c r="AA34">
        <v>39.200000000000003</v>
      </c>
      <c r="AB34">
        <v>51.2</v>
      </c>
      <c r="AC34">
        <v>78</v>
      </c>
      <c r="AD34">
        <v>84.6</v>
      </c>
      <c r="AE34">
        <v>87.4</v>
      </c>
      <c r="AF34">
        <v>93.1</v>
      </c>
    </row>
    <row r="35" spans="1:32" x14ac:dyDescent="0.3">
      <c r="A35" t="s">
        <v>60</v>
      </c>
      <c r="B35" t="s">
        <v>363</v>
      </c>
      <c r="C35" t="s">
        <v>297</v>
      </c>
      <c r="D35" t="s">
        <v>364</v>
      </c>
      <c r="E35" t="s">
        <v>298</v>
      </c>
      <c r="V35">
        <v>976</v>
      </c>
      <c r="W35">
        <v>925.2</v>
      </c>
      <c r="X35">
        <v>938.3</v>
      </c>
      <c r="Y35">
        <v>897.6</v>
      </c>
      <c r="Z35">
        <v>898.9</v>
      </c>
      <c r="AA35">
        <v>906.5</v>
      </c>
      <c r="AB35">
        <v>1090.5999999999999</v>
      </c>
      <c r="AC35">
        <v>1134</v>
      </c>
      <c r="AD35">
        <v>1397.3</v>
      </c>
      <c r="AE35">
        <v>1392.9</v>
      </c>
      <c r="AF35">
        <v>1318.4</v>
      </c>
    </row>
    <row r="36" spans="1:32" x14ac:dyDescent="0.3">
      <c r="A36" t="s">
        <v>60</v>
      </c>
      <c r="B36" t="s">
        <v>365</v>
      </c>
      <c r="C36" t="s">
        <v>297</v>
      </c>
      <c r="D36" t="s">
        <v>366</v>
      </c>
      <c r="E36" t="s">
        <v>298</v>
      </c>
      <c r="V36">
        <v>338.8</v>
      </c>
      <c r="W36">
        <v>316.2</v>
      </c>
      <c r="X36">
        <v>303.7</v>
      </c>
      <c r="Y36">
        <v>334.6</v>
      </c>
      <c r="Z36">
        <v>330.9</v>
      </c>
      <c r="AA36">
        <v>331.4</v>
      </c>
      <c r="AB36">
        <v>374.1</v>
      </c>
      <c r="AC36">
        <v>373.4</v>
      </c>
      <c r="AD36">
        <v>379.9</v>
      </c>
      <c r="AE36">
        <v>330.7</v>
      </c>
      <c r="AF36">
        <v>351.5</v>
      </c>
    </row>
    <row r="37" spans="1:32" x14ac:dyDescent="0.3">
      <c r="A37" t="s">
        <v>60</v>
      </c>
      <c r="B37" t="s">
        <v>367</v>
      </c>
      <c r="C37" t="s">
        <v>297</v>
      </c>
      <c r="D37" t="s">
        <v>368</v>
      </c>
      <c r="E37" t="s">
        <v>298</v>
      </c>
      <c r="V37">
        <v>233.8</v>
      </c>
      <c r="W37">
        <v>173.3</v>
      </c>
      <c r="X37">
        <v>159.19999999999999</v>
      </c>
      <c r="Y37">
        <v>105.7</v>
      </c>
      <c r="Z37">
        <v>100.1</v>
      </c>
      <c r="AA37">
        <v>118.7</v>
      </c>
      <c r="AB37">
        <v>120.9</v>
      </c>
      <c r="AC37">
        <v>134.1</v>
      </c>
      <c r="AD37">
        <v>142.5</v>
      </c>
      <c r="AE37">
        <v>90.2</v>
      </c>
      <c r="AF37">
        <v>96.4</v>
      </c>
    </row>
    <row r="38" spans="1:32" x14ac:dyDescent="0.3">
      <c r="A38" t="s">
        <v>60</v>
      </c>
      <c r="B38" t="s">
        <v>369</v>
      </c>
      <c r="C38" t="s">
        <v>297</v>
      </c>
      <c r="D38" t="s">
        <v>370</v>
      </c>
      <c r="E38" t="s">
        <v>298</v>
      </c>
      <c r="V38">
        <v>402.3</v>
      </c>
      <c r="W38">
        <v>434.6</v>
      </c>
      <c r="X38">
        <v>474.2</v>
      </c>
      <c r="Y38">
        <v>456</v>
      </c>
      <c r="Z38">
        <v>466.5</v>
      </c>
      <c r="AA38">
        <v>455</v>
      </c>
      <c r="AB38">
        <v>594.1</v>
      </c>
      <c r="AC38">
        <v>625.1</v>
      </c>
      <c r="AD38">
        <v>873.5</v>
      </c>
      <c r="AE38">
        <v>970.5</v>
      </c>
      <c r="AF38">
        <v>869</v>
      </c>
    </row>
    <row r="39" spans="1:32" x14ac:dyDescent="0.3">
      <c r="A39" t="s">
        <v>60</v>
      </c>
      <c r="B39" t="s">
        <v>371</v>
      </c>
      <c r="C39" t="s">
        <v>297</v>
      </c>
      <c r="D39" t="s">
        <v>372</v>
      </c>
      <c r="E39" t="s">
        <v>298</v>
      </c>
      <c r="V39">
        <v>401.6</v>
      </c>
      <c r="W39">
        <v>307.7</v>
      </c>
      <c r="X39">
        <v>298.60000000000002</v>
      </c>
      <c r="Y39">
        <v>312</v>
      </c>
      <c r="Z39">
        <v>306.39999999999998</v>
      </c>
      <c r="AA39">
        <v>326</v>
      </c>
      <c r="AB39">
        <v>301</v>
      </c>
      <c r="AC39">
        <v>298.39999999999998</v>
      </c>
      <c r="AD39">
        <v>371.4</v>
      </c>
      <c r="AE39">
        <v>431.3</v>
      </c>
      <c r="AF39">
        <v>427</v>
      </c>
    </row>
    <row r="40" spans="1:32" x14ac:dyDescent="0.3">
      <c r="A40" t="s">
        <v>60</v>
      </c>
      <c r="B40" t="s">
        <v>373</v>
      </c>
      <c r="C40" t="s">
        <v>297</v>
      </c>
      <c r="D40" t="s">
        <v>374</v>
      </c>
      <c r="E40" t="s">
        <v>298</v>
      </c>
      <c r="V40">
        <v>11.1</v>
      </c>
      <c r="W40">
        <v>11</v>
      </c>
      <c r="X40">
        <v>13.4</v>
      </c>
      <c r="Y40">
        <v>14.1</v>
      </c>
      <c r="Z40">
        <v>12.6</v>
      </c>
      <c r="AA40">
        <v>14.2</v>
      </c>
      <c r="AB40">
        <v>16.3</v>
      </c>
      <c r="AC40">
        <v>24.7</v>
      </c>
      <c r="AD40">
        <v>22.6</v>
      </c>
      <c r="AE40">
        <v>21.7</v>
      </c>
      <c r="AF40">
        <v>24.7</v>
      </c>
    </row>
    <row r="41" spans="1:32" x14ac:dyDescent="0.3">
      <c r="A41" t="s">
        <v>60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60</v>
      </c>
      <c r="B42" t="s">
        <v>377</v>
      </c>
      <c r="C42" t="s">
        <v>297</v>
      </c>
      <c r="D42" t="s">
        <v>378</v>
      </c>
      <c r="E42" t="s">
        <v>298</v>
      </c>
      <c r="V42">
        <v>685.1</v>
      </c>
      <c r="W42">
        <v>627.70000000000005</v>
      </c>
      <c r="X42">
        <v>710.4</v>
      </c>
      <c r="Y42">
        <v>794.7</v>
      </c>
      <c r="Z42">
        <v>750.6</v>
      </c>
      <c r="AA42">
        <v>692.9</v>
      </c>
      <c r="AB42">
        <v>756</v>
      </c>
      <c r="AC42">
        <v>812.6</v>
      </c>
      <c r="AD42">
        <v>863.7</v>
      </c>
      <c r="AE42">
        <v>938.9</v>
      </c>
      <c r="AF42">
        <v>1067.9000000000001</v>
      </c>
    </row>
    <row r="43" spans="1:32" x14ac:dyDescent="0.3">
      <c r="A43" t="s">
        <v>60</v>
      </c>
      <c r="B43" t="s">
        <v>379</v>
      </c>
      <c r="C43" t="s">
        <v>297</v>
      </c>
      <c r="D43" t="s">
        <v>380</v>
      </c>
      <c r="E43" t="s">
        <v>298</v>
      </c>
      <c r="V43">
        <v>738.2</v>
      </c>
      <c r="W43">
        <v>677.9</v>
      </c>
      <c r="X43">
        <v>761.7</v>
      </c>
      <c r="Y43">
        <v>849.1</v>
      </c>
      <c r="Z43">
        <v>811.5</v>
      </c>
      <c r="AA43">
        <v>757.4</v>
      </c>
      <c r="AB43">
        <v>831.3</v>
      </c>
      <c r="AC43">
        <v>890.5</v>
      </c>
      <c r="AD43">
        <v>956</v>
      </c>
      <c r="AE43">
        <v>1035.9000000000001</v>
      </c>
      <c r="AF43">
        <v>1155.8</v>
      </c>
    </row>
    <row r="44" spans="1:32" x14ac:dyDescent="0.3">
      <c r="A44" t="s">
        <v>60</v>
      </c>
      <c r="B44" t="s">
        <v>381</v>
      </c>
      <c r="C44" t="s">
        <v>297</v>
      </c>
      <c r="D44" t="s">
        <v>382</v>
      </c>
      <c r="E44" t="s">
        <v>298</v>
      </c>
      <c r="V44">
        <v>3365.8</v>
      </c>
      <c r="W44">
        <v>3246.1</v>
      </c>
      <c r="X44">
        <v>3271.1</v>
      </c>
      <c r="Y44">
        <v>3307.5</v>
      </c>
      <c r="Z44">
        <v>3254.8</v>
      </c>
      <c r="AA44">
        <v>3331.1</v>
      </c>
      <c r="AB44">
        <v>3735.3</v>
      </c>
      <c r="AC44">
        <v>4029.3</v>
      </c>
      <c r="AD44">
        <v>4547.2</v>
      </c>
      <c r="AE44">
        <v>4854.1000000000004</v>
      </c>
      <c r="AF44">
        <v>5007.5</v>
      </c>
    </row>
    <row r="45" spans="1:32" x14ac:dyDescent="0.3">
      <c r="A45" t="s">
        <v>60</v>
      </c>
      <c r="B45" t="s">
        <v>383</v>
      </c>
      <c r="C45" t="s">
        <v>297</v>
      </c>
      <c r="D45" t="s">
        <v>384</v>
      </c>
      <c r="E45" t="s">
        <v>298</v>
      </c>
      <c r="V45">
        <v>3360.8</v>
      </c>
      <c r="W45">
        <v>3237</v>
      </c>
      <c r="X45">
        <v>3260.3</v>
      </c>
      <c r="Y45">
        <v>3298.6</v>
      </c>
      <c r="Z45">
        <v>3245.6</v>
      </c>
      <c r="AA45">
        <v>3318.7</v>
      </c>
      <c r="AB45">
        <v>3718.1</v>
      </c>
      <c r="AC45">
        <v>4012.5</v>
      </c>
      <c r="AD45">
        <v>4526.8999999999996</v>
      </c>
      <c r="AE45">
        <v>4825</v>
      </c>
      <c r="AF45">
        <v>4974.3</v>
      </c>
    </row>
    <row r="46" spans="1:32" x14ac:dyDescent="0.3">
      <c r="A46" t="s">
        <v>60</v>
      </c>
      <c r="B46" t="s">
        <v>385</v>
      </c>
      <c r="C46" t="s">
        <v>297</v>
      </c>
      <c r="D46" t="s">
        <v>386</v>
      </c>
      <c r="E46" t="s">
        <v>298</v>
      </c>
      <c r="V46">
        <v>53.1</v>
      </c>
      <c r="W46">
        <v>50.2</v>
      </c>
      <c r="X46">
        <v>51.3</v>
      </c>
      <c r="Y46">
        <v>54.4</v>
      </c>
      <c r="Z46">
        <v>60.9</v>
      </c>
      <c r="AA46">
        <v>64.5</v>
      </c>
      <c r="AB46">
        <v>75.3</v>
      </c>
      <c r="AC46">
        <v>77.900000000000006</v>
      </c>
      <c r="AD46">
        <v>92.3</v>
      </c>
      <c r="AE46">
        <v>97</v>
      </c>
      <c r="AF46">
        <v>87.9</v>
      </c>
    </row>
    <row r="47" spans="1:32" x14ac:dyDescent="0.3">
      <c r="A47" t="s">
        <v>60</v>
      </c>
      <c r="B47" t="s">
        <v>387</v>
      </c>
      <c r="C47" t="s">
        <v>297</v>
      </c>
      <c r="D47" t="s">
        <v>388</v>
      </c>
      <c r="E47" t="s">
        <v>298</v>
      </c>
      <c r="V47">
        <v>178.6</v>
      </c>
      <c r="W47">
        <v>150.80000000000001</v>
      </c>
      <c r="X47">
        <v>183.4</v>
      </c>
      <c r="Y47">
        <v>178</v>
      </c>
      <c r="Z47">
        <v>182</v>
      </c>
      <c r="AA47">
        <v>172.5</v>
      </c>
      <c r="AB47">
        <v>186.7</v>
      </c>
      <c r="AC47">
        <v>204.9</v>
      </c>
      <c r="AD47">
        <v>184.5</v>
      </c>
      <c r="AE47">
        <v>260.89999999999998</v>
      </c>
      <c r="AF47">
        <v>418.9</v>
      </c>
    </row>
    <row r="48" spans="1:32" x14ac:dyDescent="0.3">
      <c r="A48" t="s">
        <v>60</v>
      </c>
      <c r="B48" t="s">
        <v>389</v>
      </c>
      <c r="C48" t="s">
        <v>297</v>
      </c>
      <c r="D48" t="s">
        <v>390</v>
      </c>
      <c r="E48" t="s">
        <v>298</v>
      </c>
      <c r="V48">
        <v>1442.6</v>
      </c>
      <c r="W48">
        <v>1342.1</v>
      </c>
      <c r="X48">
        <v>1209.7</v>
      </c>
      <c r="Y48">
        <v>1222.2</v>
      </c>
      <c r="Z48">
        <v>1246.5999999999999</v>
      </c>
      <c r="AA48">
        <v>1322.5</v>
      </c>
      <c r="AB48">
        <v>1406.5</v>
      </c>
      <c r="AC48">
        <v>1478</v>
      </c>
      <c r="AD48">
        <v>1468.4</v>
      </c>
      <c r="AE48">
        <v>1643.3</v>
      </c>
      <c r="AF48">
        <v>1773.3</v>
      </c>
    </row>
    <row r="49" spans="1:32" x14ac:dyDescent="0.3">
      <c r="A49" t="s">
        <v>60</v>
      </c>
      <c r="B49" t="s">
        <v>391</v>
      </c>
      <c r="C49" t="s">
        <v>297</v>
      </c>
      <c r="D49" t="s">
        <v>392</v>
      </c>
      <c r="E49" t="s">
        <v>298</v>
      </c>
      <c r="V49">
        <v>1045.3</v>
      </c>
      <c r="W49">
        <v>860.1</v>
      </c>
      <c r="X49">
        <v>817.8</v>
      </c>
      <c r="Y49">
        <v>829.5</v>
      </c>
      <c r="Z49">
        <v>846.2</v>
      </c>
      <c r="AA49">
        <v>920.6</v>
      </c>
      <c r="AB49">
        <v>957</v>
      </c>
      <c r="AC49">
        <v>993.9</v>
      </c>
      <c r="AD49">
        <v>961.9</v>
      </c>
      <c r="AE49">
        <v>1015.6</v>
      </c>
      <c r="AF49">
        <v>949.6</v>
      </c>
    </row>
    <row r="50" spans="1:32" x14ac:dyDescent="0.3">
      <c r="A50" t="s">
        <v>60</v>
      </c>
      <c r="B50" t="s">
        <v>393</v>
      </c>
      <c r="C50" t="s">
        <v>297</v>
      </c>
      <c r="D50" t="s">
        <v>394</v>
      </c>
      <c r="E50" t="s">
        <v>298</v>
      </c>
      <c r="V50">
        <v>218.7</v>
      </c>
      <c r="W50">
        <v>331.1</v>
      </c>
      <c r="X50">
        <v>208.3</v>
      </c>
      <c r="Y50">
        <v>214.7</v>
      </c>
      <c r="Z50">
        <v>218.4</v>
      </c>
      <c r="AA50">
        <v>229.4</v>
      </c>
      <c r="AB50">
        <v>262.89999999999998</v>
      </c>
      <c r="AC50">
        <v>279.2</v>
      </c>
      <c r="AD50">
        <v>322.10000000000002</v>
      </c>
      <c r="AE50">
        <v>366.8</v>
      </c>
      <c r="AF50">
        <v>404.8</v>
      </c>
    </row>
    <row r="51" spans="1:32" x14ac:dyDescent="0.3">
      <c r="A51" t="s">
        <v>60</v>
      </c>
      <c r="B51" t="s">
        <v>395</v>
      </c>
      <c r="C51" t="s">
        <v>297</v>
      </c>
      <c r="D51" t="s">
        <v>396</v>
      </c>
      <c r="E51" t="s">
        <v>298</v>
      </c>
      <c r="V51">
        <v>200.3</v>
      </c>
      <c r="W51">
        <v>198.7</v>
      </c>
      <c r="X51">
        <v>190.7</v>
      </c>
      <c r="Y51">
        <v>195.1</v>
      </c>
      <c r="Z51">
        <v>195.4</v>
      </c>
      <c r="AA51">
        <v>203</v>
      </c>
      <c r="AB51">
        <v>233.7</v>
      </c>
      <c r="AC51">
        <v>247.4</v>
      </c>
      <c r="AD51">
        <v>277.10000000000002</v>
      </c>
      <c r="AE51">
        <v>315.39999999999998</v>
      </c>
      <c r="AF51">
        <v>355.6</v>
      </c>
    </row>
    <row r="52" spans="1:32" x14ac:dyDescent="0.3">
      <c r="A52" t="s">
        <v>60</v>
      </c>
      <c r="B52" t="s">
        <v>397</v>
      </c>
      <c r="C52" t="s">
        <v>297</v>
      </c>
      <c r="D52" t="s">
        <v>398</v>
      </c>
      <c r="E52" t="s">
        <v>298</v>
      </c>
      <c r="V52">
        <v>18.399999999999999</v>
      </c>
      <c r="W52">
        <v>132.4</v>
      </c>
      <c r="X52">
        <v>17.600000000000001</v>
      </c>
      <c r="Y52">
        <v>19.600000000000001</v>
      </c>
      <c r="Z52">
        <v>23</v>
      </c>
      <c r="AA52">
        <v>26.4</v>
      </c>
      <c r="AB52">
        <v>29.2</v>
      </c>
      <c r="AC52">
        <v>31.8</v>
      </c>
      <c r="AD52">
        <v>45</v>
      </c>
      <c r="AE52">
        <v>51.4</v>
      </c>
      <c r="AF52">
        <v>49.2</v>
      </c>
    </row>
    <row r="53" spans="1:32" x14ac:dyDescent="0.3">
      <c r="A53" t="s">
        <v>60</v>
      </c>
      <c r="B53" t="s">
        <v>399</v>
      </c>
      <c r="C53" t="s">
        <v>297</v>
      </c>
      <c r="D53" t="s">
        <v>400</v>
      </c>
      <c r="E53" t="s">
        <v>298</v>
      </c>
      <c r="V53">
        <v>25.4</v>
      </c>
      <c r="W53">
        <v>23.3</v>
      </c>
      <c r="X53">
        <v>28.2</v>
      </c>
      <c r="Y53">
        <v>25.6</v>
      </c>
      <c r="Z53">
        <v>28.3</v>
      </c>
      <c r="AA53">
        <v>28.4</v>
      </c>
      <c r="AB53">
        <v>37.9</v>
      </c>
      <c r="AC53">
        <v>39.6</v>
      </c>
      <c r="AD53">
        <v>42.6</v>
      </c>
      <c r="AE53">
        <v>42.6</v>
      </c>
      <c r="AF53">
        <v>44.2</v>
      </c>
    </row>
    <row r="54" spans="1:32" x14ac:dyDescent="0.3">
      <c r="A54" t="s">
        <v>60</v>
      </c>
      <c r="B54" t="s">
        <v>401</v>
      </c>
      <c r="C54" t="s">
        <v>297</v>
      </c>
      <c r="D54" t="s">
        <v>402</v>
      </c>
      <c r="E54" t="s">
        <v>298</v>
      </c>
      <c r="V54">
        <v>105.4</v>
      </c>
      <c r="W54">
        <v>146.69999999999999</v>
      </c>
      <c r="X54">
        <v>154.1</v>
      </c>
      <c r="Y54">
        <v>119.9</v>
      </c>
      <c r="Z54">
        <v>116.5</v>
      </c>
      <c r="AA54">
        <v>98.9</v>
      </c>
      <c r="AB54">
        <v>139.69999999999999</v>
      </c>
      <c r="AC54">
        <v>140.5</v>
      </c>
      <c r="AD54">
        <v>154.30000000000001</v>
      </c>
      <c r="AE54">
        <v>211.7</v>
      </c>
      <c r="AF54">
        <v>185.4</v>
      </c>
    </row>
    <row r="55" spans="1:32" x14ac:dyDescent="0.3">
      <c r="A55" t="s">
        <v>60</v>
      </c>
      <c r="B55" t="s">
        <v>403</v>
      </c>
      <c r="C55" t="s">
        <v>297</v>
      </c>
      <c r="D55" t="s">
        <v>404</v>
      </c>
      <c r="E55" t="s">
        <v>298</v>
      </c>
      <c r="V55">
        <v>80</v>
      </c>
      <c r="W55">
        <v>123.4</v>
      </c>
      <c r="X55">
        <v>125.9</v>
      </c>
      <c r="Y55">
        <v>94.3</v>
      </c>
      <c r="Z55">
        <v>88.2</v>
      </c>
      <c r="AA55">
        <v>70.5</v>
      </c>
      <c r="AB55">
        <v>101.8</v>
      </c>
      <c r="AC55">
        <v>100.9</v>
      </c>
      <c r="AD55">
        <v>111.7</v>
      </c>
      <c r="AE55">
        <v>169.1</v>
      </c>
      <c r="AF55">
        <v>141.19999999999999</v>
      </c>
    </row>
    <row r="56" spans="1:32" x14ac:dyDescent="0.3">
      <c r="A56" t="s">
        <v>60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60</v>
      </c>
      <c r="B57" t="s">
        <v>407</v>
      </c>
      <c r="C57" t="s">
        <v>297</v>
      </c>
      <c r="D57" t="s">
        <v>408</v>
      </c>
      <c r="E57" t="s">
        <v>298</v>
      </c>
      <c r="G57">
        <v>1082.8</v>
      </c>
      <c r="H57">
        <v>1218.8</v>
      </c>
      <c r="I57">
        <v>1476.7</v>
      </c>
      <c r="J57">
        <v>1742.6</v>
      </c>
      <c r="K57">
        <v>2009.8</v>
      </c>
      <c r="L57">
        <v>2186.8000000000002</v>
      </c>
      <c r="M57">
        <v>2425.9</v>
      </c>
      <c r="N57">
        <v>2440.3000000000002</v>
      </c>
      <c r="O57">
        <v>2584.9</v>
      </c>
      <c r="P57">
        <v>2725.3</v>
      </c>
      <c r="Q57">
        <v>3208.4</v>
      </c>
      <c r="R57">
        <v>3695.8</v>
      </c>
      <c r="S57">
        <v>4448.2</v>
      </c>
      <c r="T57">
        <v>4694.2</v>
      </c>
      <c r="U57">
        <v>4717.6000000000004</v>
      </c>
      <c r="V57">
        <v>4820.6000000000004</v>
      </c>
      <c r="W57">
        <v>4600.2</v>
      </c>
      <c r="X57">
        <v>4495.3</v>
      </c>
      <c r="Y57">
        <v>4545.1000000000004</v>
      </c>
      <c r="Z57">
        <v>4515.2</v>
      </c>
      <c r="AA57">
        <v>4669.2</v>
      </c>
      <c r="AB57">
        <v>5159.5</v>
      </c>
      <c r="AC57">
        <v>5533.4</v>
      </c>
      <c r="AD57">
        <v>6039.7</v>
      </c>
      <c r="AE57">
        <v>6520.7</v>
      </c>
      <c r="AF57">
        <v>6806.9</v>
      </c>
    </row>
    <row r="58" spans="1:32" x14ac:dyDescent="0.3">
      <c r="A58" t="s">
        <v>60</v>
      </c>
      <c r="B58" t="s">
        <v>409</v>
      </c>
      <c r="C58" t="s">
        <v>297</v>
      </c>
      <c r="D58" t="s">
        <v>410</v>
      </c>
      <c r="E58" t="s">
        <v>298</v>
      </c>
      <c r="V58">
        <v>4820.6000000000004</v>
      </c>
      <c r="W58">
        <v>4600.2</v>
      </c>
      <c r="X58">
        <v>4495.3</v>
      </c>
      <c r="Y58">
        <v>4545.1000000000004</v>
      </c>
      <c r="Z58">
        <v>4515.2</v>
      </c>
      <c r="AA58">
        <v>4669.2</v>
      </c>
      <c r="AB58">
        <v>5159.5</v>
      </c>
      <c r="AC58">
        <v>5533.4</v>
      </c>
      <c r="AD58">
        <v>6039.7</v>
      </c>
      <c r="AE58">
        <v>6520.7</v>
      </c>
      <c r="AF58">
        <v>6806.9</v>
      </c>
    </row>
    <row r="59" spans="1:32" x14ac:dyDescent="0.3">
      <c r="A59" t="s">
        <v>60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62</v>
      </c>
      <c r="B2" t="s">
        <v>295</v>
      </c>
      <c r="C2" t="s">
        <v>297</v>
      </c>
      <c r="D2" t="s">
        <v>296</v>
      </c>
      <c r="E2" t="s">
        <v>298</v>
      </c>
      <c r="V2">
        <v>70.927433047953201</v>
      </c>
      <c r="W2">
        <v>75.610710543269903</v>
      </c>
      <c r="X2">
        <v>71.639809875838395</v>
      </c>
      <c r="Y2">
        <v>77.756003647742403</v>
      </c>
      <c r="Z2">
        <v>84.626892519269504</v>
      </c>
      <c r="AA2">
        <v>92.521465217838596</v>
      </c>
      <c r="AB2">
        <v>97.1868909472811</v>
      </c>
      <c r="AC2">
        <v>95.697003808229496</v>
      </c>
      <c r="AD2">
        <v>112.64460630685601</v>
      </c>
      <c r="AE2">
        <v>111.069223396382</v>
      </c>
      <c r="AF2">
        <v>116.632767490478</v>
      </c>
    </row>
    <row r="3" spans="1:32" x14ac:dyDescent="0.3">
      <c r="A3" t="s">
        <v>62</v>
      </c>
      <c r="B3" t="s">
        <v>299</v>
      </c>
      <c r="C3" t="s">
        <v>297</v>
      </c>
      <c r="D3" t="s">
        <v>300</v>
      </c>
      <c r="E3" t="s">
        <v>298</v>
      </c>
      <c r="V3">
        <v>35.455788346445701</v>
      </c>
      <c r="W3">
        <v>31.155139237414801</v>
      </c>
      <c r="X3">
        <v>30.023104439418901</v>
      </c>
      <c r="Y3">
        <v>27.796643107897101</v>
      </c>
      <c r="Z3">
        <v>34.338531929750403</v>
      </c>
      <c r="AA3">
        <v>32.996650388674901</v>
      </c>
      <c r="AB3">
        <v>39.3709740509697</v>
      </c>
      <c r="AC3">
        <v>47.5622173427154</v>
      </c>
      <c r="AD3">
        <v>50.978397695503801</v>
      </c>
      <c r="AE3">
        <v>57.615343517233697</v>
      </c>
      <c r="AF3">
        <v>58.167252358488703</v>
      </c>
    </row>
    <row r="4" spans="1:32" x14ac:dyDescent="0.3">
      <c r="A4" t="s">
        <v>62</v>
      </c>
      <c r="B4" t="s">
        <v>301</v>
      </c>
      <c r="C4" t="s">
        <v>297</v>
      </c>
      <c r="D4" t="s">
        <v>302</v>
      </c>
      <c r="E4" t="s">
        <v>298</v>
      </c>
      <c r="V4">
        <v>2239.3177198624398</v>
      </c>
      <c r="W4">
        <v>2227.7555979169601</v>
      </c>
      <c r="X4">
        <v>2135.6678216589298</v>
      </c>
      <c r="Y4">
        <v>2150.0154520043502</v>
      </c>
      <c r="Z4">
        <v>2168.9444518801602</v>
      </c>
      <c r="AA4">
        <v>2343.21164093158</v>
      </c>
      <c r="AB4">
        <v>2400.67072602485</v>
      </c>
      <c r="AC4">
        <v>2557.1810124722501</v>
      </c>
      <c r="AD4">
        <v>2751.7897224005901</v>
      </c>
      <c r="AE4">
        <v>2913.6804290042501</v>
      </c>
      <c r="AF4">
        <v>3130.7003505873699</v>
      </c>
    </row>
    <row r="5" spans="1:32" x14ac:dyDescent="0.3">
      <c r="A5" t="s">
        <v>62</v>
      </c>
      <c r="B5" t="s">
        <v>303</v>
      </c>
      <c r="C5" t="s">
        <v>297</v>
      </c>
      <c r="D5" t="s">
        <v>304</v>
      </c>
      <c r="E5" t="s">
        <v>298</v>
      </c>
      <c r="V5">
        <v>455.77505963947903</v>
      </c>
      <c r="W5">
        <v>484.98287017634499</v>
      </c>
      <c r="X5">
        <v>467.82057617664901</v>
      </c>
      <c r="Y5">
        <v>474.17085710698802</v>
      </c>
      <c r="Z5">
        <v>484.86511532615202</v>
      </c>
      <c r="AA5">
        <v>534.10414728975195</v>
      </c>
      <c r="AB5">
        <v>534.52655548985501</v>
      </c>
      <c r="AC5">
        <v>563.92937011101901</v>
      </c>
      <c r="AD5">
        <v>615.36325561822002</v>
      </c>
      <c r="AE5">
        <v>609.21396704959102</v>
      </c>
      <c r="AF5">
        <v>608.89658014290399</v>
      </c>
    </row>
    <row r="6" spans="1:32" x14ac:dyDescent="0.3">
      <c r="A6" t="s">
        <v>62</v>
      </c>
      <c r="B6" t="s">
        <v>305</v>
      </c>
      <c r="C6" t="s">
        <v>297</v>
      </c>
      <c r="D6" t="s">
        <v>306</v>
      </c>
      <c r="E6" t="s">
        <v>298</v>
      </c>
      <c r="V6">
        <v>218.79997366584701</v>
      </c>
      <c r="W6">
        <v>223.54541038225801</v>
      </c>
      <c r="X6">
        <v>225.363728641248</v>
      </c>
      <c r="Y6">
        <v>237.726200458531</v>
      </c>
      <c r="Z6">
        <v>244.820044336862</v>
      </c>
      <c r="AA6">
        <v>261.928768238977</v>
      </c>
      <c r="AB6">
        <v>261.74825315635798</v>
      </c>
      <c r="AC6">
        <v>267.87960963339401</v>
      </c>
      <c r="AD6">
        <v>290.59527161258598</v>
      </c>
      <c r="AE6">
        <v>314.60423991679897</v>
      </c>
      <c r="AF6">
        <v>348.328429080425</v>
      </c>
    </row>
    <row r="7" spans="1:32" x14ac:dyDescent="0.3">
      <c r="A7" t="s">
        <v>62</v>
      </c>
      <c r="B7" t="s">
        <v>307</v>
      </c>
      <c r="C7" t="s">
        <v>297</v>
      </c>
      <c r="D7" t="s">
        <v>308</v>
      </c>
      <c r="E7" t="s">
        <v>298</v>
      </c>
      <c r="V7">
        <v>185.100357539605</v>
      </c>
      <c r="W7">
        <v>182.41508969057</v>
      </c>
      <c r="X7">
        <v>176.186573885912</v>
      </c>
      <c r="Y7">
        <v>170.28942362812401</v>
      </c>
      <c r="Z7">
        <v>174.99477792217201</v>
      </c>
      <c r="AA7">
        <v>177.397641930725</v>
      </c>
      <c r="AB7">
        <v>187.45575375198101</v>
      </c>
      <c r="AC7">
        <v>208.12549937691799</v>
      </c>
      <c r="AD7">
        <v>223.48511136694501</v>
      </c>
      <c r="AE7">
        <v>248.35121827402801</v>
      </c>
      <c r="AF7">
        <v>252.065393984406</v>
      </c>
    </row>
    <row r="8" spans="1:32" x14ac:dyDescent="0.3">
      <c r="A8" t="s">
        <v>62</v>
      </c>
      <c r="B8" t="s">
        <v>309</v>
      </c>
      <c r="C8" t="s">
        <v>297</v>
      </c>
      <c r="D8" t="s">
        <v>310</v>
      </c>
      <c r="E8" t="s">
        <v>298</v>
      </c>
      <c r="V8">
        <v>70.508240008720307</v>
      </c>
      <c r="W8">
        <v>54.919094836038902</v>
      </c>
      <c r="X8">
        <v>60.871450318843699</v>
      </c>
      <c r="Y8">
        <v>56.4968463630549</v>
      </c>
      <c r="Z8">
        <v>43.138986516278301</v>
      </c>
      <c r="AA8">
        <v>40.835519547323798</v>
      </c>
      <c r="AB8">
        <v>31.676324129592601</v>
      </c>
      <c r="AC8">
        <v>30.128079037477999</v>
      </c>
      <c r="AD8">
        <v>33.5087421861422</v>
      </c>
      <c r="AE8">
        <v>29.5821085311219</v>
      </c>
      <c r="AF8">
        <v>39.098479093782402</v>
      </c>
    </row>
    <row r="9" spans="1:32" x14ac:dyDescent="0.3">
      <c r="A9" t="s">
        <v>62</v>
      </c>
      <c r="B9" t="s">
        <v>311</v>
      </c>
      <c r="C9" t="s">
        <v>297</v>
      </c>
      <c r="D9" t="s">
        <v>312</v>
      </c>
      <c r="E9" t="s">
        <v>298</v>
      </c>
      <c r="V9">
        <v>98.396669964062099</v>
      </c>
      <c r="W9">
        <v>101.344320636435</v>
      </c>
      <c r="X9">
        <v>98.204348858211503</v>
      </c>
      <c r="Y9">
        <v>93.699032136891901</v>
      </c>
      <c r="Z9">
        <v>96.488846273358405</v>
      </c>
      <c r="AA9">
        <v>103.10603799248899</v>
      </c>
      <c r="AB9">
        <v>106.69917193205301</v>
      </c>
      <c r="AC9">
        <v>114.517723843162</v>
      </c>
      <c r="AD9">
        <v>127.324514094891</v>
      </c>
      <c r="AE9">
        <v>133.753697392578</v>
      </c>
      <c r="AF9">
        <v>140.853055798958</v>
      </c>
    </row>
    <row r="10" spans="1:32" x14ac:dyDescent="0.3">
      <c r="A10" t="s">
        <v>62</v>
      </c>
      <c r="B10" t="s">
        <v>313</v>
      </c>
      <c r="C10" t="s">
        <v>297</v>
      </c>
      <c r="D10" t="s">
        <v>314</v>
      </c>
      <c r="E10" t="s">
        <v>298</v>
      </c>
      <c r="V10">
        <v>264.01358814593999</v>
      </c>
      <c r="W10">
        <v>253.517611383511</v>
      </c>
      <c r="X10">
        <v>241.382361949222</v>
      </c>
      <c r="Y10">
        <v>218.510219448692</v>
      </c>
      <c r="Z10">
        <v>223.05786683413999</v>
      </c>
      <c r="AA10">
        <v>245.89587977735599</v>
      </c>
      <c r="AB10">
        <v>259.66760897622601</v>
      </c>
      <c r="AC10">
        <v>286.56859651477998</v>
      </c>
      <c r="AD10">
        <v>276.411524908736</v>
      </c>
      <c r="AE10">
        <v>294.337441021198</v>
      </c>
      <c r="AF10">
        <v>344.40228436728597</v>
      </c>
    </row>
    <row r="11" spans="1:32" x14ac:dyDescent="0.3">
      <c r="A11" t="s">
        <v>62</v>
      </c>
      <c r="B11" t="s">
        <v>315</v>
      </c>
      <c r="C11" t="s">
        <v>297</v>
      </c>
      <c r="D11" t="s">
        <v>316</v>
      </c>
      <c r="E11" t="s">
        <v>298</v>
      </c>
      <c r="V11">
        <v>165.61691818187799</v>
      </c>
      <c r="W11">
        <v>152.17329074707601</v>
      </c>
      <c r="X11">
        <v>143.17801309101</v>
      </c>
      <c r="Y11">
        <v>124.81118731180101</v>
      </c>
      <c r="Z11">
        <v>126.569020560781</v>
      </c>
      <c r="AA11">
        <v>142.78984178486701</v>
      </c>
      <c r="AB11">
        <v>152.96843704417299</v>
      </c>
      <c r="AC11">
        <v>172.05087267161801</v>
      </c>
      <c r="AD11">
        <v>149.08701081384601</v>
      </c>
      <c r="AE11">
        <v>160.58374362862</v>
      </c>
      <c r="AF11">
        <v>203.549228568328</v>
      </c>
    </row>
    <row r="12" spans="1:32" x14ac:dyDescent="0.3">
      <c r="A12" t="s">
        <v>62</v>
      </c>
      <c r="B12" t="s">
        <v>317</v>
      </c>
      <c r="C12" t="s">
        <v>297</v>
      </c>
      <c r="D12" t="s">
        <v>318</v>
      </c>
      <c r="E12" t="s">
        <v>298</v>
      </c>
      <c r="V12">
        <v>235.408029042078</v>
      </c>
      <c r="W12">
        <v>237.542830450613</v>
      </c>
      <c r="X12">
        <v>209.145382727206</v>
      </c>
      <c r="Y12">
        <v>214.51959369813099</v>
      </c>
      <c r="Z12">
        <v>216.26882206661099</v>
      </c>
      <c r="AA12">
        <v>222.077520507917</v>
      </c>
      <c r="AB12">
        <v>240.83649309681999</v>
      </c>
      <c r="AC12">
        <v>261.946112091212</v>
      </c>
      <c r="AD12">
        <v>290.74799606686702</v>
      </c>
      <c r="AE12">
        <v>305.50689708917901</v>
      </c>
      <c r="AF12">
        <v>337.36015101042398</v>
      </c>
    </row>
    <row r="13" spans="1:32" x14ac:dyDescent="0.3">
      <c r="A13" t="s">
        <v>62</v>
      </c>
      <c r="B13" t="s">
        <v>319</v>
      </c>
      <c r="C13" t="s">
        <v>297</v>
      </c>
      <c r="D13" t="s">
        <v>320</v>
      </c>
      <c r="E13" t="s">
        <v>298</v>
      </c>
      <c r="V13">
        <v>221.97538595509201</v>
      </c>
      <c r="W13">
        <v>221.717851555664</v>
      </c>
      <c r="X13">
        <v>215.07319133826499</v>
      </c>
      <c r="Y13">
        <v>223.229491330043</v>
      </c>
      <c r="Z13">
        <v>200.229472152266</v>
      </c>
      <c r="AA13">
        <v>215.35441428350899</v>
      </c>
      <c r="AB13">
        <v>227.95207569906401</v>
      </c>
      <c r="AC13">
        <v>236.93500994716001</v>
      </c>
      <c r="AD13">
        <v>263.16559102518301</v>
      </c>
      <c r="AE13">
        <v>291.68808340366598</v>
      </c>
      <c r="AF13">
        <v>316.63799134697001</v>
      </c>
    </row>
    <row r="14" spans="1:32" x14ac:dyDescent="0.3">
      <c r="A14" t="s">
        <v>62</v>
      </c>
      <c r="B14" t="s">
        <v>321</v>
      </c>
      <c r="C14" t="s">
        <v>297</v>
      </c>
      <c r="D14" t="s">
        <v>322</v>
      </c>
      <c r="E14" t="s">
        <v>298</v>
      </c>
      <c r="V14">
        <v>65.853636513233496</v>
      </c>
      <c r="W14">
        <v>64.799263962545993</v>
      </c>
      <c r="X14">
        <v>56.221938818305603</v>
      </c>
      <c r="Y14">
        <v>65.204457355312002</v>
      </c>
      <c r="Z14">
        <v>70.364477459792198</v>
      </c>
      <c r="AA14">
        <v>78.8443122461006</v>
      </c>
      <c r="AB14">
        <v>78.934988089768098</v>
      </c>
      <c r="AC14">
        <v>82.342066831797496</v>
      </c>
      <c r="AD14">
        <v>78.772437478980905</v>
      </c>
      <c r="AE14">
        <v>98.286850239086505</v>
      </c>
      <c r="AF14">
        <v>96.847430016766396</v>
      </c>
    </row>
    <row r="15" spans="1:32" x14ac:dyDescent="0.3">
      <c r="A15" t="s">
        <v>62</v>
      </c>
      <c r="B15" t="s">
        <v>323</v>
      </c>
      <c r="C15" t="s">
        <v>297</v>
      </c>
      <c r="D15" t="s">
        <v>324</v>
      </c>
      <c r="E15" t="s">
        <v>298</v>
      </c>
      <c r="V15">
        <v>149.22000734531301</v>
      </c>
      <c r="W15">
        <v>147.60248459031499</v>
      </c>
      <c r="X15">
        <v>143.01335434424499</v>
      </c>
      <c r="Y15">
        <v>154.72218092032099</v>
      </c>
      <c r="Z15">
        <v>157.16184805717799</v>
      </c>
      <c r="AA15">
        <v>170.53833738841101</v>
      </c>
      <c r="AB15">
        <v>177.446209167327</v>
      </c>
      <c r="AC15">
        <v>182.850498542162</v>
      </c>
      <c r="AD15">
        <v>191.77241071172401</v>
      </c>
      <c r="AE15">
        <v>208.57502553708201</v>
      </c>
      <c r="AF15">
        <v>218.65617185084199</v>
      </c>
    </row>
    <row r="16" spans="1:32" x14ac:dyDescent="0.3">
      <c r="A16" t="s">
        <v>62</v>
      </c>
      <c r="B16" t="s">
        <v>325</v>
      </c>
      <c r="C16" t="s">
        <v>297</v>
      </c>
      <c r="D16" t="s">
        <v>326</v>
      </c>
      <c r="E16" t="s">
        <v>298</v>
      </c>
      <c r="V16">
        <v>83.366370832079596</v>
      </c>
      <c r="W16">
        <v>82.803220627769306</v>
      </c>
      <c r="X16">
        <v>86.791415525939499</v>
      </c>
      <c r="Y16">
        <v>89.517723565009504</v>
      </c>
      <c r="Z16">
        <v>86.797370597385907</v>
      </c>
      <c r="AA16">
        <v>91.694025142310807</v>
      </c>
      <c r="AB16">
        <v>98.511221077558702</v>
      </c>
      <c r="AC16">
        <v>100.50843171036399</v>
      </c>
      <c r="AD16">
        <v>112.999973232743</v>
      </c>
      <c r="AE16">
        <v>110.288175297995</v>
      </c>
      <c r="AF16">
        <v>121.808741834076</v>
      </c>
    </row>
    <row r="17" spans="1:32" x14ac:dyDescent="0.3">
      <c r="A17" t="s">
        <v>62</v>
      </c>
      <c r="B17" t="s">
        <v>327</v>
      </c>
      <c r="C17" t="s">
        <v>297</v>
      </c>
      <c r="D17" t="s">
        <v>328</v>
      </c>
      <c r="E17" t="s">
        <v>298</v>
      </c>
      <c r="V17">
        <v>60.491564292026801</v>
      </c>
      <c r="W17">
        <v>61.7439254894295</v>
      </c>
      <c r="X17">
        <v>59.022180784330402</v>
      </c>
      <c r="Y17">
        <v>62.616685901389502</v>
      </c>
      <c r="Z17">
        <v>63.941410410126799</v>
      </c>
      <c r="AA17">
        <v>79.808592735658806</v>
      </c>
      <c r="AB17">
        <v>73.445294221285295</v>
      </c>
      <c r="AC17">
        <v>81.283587212303601</v>
      </c>
      <c r="AD17">
        <v>90.748428294967994</v>
      </c>
      <c r="AE17">
        <v>104.53963665639201</v>
      </c>
      <c r="AF17">
        <v>115.284635772542</v>
      </c>
    </row>
    <row r="18" spans="1:32" x14ac:dyDescent="0.3">
      <c r="A18" t="s">
        <v>62</v>
      </c>
      <c r="B18" t="s">
        <v>329</v>
      </c>
      <c r="C18" t="s">
        <v>297</v>
      </c>
      <c r="D18" t="s">
        <v>330</v>
      </c>
      <c r="E18" t="s">
        <v>298</v>
      </c>
      <c r="V18">
        <v>183.52066961241201</v>
      </c>
      <c r="W18">
        <v>176.44851990239999</v>
      </c>
      <c r="X18">
        <v>163.13291239206399</v>
      </c>
      <c r="Y18">
        <v>164.64904744383199</v>
      </c>
      <c r="Z18">
        <v>180.18006260782099</v>
      </c>
      <c r="AA18">
        <v>204.87325026024499</v>
      </c>
      <c r="AB18">
        <v>214.71541451980201</v>
      </c>
      <c r="AC18">
        <v>226.30421042237799</v>
      </c>
      <c r="AD18">
        <v>249.440059854071</v>
      </c>
      <c r="AE18">
        <v>253.93923953222099</v>
      </c>
      <c r="AF18">
        <v>281.46912699773299</v>
      </c>
    </row>
    <row r="19" spans="1:32" x14ac:dyDescent="0.3">
      <c r="A19" t="s">
        <v>62</v>
      </c>
      <c r="B19" t="s">
        <v>331</v>
      </c>
      <c r="C19" t="s">
        <v>297</v>
      </c>
      <c r="D19" t="s">
        <v>332</v>
      </c>
      <c r="E19" t="s">
        <v>298</v>
      </c>
      <c r="V19">
        <v>194.504844615926</v>
      </c>
      <c r="W19">
        <v>183.31990945981801</v>
      </c>
      <c r="X19">
        <v>174.656109100946</v>
      </c>
      <c r="Y19">
        <v>173.08490570523901</v>
      </c>
      <c r="Z19">
        <v>180.28604565055099</v>
      </c>
      <c r="AA19">
        <v>190.39756897170599</v>
      </c>
      <c r="AB19">
        <v>191.20074381654399</v>
      </c>
      <c r="AC19">
        <v>211.23043958344601</v>
      </c>
      <c r="AD19">
        <v>226.55133075514399</v>
      </c>
      <c r="AE19">
        <v>253.342571992974</v>
      </c>
      <c r="AF19">
        <v>268.501106940054</v>
      </c>
    </row>
    <row r="20" spans="1:32" x14ac:dyDescent="0.3">
      <c r="A20" t="s">
        <v>62</v>
      </c>
      <c r="B20" t="s">
        <v>333</v>
      </c>
      <c r="C20" t="s">
        <v>297</v>
      </c>
      <c r="D20" t="s">
        <v>334</v>
      </c>
      <c r="E20" t="s">
        <v>298</v>
      </c>
      <c r="V20">
        <v>220.36994990273499</v>
      </c>
      <c r="W20">
        <v>189.56672024740999</v>
      </c>
      <c r="X20">
        <v>227.800380124268</v>
      </c>
      <c r="Y20">
        <v>216.44935818344501</v>
      </c>
      <c r="Z20">
        <v>177.68556267971601</v>
      </c>
      <c r="AA20">
        <v>183.520819642166</v>
      </c>
      <c r="AB20">
        <v>192.418080785397</v>
      </c>
      <c r="AC20">
        <v>170.30150244610701</v>
      </c>
      <c r="AD20">
        <v>178.987974505681</v>
      </c>
      <c r="AE20">
        <v>200.23227942851199</v>
      </c>
      <c r="AF20">
        <v>221.177319588784</v>
      </c>
    </row>
    <row r="21" spans="1:32" x14ac:dyDescent="0.3">
      <c r="A21" t="s">
        <v>62</v>
      </c>
      <c r="B21" t="s">
        <v>335</v>
      </c>
      <c r="C21" t="s">
        <v>297</v>
      </c>
      <c r="D21" t="s">
        <v>336</v>
      </c>
      <c r="E21" t="s">
        <v>298</v>
      </c>
      <c r="V21">
        <v>358.51130689674801</v>
      </c>
      <c r="W21">
        <v>321.82126967916702</v>
      </c>
      <c r="X21">
        <v>354.23458250654699</v>
      </c>
      <c r="Y21">
        <v>332.03307877577203</v>
      </c>
      <c r="Z21">
        <v>293.40290923788399</v>
      </c>
      <c r="AA21">
        <v>301.897837186635</v>
      </c>
      <c r="AB21">
        <v>314.16225175780801</v>
      </c>
      <c r="AC21">
        <v>291.53459319904999</v>
      </c>
      <c r="AD21">
        <v>308.01379397792499</v>
      </c>
      <c r="AE21">
        <v>348.11990918131602</v>
      </c>
      <c r="AF21">
        <v>369.979731886293</v>
      </c>
    </row>
    <row r="22" spans="1:32" x14ac:dyDescent="0.3">
      <c r="A22" t="s">
        <v>62</v>
      </c>
      <c r="B22" t="s">
        <v>337</v>
      </c>
      <c r="C22" t="s">
        <v>297</v>
      </c>
      <c r="D22" t="s">
        <v>338</v>
      </c>
      <c r="E22" t="s">
        <v>298</v>
      </c>
      <c r="V22">
        <v>138.141356994012</v>
      </c>
      <c r="W22">
        <v>132.254549431757</v>
      </c>
      <c r="X22">
        <v>126.434202382279</v>
      </c>
      <c r="Y22">
        <v>115.583720592327</v>
      </c>
      <c r="Z22">
        <v>115.717346558168</v>
      </c>
      <c r="AA22">
        <v>118.377017544469</v>
      </c>
      <c r="AB22">
        <v>121.744170972411</v>
      </c>
      <c r="AC22">
        <v>121.233090752943</v>
      </c>
      <c r="AD22">
        <v>129.025819472244</v>
      </c>
      <c r="AE22">
        <v>147.887629752805</v>
      </c>
      <c r="AF22">
        <v>148.80241229750899</v>
      </c>
    </row>
    <row r="23" spans="1:32" x14ac:dyDescent="0.3">
      <c r="A23" t="s">
        <v>62</v>
      </c>
      <c r="B23" t="s">
        <v>339</v>
      </c>
      <c r="C23" t="s">
        <v>297</v>
      </c>
      <c r="D23" t="s">
        <v>340</v>
      </c>
      <c r="E23" t="s">
        <v>298</v>
      </c>
      <c r="V23">
        <v>798.41430221119401</v>
      </c>
      <c r="W23">
        <v>628.31913163906802</v>
      </c>
      <c r="X23">
        <v>553.94767828932697</v>
      </c>
      <c r="Y23">
        <v>525.92348541225704</v>
      </c>
      <c r="Z23">
        <v>519.21536384359297</v>
      </c>
      <c r="AA23">
        <v>486.79950479826903</v>
      </c>
      <c r="AB23">
        <v>497.78718703840502</v>
      </c>
      <c r="AC23">
        <v>511.09859931310302</v>
      </c>
      <c r="AD23">
        <v>611.13952647281701</v>
      </c>
      <c r="AE23">
        <v>580.71093841990705</v>
      </c>
      <c r="AF23">
        <v>699.43163456404602</v>
      </c>
    </row>
    <row r="24" spans="1:32" x14ac:dyDescent="0.3">
      <c r="A24" t="s">
        <v>62</v>
      </c>
      <c r="B24" t="s">
        <v>341</v>
      </c>
      <c r="C24" t="s">
        <v>297</v>
      </c>
      <c r="D24" t="s">
        <v>342</v>
      </c>
      <c r="E24" t="s">
        <v>298</v>
      </c>
      <c r="V24">
        <v>2379.23124104</v>
      </c>
      <c r="W24">
        <v>2184.0875995341198</v>
      </c>
      <c r="X24">
        <v>2084.91482569049</v>
      </c>
      <c r="Y24">
        <v>2199.0599267571502</v>
      </c>
      <c r="Z24">
        <v>2357.3768943354798</v>
      </c>
      <c r="AA24">
        <v>2455.8883750291602</v>
      </c>
      <c r="AB24">
        <v>2561.7515841628001</v>
      </c>
      <c r="AC24">
        <v>2645.5140508449099</v>
      </c>
      <c r="AD24">
        <v>2791.4231618417898</v>
      </c>
      <c r="AE24">
        <v>2759.2862820263499</v>
      </c>
      <c r="AF24">
        <v>2963.0387923153999</v>
      </c>
    </row>
    <row r="25" spans="1:32" x14ac:dyDescent="0.3">
      <c r="A25" t="s">
        <v>62</v>
      </c>
      <c r="B25" t="s">
        <v>343</v>
      </c>
      <c r="C25" t="s">
        <v>297</v>
      </c>
      <c r="D25" t="s">
        <v>344</v>
      </c>
      <c r="E25" t="s">
        <v>298</v>
      </c>
      <c r="V25">
        <v>315.73411239148402</v>
      </c>
      <c r="W25">
        <v>281.82985799643802</v>
      </c>
      <c r="X25">
        <v>270.80622065019702</v>
      </c>
      <c r="Y25">
        <v>285.02480963343498</v>
      </c>
      <c r="Z25">
        <v>314.09679332607999</v>
      </c>
      <c r="AA25">
        <v>338.40033045296099</v>
      </c>
      <c r="AB25">
        <v>363.624807839722</v>
      </c>
      <c r="AC25">
        <v>372.89407397802398</v>
      </c>
      <c r="AD25">
        <v>403.78847120410802</v>
      </c>
      <c r="AE25">
        <v>353.98721002531403</v>
      </c>
      <c r="AF25">
        <v>381.57825922292301</v>
      </c>
    </row>
    <row r="26" spans="1:32" x14ac:dyDescent="0.3">
      <c r="A26" t="s">
        <v>62</v>
      </c>
      <c r="B26" t="s">
        <v>345</v>
      </c>
      <c r="C26" t="s">
        <v>297</v>
      </c>
      <c r="D26" t="s">
        <v>346</v>
      </c>
      <c r="E26" t="s">
        <v>298</v>
      </c>
      <c r="V26">
        <v>1269.91165005115</v>
      </c>
      <c r="W26">
        <v>1151.89134085927</v>
      </c>
      <c r="X26">
        <v>1086.9449806412799</v>
      </c>
      <c r="Y26">
        <v>1140.9220101800399</v>
      </c>
      <c r="Z26">
        <v>1209.4188485795801</v>
      </c>
      <c r="AA26">
        <v>1247.40393297682</v>
      </c>
      <c r="AB26">
        <v>1287.6680662332001</v>
      </c>
      <c r="AC26">
        <v>1286.30640957882</v>
      </c>
      <c r="AD26">
        <v>1352.86793885931</v>
      </c>
      <c r="AE26">
        <v>1380.8444578067099</v>
      </c>
      <c r="AF26">
        <v>1457.0757569171401</v>
      </c>
    </row>
    <row r="27" spans="1:32" x14ac:dyDescent="0.3">
      <c r="A27" t="s">
        <v>62</v>
      </c>
      <c r="B27" t="s">
        <v>347</v>
      </c>
      <c r="C27" t="s">
        <v>297</v>
      </c>
      <c r="D27" t="s">
        <v>348</v>
      </c>
      <c r="E27" t="s">
        <v>298</v>
      </c>
      <c r="V27">
        <v>793.58547859736905</v>
      </c>
      <c r="W27">
        <v>750.36640067841597</v>
      </c>
      <c r="X27">
        <v>727.16362439901798</v>
      </c>
      <c r="Y27">
        <v>773.11310694367705</v>
      </c>
      <c r="Z27">
        <v>833.861252429817</v>
      </c>
      <c r="AA27">
        <v>870.08411159937498</v>
      </c>
      <c r="AB27">
        <v>910.45871008987694</v>
      </c>
      <c r="AC27">
        <v>986.31356728807202</v>
      </c>
      <c r="AD27">
        <v>1034.76675177837</v>
      </c>
      <c r="AE27">
        <v>1024.4546141943299</v>
      </c>
      <c r="AF27">
        <v>1124.38477617533</v>
      </c>
    </row>
    <row r="28" spans="1:32" x14ac:dyDescent="0.3">
      <c r="A28" t="s">
        <v>62</v>
      </c>
      <c r="B28" t="s">
        <v>349</v>
      </c>
      <c r="C28" t="s">
        <v>297</v>
      </c>
      <c r="D28" t="s">
        <v>350</v>
      </c>
      <c r="E28" t="s">
        <v>298</v>
      </c>
      <c r="V28">
        <v>627.44216457552398</v>
      </c>
      <c r="W28">
        <v>567.99484397083404</v>
      </c>
      <c r="X28">
        <v>547.19985222651803</v>
      </c>
      <c r="Y28">
        <v>529.03775371881898</v>
      </c>
      <c r="Z28">
        <v>550.40128807181202</v>
      </c>
      <c r="AA28">
        <v>573.79139809169396</v>
      </c>
      <c r="AB28">
        <v>622.06223095991697</v>
      </c>
      <c r="AC28">
        <v>678.87242095888405</v>
      </c>
      <c r="AD28">
        <v>715.79387452783101</v>
      </c>
      <c r="AE28">
        <v>664.15670361416699</v>
      </c>
      <c r="AF28">
        <v>654.28598824588198</v>
      </c>
    </row>
    <row r="29" spans="1:32" x14ac:dyDescent="0.3">
      <c r="A29" t="s">
        <v>62</v>
      </c>
      <c r="B29" t="s">
        <v>351</v>
      </c>
      <c r="C29" t="s">
        <v>297</v>
      </c>
      <c r="D29" t="s">
        <v>352</v>
      </c>
      <c r="E29" t="s">
        <v>298</v>
      </c>
      <c r="V29">
        <v>182.02025174271901</v>
      </c>
      <c r="W29">
        <v>179.68588625577999</v>
      </c>
      <c r="X29">
        <v>180.22311946135699</v>
      </c>
      <c r="Y29">
        <v>171.26499116207901</v>
      </c>
      <c r="Z29">
        <v>185.85870733612401</v>
      </c>
      <c r="AA29">
        <v>198.438042736021</v>
      </c>
      <c r="AB29">
        <v>220.147859355745</v>
      </c>
      <c r="AC29">
        <v>250.40504691321701</v>
      </c>
      <c r="AD29">
        <v>250.28378322515499</v>
      </c>
      <c r="AE29">
        <v>250.491498403149</v>
      </c>
      <c r="AF29">
        <v>248.73652207295001</v>
      </c>
    </row>
    <row r="30" spans="1:32" x14ac:dyDescent="0.3">
      <c r="A30" t="s">
        <v>62</v>
      </c>
      <c r="B30" t="s">
        <v>353</v>
      </c>
      <c r="C30" t="s">
        <v>297</v>
      </c>
      <c r="D30" t="s">
        <v>354</v>
      </c>
      <c r="E30" t="s">
        <v>298</v>
      </c>
      <c r="V30">
        <v>13.332959442682199</v>
      </c>
      <c r="W30">
        <v>12.9577020493565</v>
      </c>
      <c r="X30">
        <v>15.8247108391658</v>
      </c>
      <c r="Y30">
        <v>14.4805974279663</v>
      </c>
      <c r="Z30">
        <v>14.1326950420217</v>
      </c>
      <c r="AA30">
        <v>13.751436142009601</v>
      </c>
      <c r="AB30">
        <v>14.0894471657893</v>
      </c>
      <c r="AC30">
        <v>16.7654367502026</v>
      </c>
      <c r="AD30">
        <v>23.4417362199104</v>
      </c>
      <c r="AE30">
        <v>24.084666096843101</v>
      </c>
      <c r="AF30">
        <v>25.056933416345402</v>
      </c>
    </row>
    <row r="31" spans="1:32" x14ac:dyDescent="0.3">
      <c r="A31" t="s">
        <v>62</v>
      </c>
      <c r="B31" t="s">
        <v>355</v>
      </c>
      <c r="C31" t="s">
        <v>297</v>
      </c>
      <c r="D31" t="s">
        <v>356</v>
      </c>
      <c r="E31" t="s">
        <v>298</v>
      </c>
      <c r="V31">
        <v>71.211403148723704</v>
      </c>
      <c r="W31">
        <v>66.396580244747994</v>
      </c>
      <c r="X31">
        <v>67.816958624288105</v>
      </c>
      <c r="Y31">
        <v>63.605460865939897</v>
      </c>
      <c r="Z31">
        <v>63.3341834496701</v>
      </c>
      <c r="AA31">
        <v>67.601685323537595</v>
      </c>
      <c r="AB31">
        <v>84.175527592068704</v>
      </c>
      <c r="AC31">
        <v>95.559965845343001</v>
      </c>
      <c r="AD31">
        <v>115.900433486164</v>
      </c>
      <c r="AE31">
        <v>96.198684031503802</v>
      </c>
      <c r="AF31">
        <v>74.874879299188194</v>
      </c>
    </row>
    <row r="32" spans="1:32" x14ac:dyDescent="0.3">
      <c r="A32" t="s">
        <v>62</v>
      </c>
      <c r="B32" t="s">
        <v>357</v>
      </c>
      <c r="C32" t="s">
        <v>297</v>
      </c>
      <c r="D32" t="s">
        <v>358</v>
      </c>
      <c r="E32" t="s">
        <v>298</v>
      </c>
      <c r="V32">
        <v>269.61868610400501</v>
      </c>
      <c r="W32">
        <v>226.84312207480301</v>
      </c>
      <c r="X32">
        <v>209.80082885142099</v>
      </c>
      <c r="Y32">
        <v>205.52800848247799</v>
      </c>
      <c r="Z32">
        <v>209.00916058507701</v>
      </c>
      <c r="AA32">
        <v>220.66891817969301</v>
      </c>
      <c r="AB32">
        <v>232.46441448117201</v>
      </c>
      <c r="AC32">
        <v>246.11686073105199</v>
      </c>
      <c r="AD32">
        <v>258.42026314047399</v>
      </c>
      <c r="AE32">
        <v>229.276242864853</v>
      </c>
      <c r="AF32">
        <v>234.15168364947999</v>
      </c>
    </row>
    <row r="33" spans="1:32" x14ac:dyDescent="0.3">
      <c r="A33" t="s">
        <v>62</v>
      </c>
      <c r="B33" t="s">
        <v>359</v>
      </c>
      <c r="C33" t="s">
        <v>297</v>
      </c>
      <c r="D33" t="s">
        <v>360</v>
      </c>
      <c r="E33" t="s">
        <v>298</v>
      </c>
      <c r="V33">
        <v>91.258864137395094</v>
      </c>
      <c r="W33">
        <v>82.111553346146493</v>
      </c>
      <c r="X33">
        <v>73.534234450287002</v>
      </c>
      <c r="Y33">
        <v>74.158695780356297</v>
      </c>
      <c r="Z33">
        <v>78.066541658919107</v>
      </c>
      <c r="AA33">
        <v>73.331315710432406</v>
      </c>
      <c r="AB33">
        <v>71.184982365142105</v>
      </c>
      <c r="AC33">
        <v>70.025110719069005</v>
      </c>
      <c r="AD33">
        <v>67.747658456126302</v>
      </c>
      <c r="AE33">
        <v>64.105612217818603</v>
      </c>
      <c r="AF33">
        <v>71.4659698079181</v>
      </c>
    </row>
    <row r="34" spans="1:32" x14ac:dyDescent="0.3">
      <c r="A34" t="s">
        <v>62</v>
      </c>
      <c r="B34" t="s">
        <v>361</v>
      </c>
      <c r="C34" t="s">
        <v>297</v>
      </c>
      <c r="D34" t="s">
        <v>362</v>
      </c>
      <c r="E34" t="s">
        <v>298</v>
      </c>
      <c r="V34">
        <v>351.27540165945697</v>
      </c>
      <c r="W34">
        <v>312.21347450229803</v>
      </c>
      <c r="X34">
        <v>288.02287581384797</v>
      </c>
      <c r="Y34">
        <v>304.09528687953701</v>
      </c>
      <c r="Z34">
        <v>340.94508044371003</v>
      </c>
      <c r="AA34">
        <v>358.60677014970798</v>
      </c>
      <c r="AB34">
        <v>400.01048729205002</v>
      </c>
      <c r="AC34">
        <v>451.19807732437698</v>
      </c>
      <c r="AD34">
        <v>508.712531486785</v>
      </c>
      <c r="AE34">
        <v>398.5861968438</v>
      </c>
      <c r="AF34">
        <v>433.06994625633098</v>
      </c>
    </row>
    <row r="35" spans="1:32" x14ac:dyDescent="0.3">
      <c r="A35" t="s">
        <v>62</v>
      </c>
      <c r="B35" t="s">
        <v>363</v>
      </c>
      <c r="C35" t="s">
        <v>297</v>
      </c>
      <c r="D35" t="s">
        <v>364</v>
      </c>
      <c r="E35" t="s">
        <v>298</v>
      </c>
      <c r="V35">
        <v>1935.6554458814001</v>
      </c>
      <c r="W35">
        <v>1869.0563639601401</v>
      </c>
      <c r="X35">
        <v>1848.24625561485</v>
      </c>
      <c r="Y35">
        <v>1753.1264347909</v>
      </c>
      <c r="Z35">
        <v>1779.8514778788399</v>
      </c>
      <c r="AA35">
        <v>1802.26124027776</v>
      </c>
      <c r="AB35">
        <v>2031.4303203668801</v>
      </c>
      <c r="AC35">
        <v>2116.0963097644299</v>
      </c>
      <c r="AD35">
        <v>2534.32170921229</v>
      </c>
      <c r="AE35">
        <v>2552.0322193540201</v>
      </c>
      <c r="AF35">
        <v>2619.5114571234499</v>
      </c>
    </row>
    <row r="36" spans="1:32" x14ac:dyDescent="0.3">
      <c r="A36" t="s">
        <v>62</v>
      </c>
      <c r="B36" t="s">
        <v>365</v>
      </c>
      <c r="C36" t="s">
        <v>297</v>
      </c>
      <c r="D36" t="s">
        <v>366</v>
      </c>
      <c r="E36" t="s">
        <v>298</v>
      </c>
      <c r="V36">
        <v>565.81642939558196</v>
      </c>
      <c r="W36">
        <v>513.37021420642805</v>
      </c>
      <c r="X36">
        <v>469.951873236957</v>
      </c>
      <c r="Y36">
        <v>501.13700252260998</v>
      </c>
      <c r="Z36">
        <v>498.65594700718401</v>
      </c>
      <c r="AA36">
        <v>493.91340607404499</v>
      </c>
      <c r="AB36">
        <v>535.60232691411704</v>
      </c>
      <c r="AC36">
        <v>527.78882151496305</v>
      </c>
      <c r="AD36">
        <v>549.41558098477196</v>
      </c>
      <c r="AE36">
        <v>488.13104286260199</v>
      </c>
      <c r="AF36">
        <v>518.62731130680595</v>
      </c>
    </row>
    <row r="37" spans="1:32" x14ac:dyDescent="0.3">
      <c r="A37" t="s">
        <v>62</v>
      </c>
      <c r="B37" t="s">
        <v>367</v>
      </c>
      <c r="C37" t="s">
        <v>297</v>
      </c>
      <c r="D37" t="s">
        <v>368</v>
      </c>
      <c r="E37" t="s">
        <v>298</v>
      </c>
      <c r="V37">
        <v>609.51694090211697</v>
      </c>
      <c r="W37">
        <v>558.48388459619105</v>
      </c>
      <c r="X37">
        <v>546.73048670185597</v>
      </c>
      <c r="Y37">
        <v>438.73529585997102</v>
      </c>
      <c r="Z37">
        <v>437.19340757454501</v>
      </c>
      <c r="AA37">
        <v>461.71971032746097</v>
      </c>
      <c r="AB37">
        <v>470.82632004984401</v>
      </c>
      <c r="AC37">
        <v>477.57868666085801</v>
      </c>
      <c r="AD37">
        <v>513.94488262177799</v>
      </c>
      <c r="AE37">
        <v>455.34739160410402</v>
      </c>
      <c r="AF37">
        <v>497.727979386252</v>
      </c>
    </row>
    <row r="38" spans="1:32" x14ac:dyDescent="0.3">
      <c r="A38" t="s">
        <v>62</v>
      </c>
      <c r="B38" t="s">
        <v>369</v>
      </c>
      <c r="C38" t="s">
        <v>297</v>
      </c>
      <c r="D38" t="s">
        <v>370</v>
      </c>
      <c r="E38" t="s">
        <v>298</v>
      </c>
      <c r="V38">
        <v>759.22207558369803</v>
      </c>
      <c r="W38">
        <v>796.10226515751799</v>
      </c>
      <c r="X38">
        <v>830.36389567603601</v>
      </c>
      <c r="Y38">
        <v>811.95413640831703</v>
      </c>
      <c r="Z38">
        <v>842.60212329711203</v>
      </c>
      <c r="AA38">
        <v>845.22812387625504</v>
      </c>
      <c r="AB38">
        <v>1023.50167340292</v>
      </c>
      <c r="AC38">
        <v>1109.3288015886101</v>
      </c>
      <c r="AD38">
        <v>1469.5612456057399</v>
      </c>
      <c r="AE38">
        <v>1607.05378488732</v>
      </c>
      <c r="AF38">
        <v>1601.6561664303899</v>
      </c>
    </row>
    <row r="39" spans="1:32" x14ac:dyDescent="0.3">
      <c r="A39" t="s">
        <v>62</v>
      </c>
      <c r="B39" t="s">
        <v>371</v>
      </c>
      <c r="C39" t="s">
        <v>297</v>
      </c>
      <c r="D39" t="s">
        <v>372</v>
      </c>
      <c r="E39" t="s">
        <v>298</v>
      </c>
      <c r="V39">
        <v>1571.8079349315799</v>
      </c>
      <c r="W39">
        <v>1582.6104411271799</v>
      </c>
      <c r="X39">
        <v>1538.54047224229</v>
      </c>
      <c r="Y39">
        <v>1442.26192022346</v>
      </c>
      <c r="Z39">
        <v>1437.3578863692701</v>
      </c>
      <c r="AA39">
        <v>1434.2984148622199</v>
      </c>
      <c r="AB39">
        <v>1416.99625683668</v>
      </c>
      <c r="AC39">
        <v>1375.1133005663501</v>
      </c>
      <c r="AD39">
        <v>1541.8364667963001</v>
      </c>
      <c r="AE39">
        <v>1522.6227991600199</v>
      </c>
      <c r="AF39">
        <v>1601.79720260366</v>
      </c>
    </row>
    <row r="40" spans="1:32" x14ac:dyDescent="0.3">
      <c r="A40" t="s">
        <v>62</v>
      </c>
      <c r="B40" t="s">
        <v>373</v>
      </c>
      <c r="C40" t="s">
        <v>297</v>
      </c>
      <c r="D40" t="s">
        <v>374</v>
      </c>
      <c r="E40" t="s">
        <v>298</v>
      </c>
      <c r="V40">
        <v>159.387852106423</v>
      </c>
      <c r="W40">
        <v>133.54789930924699</v>
      </c>
      <c r="X40">
        <v>143.33419848782501</v>
      </c>
      <c r="Y40">
        <v>147.68079603365101</v>
      </c>
      <c r="Z40">
        <v>165.005601955533</v>
      </c>
      <c r="AA40">
        <v>198.53316052356701</v>
      </c>
      <c r="AB40">
        <v>241.395318308616</v>
      </c>
      <c r="AC40">
        <v>267.17238869704101</v>
      </c>
      <c r="AD40">
        <v>287.66506233799402</v>
      </c>
      <c r="AE40">
        <v>304.086727718997</v>
      </c>
      <c r="AF40">
        <v>342.39102420306699</v>
      </c>
    </row>
    <row r="41" spans="1:32" x14ac:dyDescent="0.3">
      <c r="A41" t="s">
        <v>62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62</v>
      </c>
      <c r="B42" t="s">
        <v>377</v>
      </c>
      <c r="C42" t="s">
        <v>297</v>
      </c>
      <c r="D42" t="s">
        <v>378</v>
      </c>
      <c r="E42" t="s">
        <v>298</v>
      </c>
      <c r="V42">
        <v>1892.7060057480701</v>
      </c>
      <c r="W42">
        <v>1741.41990949562</v>
      </c>
      <c r="X42">
        <v>1789.1245142359001</v>
      </c>
      <c r="Y42">
        <v>1945.97229237435</v>
      </c>
      <c r="Z42">
        <v>1954.19000671917</v>
      </c>
      <c r="AA42">
        <v>1940.87558363827</v>
      </c>
      <c r="AB42">
        <v>2094.76554692333</v>
      </c>
      <c r="AC42">
        <v>2245.9148477302301</v>
      </c>
      <c r="AD42">
        <v>2485.7776796172102</v>
      </c>
      <c r="AE42">
        <v>2478.6847377245499</v>
      </c>
      <c r="AF42">
        <v>2633.3489835251698</v>
      </c>
    </row>
    <row r="43" spans="1:32" x14ac:dyDescent="0.3">
      <c r="A43" t="s">
        <v>62</v>
      </c>
      <c r="B43" t="s">
        <v>379</v>
      </c>
      <c r="C43" t="s">
        <v>297</v>
      </c>
      <c r="D43" t="s">
        <v>380</v>
      </c>
      <c r="E43" t="s">
        <v>298</v>
      </c>
      <c r="V43">
        <v>2274.2337683004198</v>
      </c>
      <c r="W43">
        <v>2100.6918579755002</v>
      </c>
      <c r="X43">
        <v>2135.51625460582</v>
      </c>
      <c r="Y43">
        <v>2279.3192625105498</v>
      </c>
      <c r="Z43">
        <v>2320.8196172314401</v>
      </c>
      <c r="AA43">
        <v>2329.4022530871898</v>
      </c>
      <c r="AB43">
        <v>2534.6083063425899</v>
      </c>
      <c r="AC43">
        <v>2730.94872029198</v>
      </c>
      <c r="AD43">
        <v>3020.6364851373601</v>
      </c>
      <c r="AE43">
        <v>2960.2123310769698</v>
      </c>
      <c r="AF43">
        <v>3128.3052803093001</v>
      </c>
    </row>
    <row r="44" spans="1:32" x14ac:dyDescent="0.3">
      <c r="A44" t="s">
        <v>62</v>
      </c>
      <c r="B44" t="s">
        <v>381</v>
      </c>
      <c r="C44" t="s">
        <v>297</v>
      </c>
      <c r="D44" t="s">
        <v>382</v>
      </c>
      <c r="E44" t="s">
        <v>298</v>
      </c>
      <c r="V44">
        <v>13151.423280313</v>
      </c>
      <c r="W44">
        <v>12456.0128450141</v>
      </c>
      <c r="X44">
        <v>12118.974363630499</v>
      </c>
      <c r="Y44">
        <v>12140.9338690812</v>
      </c>
      <c r="Z44">
        <v>12440.976174859899</v>
      </c>
      <c r="AA44">
        <v>12730.203529807201</v>
      </c>
      <c r="AB44">
        <v>13479.928278872399</v>
      </c>
      <c r="AC44">
        <v>14073.013696114</v>
      </c>
      <c r="AD44">
        <v>15577.0089022378</v>
      </c>
      <c r="AE44">
        <v>15506.7295710411</v>
      </c>
      <c r="AF44">
        <v>16385.646370757</v>
      </c>
    </row>
    <row r="45" spans="1:32" x14ac:dyDescent="0.3">
      <c r="A45" t="s">
        <v>62</v>
      </c>
      <c r="B45" t="s">
        <v>383</v>
      </c>
      <c r="C45" t="s">
        <v>297</v>
      </c>
      <c r="D45" t="s">
        <v>384</v>
      </c>
      <c r="E45" t="s">
        <v>298</v>
      </c>
      <c r="V45">
        <v>13080.095847265</v>
      </c>
      <c r="W45">
        <v>12380.0021344708</v>
      </c>
      <c r="X45">
        <v>12046.9345537547</v>
      </c>
      <c r="Y45">
        <v>12062.677865433499</v>
      </c>
      <c r="Z45">
        <v>12355.8492823407</v>
      </c>
      <c r="AA45">
        <v>12637.1820645893</v>
      </c>
      <c r="AB45">
        <v>13382.2413879251</v>
      </c>
      <c r="AC45">
        <v>13976.8166923058</v>
      </c>
      <c r="AD45">
        <v>15463.964295931</v>
      </c>
      <c r="AE45">
        <v>15395.1603476447</v>
      </c>
      <c r="AF45">
        <v>16268.6136032665</v>
      </c>
    </row>
    <row r="46" spans="1:32" x14ac:dyDescent="0.3">
      <c r="A46" t="s">
        <v>62</v>
      </c>
      <c r="B46" t="s">
        <v>385</v>
      </c>
      <c r="C46" t="s">
        <v>297</v>
      </c>
      <c r="D46" t="s">
        <v>386</v>
      </c>
      <c r="E46" t="s">
        <v>298</v>
      </c>
      <c r="V46">
        <v>381.52776255235301</v>
      </c>
      <c r="W46">
        <v>359.27194847987403</v>
      </c>
      <c r="X46">
        <v>346.39174036991801</v>
      </c>
      <c r="Y46">
        <v>333.34697013620701</v>
      </c>
      <c r="Z46">
        <v>366.62961051227302</v>
      </c>
      <c r="AA46">
        <v>388.526669448917</v>
      </c>
      <c r="AB46">
        <v>439.84275941925398</v>
      </c>
      <c r="AC46">
        <v>485.03387256175</v>
      </c>
      <c r="AD46">
        <v>534.85880552014805</v>
      </c>
      <c r="AE46">
        <v>481.52759335242303</v>
      </c>
      <c r="AF46">
        <v>494.95629678412303</v>
      </c>
    </row>
    <row r="47" spans="1:32" x14ac:dyDescent="0.3">
      <c r="A47" t="s">
        <v>62</v>
      </c>
      <c r="B47" t="s">
        <v>387</v>
      </c>
      <c r="C47" t="s">
        <v>297</v>
      </c>
      <c r="D47" t="s">
        <v>388</v>
      </c>
      <c r="E47" t="s">
        <v>298</v>
      </c>
      <c r="V47">
        <v>354.17944477639998</v>
      </c>
      <c r="W47">
        <v>334.94796719084798</v>
      </c>
      <c r="X47">
        <v>359.823610201598</v>
      </c>
      <c r="Y47">
        <v>348.07375756737099</v>
      </c>
      <c r="Z47">
        <v>346.50258093976998</v>
      </c>
      <c r="AA47">
        <v>324.87506538624501</v>
      </c>
      <c r="AB47">
        <v>344.186155890115</v>
      </c>
      <c r="AC47">
        <v>363.68086568783502</v>
      </c>
      <c r="AD47">
        <v>350.67650756938502</v>
      </c>
      <c r="AE47">
        <v>418.27218613257799</v>
      </c>
      <c r="AF47">
        <v>578.82830847761602</v>
      </c>
    </row>
    <row r="48" spans="1:32" x14ac:dyDescent="0.3">
      <c r="A48" t="s">
        <v>62</v>
      </c>
      <c r="B48" t="s">
        <v>389</v>
      </c>
      <c r="C48" t="s">
        <v>297</v>
      </c>
      <c r="D48" t="s">
        <v>390</v>
      </c>
      <c r="E48" t="s">
        <v>298</v>
      </c>
      <c r="V48">
        <v>2239.7156343619799</v>
      </c>
      <c r="W48">
        <v>2102.0559580941199</v>
      </c>
      <c r="X48">
        <v>1963.54853294956</v>
      </c>
      <c r="Y48">
        <v>1980.20495809875</v>
      </c>
      <c r="Z48">
        <v>2004.9232311759699</v>
      </c>
      <c r="AA48">
        <v>2098.0779081610399</v>
      </c>
      <c r="AB48">
        <v>2217.80118630979</v>
      </c>
      <c r="AC48">
        <v>2288.92993637359</v>
      </c>
      <c r="AD48">
        <v>2379.1587261155701</v>
      </c>
      <c r="AE48">
        <v>2486.8647048693401</v>
      </c>
      <c r="AF48">
        <v>2657.5014257891698</v>
      </c>
    </row>
    <row r="49" spans="1:32" x14ac:dyDescent="0.3">
      <c r="A49" t="s">
        <v>62</v>
      </c>
      <c r="B49" t="s">
        <v>391</v>
      </c>
      <c r="C49" t="s">
        <v>297</v>
      </c>
      <c r="D49" t="s">
        <v>392</v>
      </c>
      <c r="E49" t="s">
        <v>298</v>
      </c>
      <c r="V49">
        <v>1256.6655823935801</v>
      </c>
      <c r="W49">
        <v>1044.2553647903101</v>
      </c>
      <c r="X49">
        <v>1007.42448894088</v>
      </c>
      <c r="Y49">
        <v>1009.69648466806</v>
      </c>
      <c r="Z49">
        <v>1018.02446439291</v>
      </c>
      <c r="AA49">
        <v>1091.75898904205</v>
      </c>
      <c r="AB49">
        <v>1126.5128661753799</v>
      </c>
      <c r="AC49">
        <v>1170.9885681834401</v>
      </c>
      <c r="AD49">
        <v>1153.8348385632401</v>
      </c>
      <c r="AE49">
        <v>1189.1931449213801</v>
      </c>
      <c r="AF49">
        <v>1139.4422477678399</v>
      </c>
    </row>
    <row r="50" spans="1:32" x14ac:dyDescent="0.3">
      <c r="A50" t="s">
        <v>62</v>
      </c>
      <c r="B50" t="s">
        <v>393</v>
      </c>
      <c r="C50" t="s">
        <v>297</v>
      </c>
      <c r="D50" t="s">
        <v>394</v>
      </c>
      <c r="E50" t="s">
        <v>298</v>
      </c>
      <c r="V50">
        <v>628.87060719200497</v>
      </c>
      <c r="W50">
        <v>722.75262611296</v>
      </c>
      <c r="X50">
        <v>596.10043380708498</v>
      </c>
      <c r="Y50">
        <v>622.43471586331304</v>
      </c>
      <c r="Z50">
        <v>640.39618584329003</v>
      </c>
      <c r="AA50">
        <v>681.44385373274099</v>
      </c>
      <c r="AB50">
        <v>747.20216424429395</v>
      </c>
      <c r="AC50">
        <v>754.26050250230605</v>
      </c>
      <c r="AD50">
        <v>874.74737998293801</v>
      </c>
      <c r="AE50">
        <v>879.39937381537902</v>
      </c>
      <c r="AF50">
        <v>939.23086954371604</v>
      </c>
    </row>
    <row r="51" spans="1:32" x14ac:dyDescent="0.3">
      <c r="A51" t="s">
        <v>62</v>
      </c>
      <c r="B51" t="s">
        <v>395</v>
      </c>
      <c r="C51" t="s">
        <v>297</v>
      </c>
      <c r="D51" t="s">
        <v>396</v>
      </c>
      <c r="E51" t="s">
        <v>298</v>
      </c>
      <c r="V51">
        <v>569.44021260211503</v>
      </c>
      <c r="W51">
        <v>548.80365517816006</v>
      </c>
      <c r="X51">
        <v>535.97007857256699</v>
      </c>
      <c r="Y51">
        <v>559.33464631228901</v>
      </c>
      <c r="Z51">
        <v>570.15341029033004</v>
      </c>
      <c r="AA51">
        <v>604.01623062662702</v>
      </c>
      <c r="AB51">
        <v>661.07681993437495</v>
      </c>
      <c r="AC51">
        <v>661.37253818928002</v>
      </c>
      <c r="AD51">
        <v>762.25982759946396</v>
      </c>
      <c r="AE51">
        <v>765.27459487854696</v>
      </c>
      <c r="AF51">
        <v>823.31422622062598</v>
      </c>
    </row>
    <row r="52" spans="1:32" x14ac:dyDescent="0.3">
      <c r="A52" t="s">
        <v>62</v>
      </c>
      <c r="B52" t="s">
        <v>397</v>
      </c>
      <c r="C52" t="s">
        <v>297</v>
      </c>
      <c r="D52" t="s">
        <v>398</v>
      </c>
      <c r="E52" t="s">
        <v>298</v>
      </c>
      <c r="V52">
        <v>59.430394589890703</v>
      </c>
      <c r="W52">
        <v>173.9489709348</v>
      </c>
      <c r="X52">
        <v>60.130355234517999</v>
      </c>
      <c r="Y52">
        <v>63.100069551024397</v>
      </c>
      <c r="Z52">
        <v>70.242775552960396</v>
      </c>
      <c r="AA52">
        <v>77.4276231061136</v>
      </c>
      <c r="AB52">
        <v>86.125344309919399</v>
      </c>
      <c r="AC52">
        <v>92.887964313024995</v>
      </c>
      <c r="AD52">
        <v>112.487552383474</v>
      </c>
      <c r="AE52">
        <v>114.124778936832</v>
      </c>
      <c r="AF52">
        <v>115.91664332309099</v>
      </c>
    </row>
    <row r="53" spans="1:32" x14ac:dyDescent="0.3">
      <c r="A53" t="s">
        <v>62</v>
      </c>
      <c r="B53" t="s">
        <v>399</v>
      </c>
      <c r="C53" t="s">
        <v>297</v>
      </c>
      <c r="D53" t="s">
        <v>400</v>
      </c>
      <c r="E53" t="s">
        <v>298</v>
      </c>
      <c r="V53">
        <v>162.06633059529</v>
      </c>
      <c r="W53">
        <v>153.217504180113</v>
      </c>
      <c r="X53">
        <v>155.688091134377</v>
      </c>
      <c r="Y53">
        <v>172.120477655607</v>
      </c>
      <c r="Z53">
        <v>178.87864426861199</v>
      </c>
      <c r="AA53">
        <v>198.31140478370901</v>
      </c>
      <c r="AB53">
        <v>203.26175023059</v>
      </c>
      <c r="AC53">
        <v>213.61381765314201</v>
      </c>
      <c r="AD53">
        <v>256.30830463720002</v>
      </c>
      <c r="AE53">
        <v>214.66580379665899</v>
      </c>
      <c r="AF53">
        <v>214.808431332559</v>
      </c>
    </row>
    <row r="54" spans="1:32" x14ac:dyDescent="0.3">
      <c r="A54" t="s">
        <v>62</v>
      </c>
      <c r="B54" t="s">
        <v>401</v>
      </c>
      <c r="C54" t="s">
        <v>297</v>
      </c>
      <c r="D54" t="s">
        <v>402</v>
      </c>
      <c r="E54" t="s">
        <v>298</v>
      </c>
      <c r="V54">
        <v>426.75077355979602</v>
      </c>
      <c r="W54">
        <v>453.59641492811699</v>
      </c>
      <c r="X54">
        <v>456.12083066661501</v>
      </c>
      <c r="Y54">
        <v>449.40862125276999</v>
      </c>
      <c r="Z54">
        <v>448.895781118733</v>
      </c>
      <c r="AA54">
        <v>448.627979786445</v>
      </c>
      <c r="AB54">
        <v>487.39106309215703</v>
      </c>
      <c r="AC54">
        <v>502.29739022774601</v>
      </c>
      <c r="AD54">
        <v>564.01862638177704</v>
      </c>
      <c r="AE54">
        <v>584.53719544671003</v>
      </c>
      <c r="AF54">
        <v>552.32596701633804</v>
      </c>
    </row>
    <row r="55" spans="1:32" x14ac:dyDescent="0.3">
      <c r="A55" t="s">
        <v>62</v>
      </c>
      <c r="B55" t="s">
        <v>403</v>
      </c>
      <c r="C55" t="s">
        <v>297</v>
      </c>
      <c r="D55" t="s">
        <v>404</v>
      </c>
      <c r="E55" t="s">
        <v>298</v>
      </c>
      <c r="V55">
        <v>264.68444296450599</v>
      </c>
      <c r="W55">
        <v>300.37891074800399</v>
      </c>
      <c r="X55">
        <v>300.432739532239</v>
      </c>
      <c r="Y55">
        <v>277.28814359716301</v>
      </c>
      <c r="Z55">
        <v>270.01713685012101</v>
      </c>
      <c r="AA55">
        <v>250.31657500273599</v>
      </c>
      <c r="AB55">
        <v>284.12931286156697</v>
      </c>
      <c r="AC55">
        <v>288.683572574604</v>
      </c>
      <c r="AD55">
        <v>307.71032174457702</v>
      </c>
      <c r="AE55">
        <v>369.87139165005101</v>
      </c>
      <c r="AF55">
        <v>337.51753568377802</v>
      </c>
    </row>
    <row r="56" spans="1:32" x14ac:dyDescent="0.3">
      <c r="A56" t="s">
        <v>62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62</v>
      </c>
      <c r="B57" t="s">
        <v>407</v>
      </c>
      <c r="C57" t="s">
        <v>297</v>
      </c>
      <c r="D57" t="s">
        <v>408</v>
      </c>
      <c r="E57" t="s">
        <v>298</v>
      </c>
      <c r="G57">
        <v>6991.9593330868802</v>
      </c>
      <c r="H57">
        <v>7445.4490611295996</v>
      </c>
      <c r="I57">
        <v>8179.4197537887803</v>
      </c>
      <c r="J57">
        <v>9009.1341097890399</v>
      </c>
      <c r="K57">
        <v>9862.9323848209297</v>
      </c>
      <c r="L57">
        <v>10713.3155697208</v>
      </c>
      <c r="M57">
        <v>11301.604759903301</v>
      </c>
      <c r="N57">
        <v>11449.697410414299</v>
      </c>
      <c r="O57">
        <v>11707.348065587899</v>
      </c>
      <c r="P57">
        <v>12265.7125070693</v>
      </c>
      <c r="Q57">
        <v>13063.2425370034</v>
      </c>
      <c r="R57">
        <v>14067.604474659</v>
      </c>
      <c r="S57">
        <v>15478.402004181</v>
      </c>
      <c r="T57">
        <v>15486.192253412</v>
      </c>
      <c r="U57">
        <v>15790.393124444499</v>
      </c>
      <c r="V57">
        <v>15551.626766781401</v>
      </c>
      <c r="W57">
        <v>14692.616702417399</v>
      </c>
      <c r="X57">
        <v>14226.957095067901</v>
      </c>
      <c r="Y57">
        <v>14270.119623213601</v>
      </c>
      <c r="Z57">
        <v>14612.1050079914</v>
      </c>
      <c r="AA57">
        <v>15028.214598491801</v>
      </c>
      <c r="AB57">
        <v>15940.5247834908</v>
      </c>
      <c r="AC57">
        <v>16630.5160211847</v>
      </c>
      <c r="AD57">
        <v>18245.332690691401</v>
      </c>
      <c r="AE57">
        <v>18299.281003629501</v>
      </c>
      <c r="AF57">
        <v>19386.938820749299</v>
      </c>
    </row>
    <row r="58" spans="1:32" x14ac:dyDescent="0.3">
      <c r="A58" t="s">
        <v>62</v>
      </c>
      <c r="B58" t="s">
        <v>409</v>
      </c>
      <c r="C58" t="s">
        <v>297</v>
      </c>
      <c r="D58" t="s">
        <v>410</v>
      </c>
      <c r="E58" t="s">
        <v>298</v>
      </c>
      <c r="V58">
        <v>15551.626766781401</v>
      </c>
      <c r="W58">
        <v>14692.616702417399</v>
      </c>
      <c r="X58">
        <v>14226.957095067901</v>
      </c>
      <c r="Y58">
        <v>14270.119623213601</v>
      </c>
      <c r="Z58">
        <v>14612.1050079914</v>
      </c>
      <c r="AA58">
        <v>15028.214598491801</v>
      </c>
      <c r="AB58">
        <v>15940.5247834908</v>
      </c>
      <c r="AC58">
        <v>16630.5160211847</v>
      </c>
      <c r="AD58">
        <v>18245.332690691401</v>
      </c>
      <c r="AE58">
        <v>18299.281003629501</v>
      </c>
      <c r="AF58">
        <v>19386.938820749299</v>
      </c>
    </row>
    <row r="59" spans="1:32" x14ac:dyDescent="0.3">
      <c r="A59" t="s">
        <v>62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64</v>
      </c>
      <c r="B2" t="s">
        <v>295</v>
      </c>
      <c r="C2" t="s">
        <v>297</v>
      </c>
      <c r="D2" t="s">
        <v>296</v>
      </c>
      <c r="E2" t="s">
        <v>298</v>
      </c>
      <c r="V2">
        <v>882.6</v>
      </c>
      <c r="W2">
        <v>879.6</v>
      </c>
      <c r="X2">
        <v>898.8</v>
      </c>
      <c r="Y2">
        <v>947.8</v>
      </c>
      <c r="Z2">
        <v>1108</v>
      </c>
      <c r="AA2">
        <v>1042.5999999999999</v>
      </c>
      <c r="AB2">
        <v>1114.8</v>
      </c>
      <c r="AC2">
        <v>1119</v>
      </c>
      <c r="AD2">
        <v>1143.5</v>
      </c>
      <c r="AE2">
        <v>1209.5</v>
      </c>
      <c r="AF2">
        <v>1269.8</v>
      </c>
    </row>
    <row r="3" spans="1:32" x14ac:dyDescent="0.3">
      <c r="A3" t="s">
        <v>64</v>
      </c>
      <c r="B3" t="s">
        <v>299</v>
      </c>
      <c r="C3" t="s">
        <v>297</v>
      </c>
      <c r="D3" t="s">
        <v>300</v>
      </c>
      <c r="E3" t="s">
        <v>298</v>
      </c>
      <c r="V3">
        <v>113</v>
      </c>
      <c r="W3">
        <v>74.5</v>
      </c>
      <c r="X3">
        <v>86.3</v>
      </c>
      <c r="Y3">
        <v>134.30000000000001</v>
      </c>
      <c r="Z3">
        <v>113.2</v>
      </c>
      <c r="AA3">
        <v>106.3</v>
      </c>
      <c r="AB3">
        <v>179.9</v>
      </c>
      <c r="AC3">
        <v>271.7</v>
      </c>
      <c r="AD3">
        <v>317.7</v>
      </c>
      <c r="AE3">
        <v>220.7</v>
      </c>
      <c r="AF3">
        <v>230.1</v>
      </c>
    </row>
    <row r="4" spans="1:32" x14ac:dyDescent="0.3">
      <c r="A4" t="s">
        <v>64</v>
      </c>
      <c r="B4" t="s">
        <v>301</v>
      </c>
      <c r="C4" t="s">
        <v>297</v>
      </c>
      <c r="D4" t="s">
        <v>302</v>
      </c>
      <c r="E4" t="s">
        <v>298</v>
      </c>
      <c r="V4">
        <v>3774.2</v>
      </c>
      <c r="W4">
        <v>3201.9</v>
      </c>
      <c r="X4">
        <v>3004.4</v>
      </c>
      <c r="Y4">
        <v>3472.7</v>
      </c>
      <c r="Z4">
        <v>3665.6</v>
      </c>
      <c r="AA4">
        <v>4407</v>
      </c>
      <c r="AB4">
        <v>5377.4</v>
      </c>
      <c r="AC4">
        <v>5629.9</v>
      </c>
      <c r="AD4">
        <v>5448.9</v>
      </c>
      <c r="AE4">
        <v>5292.8</v>
      </c>
      <c r="AF4">
        <v>6331.3</v>
      </c>
    </row>
    <row r="5" spans="1:32" x14ac:dyDescent="0.3">
      <c r="A5" t="s">
        <v>64</v>
      </c>
      <c r="B5" t="s">
        <v>303</v>
      </c>
      <c r="C5" t="s">
        <v>297</v>
      </c>
      <c r="D5" t="s">
        <v>304</v>
      </c>
      <c r="E5" t="s">
        <v>298</v>
      </c>
      <c r="V5">
        <v>671.9</v>
      </c>
      <c r="W5">
        <v>606.6</v>
      </c>
      <c r="X5">
        <v>562</v>
      </c>
      <c r="Y5">
        <v>654.79999999999995</v>
      </c>
      <c r="Z5">
        <v>662.6</v>
      </c>
      <c r="AA5">
        <v>620.79999999999995</v>
      </c>
      <c r="AB5">
        <v>795.3</v>
      </c>
      <c r="AC5">
        <v>798.7</v>
      </c>
      <c r="AD5">
        <v>850.4</v>
      </c>
      <c r="AE5">
        <v>783.6</v>
      </c>
      <c r="AF5">
        <v>891.4</v>
      </c>
    </row>
    <row r="6" spans="1:32" x14ac:dyDescent="0.3">
      <c r="A6" t="s">
        <v>64</v>
      </c>
      <c r="B6" t="s">
        <v>305</v>
      </c>
      <c r="C6" t="s">
        <v>297</v>
      </c>
      <c r="D6" t="s">
        <v>306</v>
      </c>
      <c r="E6" t="s">
        <v>298</v>
      </c>
      <c r="V6">
        <v>193.4</v>
      </c>
      <c r="W6">
        <v>219.3</v>
      </c>
      <c r="X6">
        <v>283.5</v>
      </c>
      <c r="Y6">
        <v>367.3</v>
      </c>
      <c r="Z6">
        <v>327.7</v>
      </c>
      <c r="AA6">
        <v>444.8</v>
      </c>
      <c r="AB6">
        <v>510.2</v>
      </c>
      <c r="AC6">
        <v>485.8</v>
      </c>
      <c r="AD6">
        <v>437</v>
      </c>
      <c r="AE6">
        <v>444.1</v>
      </c>
      <c r="AF6">
        <v>506.6</v>
      </c>
    </row>
    <row r="7" spans="1:32" x14ac:dyDescent="0.3">
      <c r="A7" t="s">
        <v>64</v>
      </c>
      <c r="B7" t="s">
        <v>307</v>
      </c>
      <c r="C7" t="s">
        <v>297</v>
      </c>
      <c r="D7" t="s">
        <v>308</v>
      </c>
      <c r="E7" t="s">
        <v>298</v>
      </c>
      <c r="V7">
        <v>246.4</v>
      </c>
      <c r="W7">
        <v>240.3</v>
      </c>
      <c r="X7">
        <v>276.8</v>
      </c>
      <c r="Y7">
        <v>341.1</v>
      </c>
      <c r="Z7">
        <v>429.5</v>
      </c>
      <c r="AA7">
        <v>489.6</v>
      </c>
      <c r="AB7">
        <v>743.7</v>
      </c>
      <c r="AC7">
        <v>669.2</v>
      </c>
      <c r="AD7">
        <v>511.7</v>
      </c>
      <c r="AE7">
        <v>511.5</v>
      </c>
      <c r="AF7">
        <v>465.5</v>
      </c>
    </row>
    <row r="8" spans="1:32" x14ac:dyDescent="0.3">
      <c r="A8" t="s">
        <v>64</v>
      </c>
      <c r="B8" t="s">
        <v>309</v>
      </c>
      <c r="C8" t="s">
        <v>297</v>
      </c>
      <c r="D8" t="s">
        <v>310</v>
      </c>
      <c r="E8" t="s">
        <v>298</v>
      </c>
      <c r="V8">
        <v>635.5</v>
      </c>
      <c r="W8">
        <v>180</v>
      </c>
      <c r="X8">
        <v>57.9</v>
      </c>
      <c r="Y8">
        <v>94.9</v>
      </c>
      <c r="Z8">
        <v>55.4</v>
      </c>
      <c r="AA8">
        <v>83.9</v>
      </c>
      <c r="AB8">
        <v>64.7</v>
      </c>
      <c r="AC8">
        <v>134.80000000000001</v>
      </c>
      <c r="AD8">
        <v>158.30000000000001</v>
      </c>
      <c r="AE8">
        <v>124.7</v>
      </c>
      <c r="AF8">
        <v>95.4</v>
      </c>
    </row>
    <row r="9" spans="1:32" x14ac:dyDescent="0.3">
      <c r="A9" t="s">
        <v>64</v>
      </c>
      <c r="B9" t="s">
        <v>311</v>
      </c>
      <c r="C9" t="s">
        <v>297</v>
      </c>
      <c r="D9" t="s">
        <v>312</v>
      </c>
      <c r="E9" t="s">
        <v>298</v>
      </c>
      <c r="V9">
        <v>347.6</v>
      </c>
      <c r="W9">
        <v>291.39999999999998</v>
      </c>
      <c r="X9">
        <v>231.2</v>
      </c>
      <c r="Y9">
        <v>155.6</v>
      </c>
      <c r="Z9">
        <v>124</v>
      </c>
      <c r="AA9">
        <v>136.30000000000001</v>
      </c>
      <c r="AB9">
        <v>183.2</v>
      </c>
      <c r="AC9">
        <v>269</v>
      </c>
      <c r="AD9">
        <v>228.4</v>
      </c>
      <c r="AE9">
        <v>212.1</v>
      </c>
      <c r="AF9">
        <v>300.5</v>
      </c>
    </row>
    <row r="10" spans="1:32" x14ac:dyDescent="0.3">
      <c r="A10" t="s">
        <v>64</v>
      </c>
      <c r="B10" t="s">
        <v>313</v>
      </c>
      <c r="C10" t="s">
        <v>297</v>
      </c>
      <c r="D10" t="s">
        <v>314</v>
      </c>
      <c r="E10" t="s">
        <v>298</v>
      </c>
      <c r="V10">
        <v>401.8</v>
      </c>
      <c r="W10">
        <v>340.8</v>
      </c>
      <c r="X10">
        <v>275.8</v>
      </c>
      <c r="Y10">
        <v>217.2</v>
      </c>
      <c r="Z10">
        <v>231.9</v>
      </c>
      <c r="AA10">
        <v>266.2</v>
      </c>
      <c r="AB10">
        <v>307.5</v>
      </c>
      <c r="AC10">
        <v>430.9</v>
      </c>
      <c r="AD10">
        <v>437.6</v>
      </c>
      <c r="AE10">
        <v>453.3</v>
      </c>
      <c r="AF10">
        <v>594.70000000000005</v>
      </c>
    </row>
    <row r="11" spans="1:32" x14ac:dyDescent="0.3">
      <c r="A11" t="s">
        <v>64</v>
      </c>
      <c r="B11" t="s">
        <v>315</v>
      </c>
      <c r="C11" t="s">
        <v>297</v>
      </c>
      <c r="D11" t="s">
        <v>316</v>
      </c>
      <c r="E11" t="s">
        <v>298</v>
      </c>
      <c r="V11">
        <v>54.2</v>
      </c>
      <c r="W11">
        <v>49.4</v>
      </c>
      <c r="X11">
        <v>44.6</v>
      </c>
      <c r="Y11">
        <v>61.6</v>
      </c>
      <c r="Z11">
        <v>107.9</v>
      </c>
      <c r="AA11">
        <v>129.9</v>
      </c>
      <c r="AB11">
        <v>124.3</v>
      </c>
      <c r="AC11">
        <v>161.9</v>
      </c>
      <c r="AD11">
        <v>209.2</v>
      </c>
      <c r="AE11">
        <v>241.2</v>
      </c>
      <c r="AF11">
        <v>294.2</v>
      </c>
    </row>
    <row r="12" spans="1:32" x14ac:dyDescent="0.3">
      <c r="A12" t="s">
        <v>64</v>
      </c>
      <c r="B12" t="s">
        <v>317</v>
      </c>
      <c r="C12" t="s">
        <v>297</v>
      </c>
      <c r="D12" t="s">
        <v>318</v>
      </c>
      <c r="E12" t="s">
        <v>298</v>
      </c>
      <c r="V12">
        <v>416.3</v>
      </c>
      <c r="W12">
        <v>421.8</v>
      </c>
      <c r="X12">
        <v>459.3</v>
      </c>
      <c r="Y12">
        <v>494.1</v>
      </c>
      <c r="Z12">
        <v>538.4</v>
      </c>
      <c r="AA12">
        <v>575.29999999999995</v>
      </c>
      <c r="AB12">
        <v>609</v>
      </c>
      <c r="AC12">
        <v>667.1</v>
      </c>
      <c r="AD12">
        <v>655</v>
      </c>
      <c r="AE12">
        <v>689.6</v>
      </c>
      <c r="AF12">
        <v>851.6</v>
      </c>
    </row>
    <row r="13" spans="1:32" x14ac:dyDescent="0.3">
      <c r="A13" t="s">
        <v>64</v>
      </c>
      <c r="B13" t="s">
        <v>319</v>
      </c>
      <c r="C13" t="s">
        <v>297</v>
      </c>
      <c r="D13" t="s">
        <v>320</v>
      </c>
      <c r="E13" t="s">
        <v>298</v>
      </c>
      <c r="V13">
        <v>295.10000000000002</v>
      </c>
      <c r="W13">
        <v>286.60000000000002</v>
      </c>
      <c r="X13">
        <v>335.4</v>
      </c>
      <c r="Y13">
        <v>389.9</v>
      </c>
      <c r="Z13">
        <v>461.8</v>
      </c>
      <c r="AA13">
        <v>568</v>
      </c>
      <c r="AB13">
        <v>663.1</v>
      </c>
      <c r="AC13">
        <v>654.4</v>
      </c>
      <c r="AD13">
        <v>599.29999999999995</v>
      </c>
      <c r="AE13">
        <v>534.20000000000005</v>
      </c>
      <c r="AF13">
        <v>568.4</v>
      </c>
    </row>
    <row r="14" spans="1:32" x14ac:dyDescent="0.3">
      <c r="A14" t="s">
        <v>64</v>
      </c>
      <c r="B14" t="s">
        <v>321</v>
      </c>
      <c r="C14" t="s">
        <v>297</v>
      </c>
      <c r="D14" t="s">
        <v>322</v>
      </c>
      <c r="E14" t="s">
        <v>298</v>
      </c>
      <c r="V14">
        <v>114.5</v>
      </c>
      <c r="W14">
        <v>114.7</v>
      </c>
      <c r="X14">
        <v>87.8</v>
      </c>
      <c r="Y14">
        <v>114.2</v>
      </c>
      <c r="Z14">
        <v>97.3</v>
      </c>
      <c r="AA14">
        <v>181.5</v>
      </c>
      <c r="AB14">
        <v>186.1</v>
      </c>
      <c r="AC14">
        <v>234.2</v>
      </c>
      <c r="AD14">
        <v>232.4</v>
      </c>
      <c r="AE14">
        <v>172.4</v>
      </c>
      <c r="AF14">
        <v>245.5</v>
      </c>
    </row>
    <row r="15" spans="1:32" x14ac:dyDescent="0.3">
      <c r="A15" t="s">
        <v>64</v>
      </c>
      <c r="B15" t="s">
        <v>323</v>
      </c>
      <c r="C15" t="s">
        <v>297</v>
      </c>
      <c r="D15" t="s">
        <v>324</v>
      </c>
      <c r="E15" t="s">
        <v>298</v>
      </c>
      <c r="V15">
        <v>261.89999999999998</v>
      </c>
      <c r="W15">
        <v>233.9</v>
      </c>
      <c r="X15">
        <v>189.1</v>
      </c>
      <c r="Y15">
        <v>221.2</v>
      </c>
      <c r="Z15">
        <v>201.3</v>
      </c>
      <c r="AA15">
        <v>359.1</v>
      </c>
      <c r="AB15">
        <v>340</v>
      </c>
      <c r="AC15">
        <v>466.9</v>
      </c>
      <c r="AD15">
        <v>415.7</v>
      </c>
      <c r="AE15">
        <v>332.6</v>
      </c>
      <c r="AF15">
        <v>558.5</v>
      </c>
    </row>
    <row r="16" spans="1:32" x14ac:dyDescent="0.3">
      <c r="A16" t="s">
        <v>64</v>
      </c>
      <c r="B16" t="s">
        <v>325</v>
      </c>
      <c r="C16" t="s">
        <v>297</v>
      </c>
      <c r="D16" t="s">
        <v>326</v>
      </c>
      <c r="E16" t="s">
        <v>298</v>
      </c>
      <c r="V16">
        <v>147.4</v>
      </c>
      <c r="W16">
        <v>119.2</v>
      </c>
      <c r="X16">
        <v>101.3</v>
      </c>
      <c r="Y16">
        <v>107</v>
      </c>
      <c r="Z16">
        <v>104</v>
      </c>
      <c r="AA16">
        <v>177.6</v>
      </c>
      <c r="AB16">
        <v>153.9</v>
      </c>
      <c r="AC16">
        <v>232.7</v>
      </c>
      <c r="AD16">
        <v>183.3</v>
      </c>
      <c r="AE16">
        <v>160.19999999999999</v>
      </c>
      <c r="AF16">
        <v>313</v>
      </c>
    </row>
    <row r="17" spans="1:32" x14ac:dyDescent="0.3">
      <c r="A17" t="s">
        <v>64</v>
      </c>
      <c r="B17" t="s">
        <v>327</v>
      </c>
      <c r="C17" t="s">
        <v>297</v>
      </c>
      <c r="D17" t="s">
        <v>328</v>
      </c>
      <c r="E17" t="s">
        <v>298</v>
      </c>
      <c r="V17">
        <v>112.8</v>
      </c>
      <c r="W17">
        <v>127.4</v>
      </c>
      <c r="X17">
        <v>123</v>
      </c>
      <c r="Y17">
        <v>131.69999999999999</v>
      </c>
      <c r="Z17">
        <v>135.9</v>
      </c>
      <c r="AA17">
        <v>164.6</v>
      </c>
      <c r="AB17">
        <v>207.6</v>
      </c>
      <c r="AC17">
        <v>244.1</v>
      </c>
      <c r="AD17">
        <v>259.8</v>
      </c>
      <c r="AE17">
        <v>326.3</v>
      </c>
      <c r="AF17">
        <v>458.2</v>
      </c>
    </row>
    <row r="18" spans="1:32" x14ac:dyDescent="0.3">
      <c r="A18" t="s">
        <v>64</v>
      </c>
      <c r="B18" t="s">
        <v>329</v>
      </c>
      <c r="C18" t="s">
        <v>297</v>
      </c>
      <c r="D18" t="s">
        <v>330</v>
      </c>
      <c r="E18" t="s">
        <v>298</v>
      </c>
      <c r="V18">
        <v>340.5</v>
      </c>
      <c r="W18">
        <v>345</v>
      </c>
      <c r="X18">
        <v>281.60000000000002</v>
      </c>
      <c r="Y18">
        <v>298.2</v>
      </c>
      <c r="Z18">
        <v>377.2</v>
      </c>
      <c r="AA18">
        <v>573.9</v>
      </c>
      <c r="AB18">
        <v>799</v>
      </c>
      <c r="AC18">
        <v>707.2</v>
      </c>
      <c r="AD18">
        <v>741.3</v>
      </c>
      <c r="AE18">
        <v>646.6</v>
      </c>
      <c r="AF18">
        <v>750.5</v>
      </c>
    </row>
    <row r="19" spans="1:32" x14ac:dyDescent="0.3">
      <c r="A19" t="s">
        <v>64</v>
      </c>
      <c r="B19" t="s">
        <v>331</v>
      </c>
      <c r="C19" t="s">
        <v>297</v>
      </c>
      <c r="D19" t="s">
        <v>332</v>
      </c>
      <c r="E19" t="s">
        <v>298</v>
      </c>
      <c r="V19">
        <v>198.6</v>
      </c>
      <c r="W19">
        <v>200.2</v>
      </c>
      <c r="X19">
        <v>159.80000000000001</v>
      </c>
      <c r="Y19">
        <v>262.3</v>
      </c>
      <c r="Z19">
        <v>243.9</v>
      </c>
      <c r="AA19">
        <v>260.8</v>
      </c>
      <c r="AB19">
        <v>337.3</v>
      </c>
      <c r="AC19">
        <v>370.8</v>
      </c>
      <c r="AD19">
        <v>382.8</v>
      </c>
      <c r="AE19">
        <v>446.3</v>
      </c>
      <c r="AF19">
        <v>590.5</v>
      </c>
    </row>
    <row r="20" spans="1:32" x14ac:dyDescent="0.3">
      <c r="A20" t="s">
        <v>64</v>
      </c>
      <c r="B20" t="s">
        <v>333</v>
      </c>
      <c r="C20" t="s">
        <v>297</v>
      </c>
      <c r="D20" t="s">
        <v>334</v>
      </c>
      <c r="E20" t="s">
        <v>298</v>
      </c>
      <c r="V20">
        <v>1763.8</v>
      </c>
      <c r="W20">
        <v>1631</v>
      </c>
      <c r="X20">
        <v>1795.9</v>
      </c>
      <c r="Y20">
        <v>1445.4</v>
      </c>
      <c r="Z20">
        <v>1383.7</v>
      </c>
      <c r="AA20">
        <v>1215</v>
      </c>
      <c r="AB20">
        <v>1166.3</v>
      </c>
      <c r="AC20">
        <v>1201.7</v>
      </c>
      <c r="AD20">
        <v>1263.9000000000001</v>
      </c>
      <c r="AE20">
        <v>1309.8</v>
      </c>
      <c r="AF20">
        <v>1461.9</v>
      </c>
    </row>
    <row r="21" spans="1:32" x14ac:dyDescent="0.3">
      <c r="A21" t="s">
        <v>64</v>
      </c>
      <c r="B21" t="s">
        <v>335</v>
      </c>
      <c r="C21" t="s">
        <v>297</v>
      </c>
      <c r="D21" t="s">
        <v>336</v>
      </c>
      <c r="E21" t="s">
        <v>298</v>
      </c>
      <c r="V21">
        <v>2810.9</v>
      </c>
      <c r="W21">
        <v>2472.1999999999998</v>
      </c>
      <c r="X21">
        <v>2453.4</v>
      </c>
      <c r="Y21">
        <v>2143.1999999999998</v>
      </c>
      <c r="Z21">
        <v>1946.4</v>
      </c>
      <c r="AA21">
        <v>1662.7</v>
      </c>
      <c r="AB21">
        <v>1720.3</v>
      </c>
      <c r="AC21">
        <v>1766.6</v>
      </c>
      <c r="AD21">
        <v>2022.7</v>
      </c>
      <c r="AE21">
        <v>2073.8000000000002</v>
      </c>
      <c r="AF21">
        <v>2097.6999999999998</v>
      </c>
    </row>
    <row r="22" spans="1:32" x14ac:dyDescent="0.3">
      <c r="A22" t="s">
        <v>64</v>
      </c>
      <c r="B22" t="s">
        <v>337</v>
      </c>
      <c r="C22" t="s">
        <v>297</v>
      </c>
      <c r="D22" t="s">
        <v>338</v>
      </c>
      <c r="E22" t="s">
        <v>298</v>
      </c>
      <c r="V22">
        <v>1047.0999999999999</v>
      </c>
      <c r="W22">
        <v>841.2</v>
      </c>
      <c r="X22">
        <v>657.5</v>
      </c>
      <c r="Y22">
        <v>697.8</v>
      </c>
      <c r="Z22">
        <v>562.70000000000005</v>
      </c>
      <c r="AA22">
        <v>447.7</v>
      </c>
      <c r="AB22">
        <v>554</v>
      </c>
      <c r="AC22">
        <v>564.9</v>
      </c>
      <c r="AD22">
        <v>758.8</v>
      </c>
      <c r="AE22">
        <v>764</v>
      </c>
      <c r="AF22">
        <v>635.79999999999995</v>
      </c>
    </row>
    <row r="23" spans="1:32" x14ac:dyDescent="0.3">
      <c r="A23" t="s">
        <v>64</v>
      </c>
      <c r="B23" t="s">
        <v>339</v>
      </c>
      <c r="C23" t="s">
        <v>297</v>
      </c>
      <c r="D23" t="s">
        <v>340</v>
      </c>
      <c r="E23" t="s">
        <v>298</v>
      </c>
      <c r="V23">
        <v>1043.7</v>
      </c>
      <c r="W23">
        <v>731.3</v>
      </c>
      <c r="X23">
        <v>626.4</v>
      </c>
      <c r="Y23">
        <v>660.9</v>
      </c>
      <c r="Z23">
        <v>594.5</v>
      </c>
      <c r="AA23">
        <v>465.3</v>
      </c>
      <c r="AB23">
        <v>635</v>
      </c>
      <c r="AC23">
        <v>833.3</v>
      </c>
      <c r="AD23">
        <v>1023.3</v>
      </c>
      <c r="AE23">
        <v>1103.7</v>
      </c>
      <c r="AF23">
        <v>994.8</v>
      </c>
    </row>
    <row r="24" spans="1:32" x14ac:dyDescent="0.3">
      <c r="A24" t="s">
        <v>64</v>
      </c>
      <c r="B24" t="s">
        <v>341</v>
      </c>
      <c r="C24" t="s">
        <v>297</v>
      </c>
      <c r="D24" t="s">
        <v>342</v>
      </c>
      <c r="E24" t="s">
        <v>298</v>
      </c>
      <c r="V24">
        <v>1508.2</v>
      </c>
      <c r="W24">
        <v>1284.4000000000001</v>
      </c>
      <c r="X24">
        <v>1337.3</v>
      </c>
      <c r="Y24">
        <v>1656.4</v>
      </c>
      <c r="Z24">
        <v>1758.8</v>
      </c>
      <c r="AA24">
        <v>1956.9</v>
      </c>
      <c r="AB24">
        <v>2113.1</v>
      </c>
      <c r="AC24">
        <v>2176</v>
      </c>
      <c r="AD24">
        <v>2800.9</v>
      </c>
      <c r="AE24">
        <v>2613.3000000000002</v>
      </c>
      <c r="AF24">
        <v>2591.3000000000002</v>
      </c>
    </row>
    <row r="25" spans="1:32" x14ac:dyDescent="0.3">
      <c r="A25" t="s">
        <v>64</v>
      </c>
      <c r="B25" t="s">
        <v>343</v>
      </c>
      <c r="C25" t="s">
        <v>297</v>
      </c>
      <c r="D25" t="s">
        <v>344</v>
      </c>
      <c r="E25" t="s">
        <v>298</v>
      </c>
      <c r="V25">
        <v>219.3</v>
      </c>
      <c r="W25">
        <v>211</v>
      </c>
      <c r="X25">
        <v>193.7</v>
      </c>
      <c r="Y25">
        <v>230.7</v>
      </c>
      <c r="Z25">
        <v>309.89999999999998</v>
      </c>
      <c r="AA25">
        <v>381.8</v>
      </c>
      <c r="AB25">
        <v>373.3</v>
      </c>
      <c r="AC25">
        <v>396.3</v>
      </c>
      <c r="AD25">
        <v>510.2</v>
      </c>
      <c r="AE25">
        <v>411.8</v>
      </c>
      <c r="AF25">
        <v>545.9</v>
      </c>
    </row>
    <row r="26" spans="1:32" x14ac:dyDescent="0.3">
      <c r="A26" t="s">
        <v>64</v>
      </c>
      <c r="B26" t="s">
        <v>345</v>
      </c>
      <c r="C26" t="s">
        <v>297</v>
      </c>
      <c r="D26" t="s">
        <v>346</v>
      </c>
      <c r="E26" t="s">
        <v>298</v>
      </c>
      <c r="V26">
        <v>550.5</v>
      </c>
      <c r="W26">
        <v>524</v>
      </c>
      <c r="X26">
        <v>520.20000000000005</v>
      </c>
      <c r="Y26">
        <v>629.4</v>
      </c>
      <c r="Z26">
        <v>638.4</v>
      </c>
      <c r="AA26">
        <v>671.2</v>
      </c>
      <c r="AB26">
        <v>786.7</v>
      </c>
      <c r="AC26">
        <v>742</v>
      </c>
      <c r="AD26">
        <v>883.9</v>
      </c>
      <c r="AE26">
        <v>907.8</v>
      </c>
      <c r="AF26">
        <v>824.5</v>
      </c>
    </row>
    <row r="27" spans="1:32" x14ac:dyDescent="0.3">
      <c r="A27" t="s">
        <v>64</v>
      </c>
      <c r="B27" t="s">
        <v>347</v>
      </c>
      <c r="C27" t="s">
        <v>297</v>
      </c>
      <c r="D27" t="s">
        <v>348</v>
      </c>
      <c r="E27" t="s">
        <v>298</v>
      </c>
      <c r="V27">
        <v>738.4</v>
      </c>
      <c r="W27">
        <v>549.5</v>
      </c>
      <c r="X27">
        <v>623.5</v>
      </c>
      <c r="Y27">
        <v>796.3</v>
      </c>
      <c r="Z27">
        <v>810.6</v>
      </c>
      <c r="AA27">
        <v>903.9</v>
      </c>
      <c r="AB27">
        <v>953.2</v>
      </c>
      <c r="AC27">
        <v>1037.7</v>
      </c>
      <c r="AD27">
        <v>1406.9</v>
      </c>
      <c r="AE27">
        <v>1293.7</v>
      </c>
      <c r="AF27">
        <v>1221</v>
      </c>
    </row>
    <row r="28" spans="1:32" x14ac:dyDescent="0.3">
      <c r="A28" t="s">
        <v>64</v>
      </c>
      <c r="B28" t="s">
        <v>349</v>
      </c>
      <c r="C28" t="s">
        <v>297</v>
      </c>
      <c r="D28" t="s">
        <v>350</v>
      </c>
      <c r="E28" t="s">
        <v>298</v>
      </c>
      <c r="V28">
        <v>2152</v>
      </c>
      <c r="W28">
        <v>1376.3</v>
      </c>
      <c r="X28">
        <v>1399.1</v>
      </c>
      <c r="Y28">
        <v>1277.5</v>
      </c>
      <c r="Z28">
        <v>1779.6</v>
      </c>
      <c r="AA28">
        <v>1573.7</v>
      </c>
      <c r="AB28">
        <v>1875.2</v>
      </c>
      <c r="AC28">
        <v>1808.4</v>
      </c>
      <c r="AD28">
        <v>2046.4</v>
      </c>
      <c r="AE28">
        <v>2020.9</v>
      </c>
      <c r="AF28">
        <v>2224.6999999999998</v>
      </c>
    </row>
    <row r="29" spans="1:32" x14ac:dyDescent="0.3">
      <c r="A29" t="s">
        <v>64</v>
      </c>
      <c r="B29" t="s">
        <v>351</v>
      </c>
      <c r="C29" t="s">
        <v>297</v>
      </c>
      <c r="D29" t="s">
        <v>352</v>
      </c>
      <c r="E29" t="s">
        <v>298</v>
      </c>
      <c r="V29">
        <v>637.1</v>
      </c>
      <c r="W29">
        <v>443.6</v>
      </c>
      <c r="X29">
        <v>526</v>
      </c>
      <c r="Y29">
        <v>516.6</v>
      </c>
      <c r="Z29">
        <v>676</v>
      </c>
      <c r="AA29">
        <v>810.8</v>
      </c>
      <c r="AB29">
        <v>912.3</v>
      </c>
      <c r="AC29">
        <v>945.2</v>
      </c>
      <c r="AD29">
        <v>938.1</v>
      </c>
      <c r="AE29">
        <v>737.6</v>
      </c>
      <c r="AF29">
        <v>886.8</v>
      </c>
    </row>
    <row r="30" spans="1:32" x14ac:dyDescent="0.3">
      <c r="A30" t="s">
        <v>64</v>
      </c>
      <c r="B30" t="s">
        <v>353</v>
      </c>
      <c r="C30" t="s">
        <v>297</v>
      </c>
      <c r="D30" t="s">
        <v>354</v>
      </c>
      <c r="E30" t="s">
        <v>298</v>
      </c>
      <c r="V30">
        <v>59.9</v>
      </c>
      <c r="W30">
        <v>72.5</v>
      </c>
      <c r="X30">
        <v>104</v>
      </c>
      <c r="Y30">
        <v>22.8</v>
      </c>
      <c r="Z30">
        <v>48.9</v>
      </c>
      <c r="AA30">
        <v>86.3</v>
      </c>
      <c r="AB30">
        <v>74.099999999999994</v>
      </c>
      <c r="AC30">
        <v>99.9</v>
      </c>
      <c r="AD30">
        <v>150.4</v>
      </c>
      <c r="AE30">
        <v>158.19999999999999</v>
      </c>
      <c r="AF30">
        <v>189.1</v>
      </c>
    </row>
    <row r="31" spans="1:32" x14ac:dyDescent="0.3">
      <c r="A31" t="s">
        <v>64</v>
      </c>
      <c r="B31" t="s">
        <v>355</v>
      </c>
      <c r="C31" t="s">
        <v>297</v>
      </c>
      <c r="D31" t="s">
        <v>356</v>
      </c>
      <c r="E31" t="s">
        <v>298</v>
      </c>
      <c r="V31">
        <v>112.4</v>
      </c>
      <c r="W31">
        <v>150.6</v>
      </c>
      <c r="X31">
        <v>368.6</v>
      </c>
      <c r="Y31">
        <v>239.7</v>
      </c>
      <c r="Z31">
        <v>209.6</v>
      </c>
      <c r="AA31">
        <v>215.8</v>
      </c>
      <c r="AB31">
        <v>238.9</v>
      </c>
      <c r="AC31">
        <v>259.2</v>
      </c>
      <c r="AD31">
        <v>316.5</v>
      </c>
      <c r="AE31">
        <v>334</v>
      </c>
      <c r="AF31">
        <v>262.5</v>
      </c>
    </row>
    <row r="32" spans="1:32" x14ac:dyDescent="0.3">
      <c r="A32" t="s">
        <v>64</v>
      </c>
      <c r="B32" t="s">
        <v>357</v>
      </c>
      <c r="C32" t="s">
        <v>297</v>
      </c>
      <c r="D32" t="s">
        <v>358</v>
      </c>
      <c r="E32" t="s">
        <v>298</v>
      </c>
      <c r="V32">
        <v>1318.5</v>
      </c>
      <c r="W32">
        <v>559.4</v>
      </c>
      <c r="X32">
        <v>391.2</v>
      </c>
      <c r="Y32">
        <v>483.4</v>
      </c>
      <c r="Z32">
        <v>828.6</v>
      </c>
      <c r="AA32">
        <v>438.8</v>
      </c>
      <c r="AB32">
        <v>629.1</v>
      </c>
      <c r="AC32">
        <v>481.7</v>
      </c>
      <c r="AD32">
        <v>612.29999999999995</v>
      </c>
      <c r="AE32">
        <v>758.5</v>
      </c>
      <c r="AF32">
        <v>853.3</v>
      </c>
    </row>
    <row r="33" spans="1:32" x14ac:dyDescent="0.3">
      <c r="A33" t="s">
        <v>64</v>
      </c>
      <c r="B33" t="s">
        <v>359</v>
      </c>
      <c r="C33" t="s">
        <v>297</v>
      </c>
      <c r="D33" t="s">
        <v>360</v>
      </c>
      <c r="E33" t="s">
        <v>298</v>
      </c>
      <c r="V33">
        <v>24.1</v>
      </c>
      <c r="W33">
        <v>150.19999999999999</v>
      </c>
      <c r="X33">
        <v>9.3000000000000007</v>
      </c>
      <c r="Y33">
        <v>15</v>
      </c>
      <c r="Z33">
        <v>16.5</v>
      </c>
      <c r="AA33">
        <v>22.1</v>
      </c>
      <c r="AB33">
        <v>20.9</v>
      </c>
      <c r="AC33">
        <v>22.4</v>
      </c>
      <c r="AD33">
        <v>29.1</v>
      </c>
      <c r="AE33">
        <v>32.6</v>
      </c>
      <c r="AF33">
        <v>33</v>
      </c>
    </row>
    <row r="34" spans="1:32" x14ac:dyDescent="0.3">
      <c r="A34" t="s">
        <v>64</v>
      </c>
      <c r="B34" t="s">
        <v>361</v>
      </c>
      <c r="C34" t="s">
        <v>297</v>
      </c>
      <c r="D34" t="s">
        <v>362</v>
      </c>
      <c r="E34" t="s">
        <v>298</v>
      </c>
      <c r="V34">
        <v>893.8</v>
      </c>
      <c r="W34">
        <v>737</v>
      </c>
      <c r="X34">
        <v>621.20000000000005</v>
      </c>
      <c r="Y34">
        <v>653.79999999999995</v>
      </c>
      <c r="Z34">
        <v>865</v>
      </c>
      <c r="AA34">
        <v>994.2</v>
      </c>
      <c r="AB34">
        <v>1255.2</v>
      </c>
      <c r="AC34">
        <v>1422.4</v>
      </c>
      <c r="AD34">
        <v>1748</v>
      </c>
      <c r="AE34">
        <v>1432.4</v>
      </c>
      <c r="AF34">
        <v>1251.9000000000001</v>
      </c>
    </row>
    <row r="35" spans="1:32" x14ac:dyDescent="0.3">
      <c r="A35" t="s">
        <v>64</v>
      </c>
      <c r="B35" t="s">
        <v>363</v>
      </c>
      <c r="C35" t="s">
        <v>297</v>
      </c>
      <c r="D35" t="s">
        <v>364</v>
      </c>
      <c r="E35" t="s">
        <v>298</v>
      </c>
      <c r="V35">
        <v>1242.3</v>
      </c>
      <c r="W35">
        <v>1159.2</v>
      </c>
      <c r="X35">
        <v>1148.5999999999999</v>
      </c>
      <c r="Y35">
        <v>1259.5</v>
      </c>
      <c r="Z35">
        <v>1292.0999999999999</v>
      </c>
      <c r="AA35">
        <v>1106</v>
      </c>
      <c r="AB35">
        <v>1293.5999999999999</v>
      </c>
      <c r="AC35">
        <v>1279.9000000000001</v>
      </c>
      <c r="AD35">
        <v>1154.3</v>
      </c>
      <c r="AE35">
        <v>1321.5</v>
      </c>
      <c r="AF35">
        <v>1653.5</v>
      </c>
    </row>
    <row r="36" spans="1:32" x14ac:dyDescent="0.3">
      <c r="A36" t="s">
        <v>64</v>
      </c>
      <c r="B36" t="s">
        <v>365</v>
      </c>
      <c r="C36" t="s">
        <v>297</v>
      </c>
      <c r="D36" t="s">
        <v>366</v>
      </c>
      <c r="E36" t="s">
        <v>298</v>
      </c>
      <c r="V36">
        <v>131.30000000000001</v>
      </c>
      <c r="W36">
        <v>104.4</v>
      </c>
      <c r="X36">
        <v>86.7</v>
      </c>
      <c r="Y36">
        <v>94.6</v>
      </c>
      <c r="Z36">
        <v>109.4</v>
      </c>
      <c r="AA36">
        <v>93</v>
      </c>
      <c r="AB36">
        <v>110.9</v>
      </c>
      <c r="AC36">
        <v>127.7</v>
      </c>
      <c r="AD36">
        <v>119.3</v>
      </c>
      <c r="AE36">
        <v>112.3</v>
      </c>
      <c r="AF36">
        <v>129.6</v>
      </c>
    </row>
    <row r="37" spans="1:32" x14ac:dyDescent="0.3">
      <c r="A37" t="s">
        <v>64</v>
      </c>
      <c r="B37" t="s">
        <v>367</v>
      </c>
      <c r="C37" t="s">
        <v>297</v>
      </c>
      <c r="D37" t="s">
        <v>368</v>
      </c>
      <c r="E37" t="s">
        <v>298</v>
      </c>
      <c r="V37">
        <v>975.9</v>
      </c>
      <c r="W37">
        <v>931.7</v>
      </c>
      <c r="X37">
        <v>940.2</v>
      </c>
      <c r="Y37">
        <v>1050.5999999999999</v>
      </c>
      <c r="Z37">
        <v>1069.5</v>
      </c>
      <c r="AA37">
        <v>869.6</v>
      </c>
      <c r="AB37">
        <v>1013.5</v>
      </c>
      <c r="AC37">
        <v>942.2</v>
      </c>
      <c r="AD37">
        <v>810.6</v>
      </c>
      <c r="AE37">
        <v>1002.3</v>
      </c>
      <c r="AF37">
        <v>1316.5</v>
      </c>
    </row>
    <row r="38" spans="1:32" x14ac:dyDescent="0.3">
      <c r="A38" t="s">
        <v>64</v>
      </c>
      <c r="B38" t="s">
        <v>369</v>
      </c>
      <c r="C38" t="s">
        <v>297</v>
      </c>
      <c r="D38" t="s">
        <v>370</v>
      </c>
      <c r="E38" t="s">
        <v>298</v>
      </c>
      <c r="V38">
        <v>135.1</v>
      </c>
      <c r="W38">
        <v>123.1</v>
      </c>
      <c r="X38">
        <v>121.8</v>
      </c>
      <c r="Y38">
        <v>114.3</v>
      </c>
      <c r="Z38">
        <v>113.2</v>
      </c>
      <c r="AA38">
        <v>143.4</v>
      </c>
      <c r="AB38">
        <v>169.2</v>
      </c>
      <c r="AC38">
        <v>210</v>
      </c>
      <c r="AD38">
        <v>224.4</v>
      </c>
      <c r="AE38">
        <v>206.9</v>
      </c>
      <c r="AF38">
        <v>207.4</v>
      </c>
    </row>
    <row r="39" spans="1:32" x14ac:dyDescent="0.3">
      <c r="A39" t="s">
        <v>64</v>
      </c>
      <c r="B39" t="s">
        <v>371</v>
      </c>
      <c r="C39" t="s">
        <v>297</v>
      </c>
      <c r="D39" t="s">
        <v>372</v>
      </c>
      <c r="E39" t="s">
        <v>298</v>
      </c>
      <c r="V39">
        <v>499.1</v>
      </c>
      <c r="W39">
        <v>279.39999999999998</v>
      </c>
      <c r="X39">
        <v>444.4</v>
      </c>
      <c r="Y39">
        <v>-57.2</v>
      </c>
      <c r="Z39">
        <v>-298.10000000000002</v>
      </c>
      <c r="AA39">
        <v>131.9</v>
      </c>
      <c r="AB39">
        <v>-70.400000000000006</v>
      </c>
      <c r="AC39">
        <v>-45.3</v>
      </c>
      <c r="AD39">
        <v>-6.5999999999999899</v>
      </c>
      <c r="AE39">
        <v>341.7</v>
      </c>
      <c r="AF39">
        <v>-37.6</v>
      </c>
    </row>
    <row r="40" spans="1:32" x14ac:dyDescent="0.3">
      <c r="A40" t="s">
        <v>64</v>
      </c>
      <c r="B40" t="s">
        <v>373</v>
      </c>
      <c r="C40" t="s">
        <v>297</v>
      </c>
      <c r="D40" t="s">
        <v>374</v>
      </c>
      <c r="E40" t="s">
        <v>298</v>
      </c>
      <c r="V40">
        <v>428.7</v>
      </c>
      <c r="W40">
        <v>345.9</v>
      </c>
      <c r="X40">
        <v>420.5</v>
      </c>
      <c r="Y40">
        <v>835.2</v>
      </c>
      <c r="Z40">
        <v>1141.3</v>
      </c>
      <c r="AA40">
        <v>1133.7</v>
      </c>
      <c r="AB40">
        <v>1035.3</v>
      </c>
      <c r="AC40">
        <v>1435.4</v>
      </c>
      <c r="AD40">
        <v>1648.2</v>
      </c>
      <c r="AE40">
        <v>1359.7</v>
      </c>
      <c r="AF40">
        <v>1591.3</v>
      </c>
    </row>
    <row r="41" spans="1:32" x14ac:dyDescent="0.3">
      <c r="A41" t="s">
        <v>64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64</v>
      </c>
      <c r="B42" t="s">
        <v>377</v>
      </c>
      <c r="C42" t="s">
        <v>297</v>
      </c>
      <c r="D42" t="s">
        <v>378</v>
      </c>
      <c r="E42" t="s">
        <v>298</v>
      </c>
      <c r="V42">
        <v>469.5</v>
      </c>
      <c r="W42">
        <v>328.3</v>
      </c>
      <c r="X42">
        <v>352.9</v>
      </c>
      <c r="Y42">
        <v>397.5</v>
      </c>
      <c r="Z42">
        <v>313</v>
      </c>
      <c r="AA42">
        <v>479.2</v>
      </c>
      <c r="AB42">
        <v>513.5</v>
      </c>
      <c r="AC42">
        <v>639.5</v>
      </c>
      <c r="AD42">
        <v>773.3</v>
      </c>
      <c r="AE42">
        <v>783.7</v>
      </c>
      <c r="AF42">
        <v>794.2</v>
      </c>
    </row>
    <row r="43" spans="1:32" x14ac:dyDescent="0.3">
      <c r="A43" t="s">
        <v>64</v>
      </c>
      <c r="B43" t="s">
        <v>379</v>
      </c>
      <c r="C43" t="s">
        <v>297</v>
      </c>
      <c r="D43" t="s">
        <v>380</v>
      </c>
      <c r="E43" t="s">
        <v>298</v>
      </c>
      <c r="V43">
        <v>1078.8</v>
      </c>
      <c r="W43">
        <v>737.4</v>
      </c>
      <c r="X43">
        <v>756.9</v>
      </c>
      <c r="Y43">
        <v>1025.5</v>
      </c>
      <c r="Z43">
        <v>1093.2</v>
      </c>
      <c r="AA43">
        <v>1627.1</v>
      </c>
      <c r="AB43">
        <v>1806.2</v>
      </c>
      <c r="AC43">
        <v>2043.4</v>
      </c>
      <c r="AD43">
        <v>2253.8000000000002</v>
      </c>
      <c r="AE43">
        <v>1806.2</v>
      </c>
      <c r="AF43">
        <v>1999.4</v>
      </c>
    </row>
    <row r="44" spans="1:32" x14ac:dyDescent="0.3">
      <c r="A44" t="s">
        <v>64</v>
      </c>
      <c r="B44" t="s">
        <v>381</v>
      </c>
      <c r="C44" t="s">
        <v>297</v>
      </c>
      <c r="D44" t="s">
        <v>382</v>
      </c>
      <c r="E44" t="s">
        <v>298</v>
      </c>
      <c r="V44">
        <v>16403.3</v>
      </c>
      <c r="W44">
        <v>13332.7</v>
      </c>
      <c r="X44">
        <v>13105.5</v>
      </c>
      <c r="Y44">
        <v>13633.5</v>
      </c>
      <c r="Z44">
        <v>14453.5</v>
      </c>
      <c r="AA44">
        <v>15675</v>
      </c>
      <c r="AB44">
        <v>17922.599999999999</v>
      </c>
      <c r="AC44">
        <v>19039.099999999999</v>
      </c>
      <c r="AD44">
        <v>20600.900000000001</v>
      </c>
      <c r="AE44">
        <v>20131.599999999999</v>
      </c>
      <c r="AF44">
        <v>21284.2</v>
      </c>
    </row>
    <row r="45" spans="1:32" x14ac:dyDescent="0.3">
      <c r="A45" t="s">
        <v>64</v>
      </c>
      <c r="B45" t="s">
        <v>383</v>
      </c>
      <c r="C45" t="s">
        <v>297</v>
      </c>
      <c r="D45" t="s">
        <v>384</v>
      </c>
      <c r="E45" t="s">
        <v>298</v>
      </c>
      <c r="V45">
        <v>15520.7</v>
      </c>
      <c r="W45">
        <v>12453.1</v>
      </c>
      <c r="X45">
        <v>12206.7</v>
      </c>
      <c r="Y45">
        <v>12685.7</v>
      </c>
      <c r="Z45">
        <v>13345.5</v>
      </c>
      <c r="AA45">
        <v>14632.4</v>
      </c>
      <c r="AB45">
        <v>16807.8</v>
      </c>
      <c r="AC45">
        <v>17920.099999999999</v>
      </c>
      <c r="AD45">
        <v>19457.400000000001</v>
      </c>
      <c r="AE45">
        <v>18922.099999999999</v>
      </c>
      <c r="AF45">
        <v>20014.400000000001</v>
      </c>
    </row>
    <row r="46" spans="1:32" x14ac:dyDescent="0.3">
      <c r="A46" t="s">
        <v>64</v>
      </c>
      <c r="B46" t="s">
        <v>385</v>
      </c>
      <c r="C46" t="s">
        <v>297</v>
      </c>
      <c r="D46" t="s">
        <v>386</v>
      </c>
      <c r="E46" t="s">
        <v>298</v>
      </c>
      <c r="V46">
        <v>609.29999999999995</v>
      </c>
      <c r="W46">
        <v>409.1</v>
      </c>
      <c r="X46">
        <v>404</v>
      </c>
      <c r="Y46">
        <v>628</v>
      </c>
      <c r="Z46">
        <v>780.2</v>
      </c>
      <c r="AA46">
        <v>1147.9000000000001</v>
      </c>
      <c r="AB46">
        <v>1292.7</v>
      </c>
      <c r="AC46">
        <v>1403.9</v>
      </c>
      <c r="AD46">
        <v>1480.5</v>
      </c>
      <c r="AE46">
        <v>1022.5</v>
      </c>
      <c r="AF46">
        <v>1205.2</v>
      </c>
    </row>
    <row r="47" spans="1:32" x14ac:dyDescent="0.3">
      <c r="A47" t="s">
        <v>64</v>
      </c>
      <c r="B47" t="s">
        <v>387</v>
      </c>
      <c r="C47" t="s">
        <v>297</v>
      </c>
      <c r="D47" t="s">
        <v>388</v>
      </c>
      <c r="E47" t="s">
        <v>298</v>
      </c>
      <c r="V47">
        <v>3273</v>
      </c>
      <c r="W47">
        <v>2052.8000000000002</v>
      </c>
      <c r="X47">
        <v>1751.8</v>
      </c>
      <c r="Y47">
        <v>1426.8</v>
      </c>
      <c r="Z47">
        <v>1784.9</v>
      </c>
      <c r="AA47">
        <v>1208.2</v>
      </c>
      <c r="AB47">
        <v>1636.9</v>
      </c>
      <c r="AC47">
        <v>1698</v>
      </c>
      <c r="AD47">
        <v>1852.2</v>
      </c>
      <c r="AE47">
        <v>2039.6</v>
      </c>
      <c r="AF47">
        <v>2486.6</v>
      </c>
    </row>
    <row r="48" spans="1:32" x14ac:dyDescent="0.3">
      <c r="A48" t="s">
        <v>64</v>
      </c>
      <c r="B48" t="s">
        <v>389</v>
      </c>
      <c r="C48" t="s">
        <v>297</v>
      </c>
      <c r="D48" t="s">
        <v>390</v>
      </c>
      <c r="E48" t="s">
        <v>298</v>
      </c>
      <c r="V48">
        <v>4895.8</v>
      </c>
      <c r="W48">
        <v>3422.2</v>
      </c>
      <c r="X48">
        <v>3089.3</v>
      </c>
      <c r="Y48">
        <v>2546.3000000000002</v>
      </c>
      <c r="Z48">
        <v>3116.5</v>
      </c>
      <c r="AA48">
        <v>2438.3000000000002</v>
      </c>
      <c r="AB48">
        <v>3066.7</v>
      </c>
      <c r="AC48">
        <v>3235.6</v>
      </c>
      <c r="AD48">
        <v>3469</v>
      </c>
      <c r="AE48">
        <v>3878.4</v>
      </c>
      <c r="AF48">
        <v>4314.3999999999996</v>
      </c>
    </row>
    <row r="49" spans="1:32" x14ac:dyDescent="0.3">
      <c r="A49" t="s">
        <v>64</v>
      </c>
      <c r="B49" t="s">
        <v>391</v>
      </c>
      <c r="C49" t="s">
        <v>297</v>
      </c>
      <c r="D49" t="s">
        <v>392</v>
      </c>
      <c r="E49" t="s">
        <v>298</v>
      </c>
      <c r="V49">
        <v>257</v>
      </c>
      <c r="W49">
        <v>336.4</v>
      </c>
      <c r="X49">
        <v>244.6</v>
      </c>
      <c r="Y49">
        <v>256.2</v>
      </c>
      <c r="Z49">
        <v>297.5</v>
      </c>
      <c r="AA49">
        <v>213.6</v>
      </c>
      <c r="AB49">
        <v>295.10000000000002</v>
      </c>
      <c r="AC49">
        <v>257.7</v>
      </c>
      <c r="AD49">
        <v>231.6</v>
      </c>
      <c r="AE49">
        <v>292.10000000000002</v>
      </c>
      <c r="AF49">
        <v>328.8</v>
      </c>
    </row>
    <row r="50" spans="1:32" x14ac:dyDescent="0.3">
      <c r="A50" t="s">
        <v>64</v>
      </c>
      <c r="B50" t="s">
        <v>393</v>
      </c>
      <c r="C50" t="s">
        <v>297</v>
      </c>
      <c r="D50" t="s">
        <v>394</v>
      </c>
      <c r="E50" t="s">
        <v>298</v>
      </c>
      <c r="V50">
        <v>1365.6</v>
      </c>
      <c r="W50">
        <v>1033.2</v>
      </c>
      <c r="X50">
        <v>1092.8</v>
      </c>
      <c r="Y50">
        <v>863.4</v>
      </c>
      <c r="Z50">
        <v>1034.2</v>
      </c>
      <c r="AA50">
        <v>1016.6</v>
      </c>
      <c r="AB50">
        <v>1134.7</v>
      </c>
      <c r="AC50">
        <v>1279.9000000000001</v>
      </c>
      <c r="AD50">
        <v>1385.2</v>
      </c>
      <c r="AE50">
        <v>1546.5</v>
      </c>
      <c r="AF50">
        <v>1499</v>
      </c>
    </row>
    <row r="51" spans="1:32" x14ac:dyDescent="0.3">
      <c r="A51" t="s">
        <v>64</v>
      </c>
      <c r="B51" t="s">
        <v>395</v>
      </c>
      <c r="C51" t="s">
        <v>297</v>
      </c>
      <c r="D51" t="s">
        <v>396</v>
      </c>
      <c r="E51" t="s">
        <v>298</v>
      </c>
      <c r="V51">
        <v>795.2</v>
      </c>
      <c r="W51">
        <v>692.4</v>
      </c>
      <c r="X51">
        <v>630</v>
      </c>
      <c r="Y51">
        <v>648.9</v>
      </c>
      <c r="Z51">
        <v>804</v>
      </c>
      <c r="AA51">
        <v>779.3</v>
      </c>
      <c r="AB51">
        <v>845.1</v>
      </c>
      <c r="AC51">
        <v>932.7</v>
      </c>
      <c r="AD51">
        <v>1014.3</v>
      </c>
      <c r="AE51">
        <v>1143</v>
      </c>
      <c r="AF51">
        <v>1092.0999999999999</v>
      </c>
    </row>
    <row r="52" spans="1:32" x14ac:dyDescent="0.3">
      <c r="A52" t="s">
        <v>64</v>
      </c>
      <c r="B52" t="s">
        <v>397</v>
      </c>
      <c r="C52" t="s">
        <v>297</v>
      </c>
      <c r="D52" t="s">
        <v>398</v>
      </c>
      <c r="E52" t="s">
        <v>298</v>
      </c>
      <c r="V52">
        <v>570.4</v>
      </c>
      <c r="W52">
        <v>340.8</v>
      </c>
      <c r="X52">
        <v>462.9</v>
      </c>
      <c r="Y52">
        <v>214.5</v>
      </c>
      <c r="Z52">
        <v>230.2</v>
      </c>
      <c r="AA52">
        <v>237.2</v>
      </c>
      <c r="AB52">
        <v>289.60000000000002</v>
      </c>
      <c r="AC52">
        <v>347.2</v>
      </c>
      <c r="AD52">
        <v>370.9</v>
      </c>
      <c r="AE52">
        <v>403.5</v>
      </c>
      <c r="AF52">
        <v>407</v>
      </c>
    </row>
    <row r="53" spans="1:32" x14ac:dyDescent="0.3">
      <c r="A53" t="s">
        <v>64</v>
      </c>
      <c r="B53" t="s">
        <v>399</v>
      </c>
      <c r="C53" t="s">
        <v>297</v>
      </c>
      <c r="D53" t="s">
        <v>400</v>
      </c>
      <c r="E53" t="s">
        <v>298</v>
      </c>
      <c r="V53">
        <v>301.7</v>
      </c>
      <c r="W53">
        <v>265.89999999999998</v>
      </c>
      <c r="X53">
        <v>231</v>
      </c>
      <c r="Y53">
        <v>288.39999999999998</v>
      </c>
      <c r="Z53">
        <v>329</v>
      </c>
      <c r="AA53">
        <v>382.8</v>
      </c>
      <c r="AB53">
        <v>411</v>
      </c>
      <c r="AC53">
        <v>520</v>
      </c>
      <c r="AD53">
        <v>494</v>
      </c>
      <c r="AE53">
        <v>529.29999999999995</v>
      </c>
      <c r="AF53">
        <v>459.4</v>
      </c>
    </row>
    <row r="54" spans="1:32" x14ac:dyDescent="0.3">
      <c r="A54" t="s">
        <v>64</v>
      </c>
      <c r="B54" t="s">
        <v>401</v>
      </c>
      <c r="C54" t="s">
        <v>297</v>
      </c>
      <c r="D54" t="s">
        <v>402</v>
      </c>
      <c r="E54" t="s">
        <v>298</v>
      </c>
      <c r="V54">
        <v>404.7</v>
      </c>
      <c r="W54">
        <v>399.5</v>
      </c>
      <c r="X54">
        <v>328.7</v>
      </c>
      <c r="Y54">
        <v>459.1</v>
      </c>
      <c r="Z54">
        <v>535.20000000000005</v>
      </c>
      <c r="AA54">
        <v>601.29999999999995</v>
      </c>
      <c r="AB54">
        <v>622.29999999999995</v>
      </c>
      <c r="AC54">
        <v>733.8</v>
      </c>
      <c r="AD54">
        <v>648</v>
      </c>
      <c r="AE54">
        <v>695.1</v>
      </c>
      <c r="AF54">
        <v>677.3</v>
      </c>
    </row>
    <row r="55" spans="1:32" x14ac:dyDescent="0.3">
      <c r="A55" t="s">
        <v>64</v>
      </c>
      <c r="B55" t="s">
        <v>403</v>
      </c>
      <c r="C55" t="s">
        <v>297</v>
      </c>
      <c r="D55" t="s">
        <v>404</v>
      </c>
      <c r="E55" t="s">
        <v>298</v>
      </c>
      <c r="V55">
        <v>103</v>
      </c>
      <c r="W55">
        <v>133.6</v>
      </c>
      <c r="X55">
        <v>97.7</v>
      </c>
      <c r="Y55">
        <v>170.7</v>
      </c>
      <c r="Z55">
        <v>206.2</v>
      </c>
      <c r="AA55">
        <v>218.5</v>
      </c>
      <c r="AB55">
        <v>211.3</v>
      </c>
      <c r="AC55">
        <v>213.8</v>
      </c>
      <c r="AD55">
        <v>154</v>
      </c>
      <c r="AE55">
        <v>165.8</v>
      </c>
      <c r="AF55">
        <v>217.9</v>
      </c>
    </row>
    <row r="56" spans="1:32" x14ac:dyDescent="0.3">
      <c r="A56" t="s">
        <v>64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64</v>
      </c>
      <c r="B57" t="s">
        <v>407</v>
      </c>
      <c r="C57" t="s">
        <v>297</v>
      </c>
      <c r="D57" t="s">
        <v>408</v>
      </c>
      <c r="E57" t="s">
        <v>298</v>
      </c>
      <c r="G57">
        <v>14164.5</v>
      </c>
      <c r="H57">
        <v>17034.5</v>
      </c>
      <c r="I57">
        <v>19863</v>
      </c>
      <c r="J57">
        <v>21354.6</v>
      </c>
      <c r="K57">
        <v>22308.1</v>
      </c>
      <c r="L57">
        <v>23898.1</v>
      </c>
      <c r="M57">
        <v>23284.2</v>
      </c>
      <c r="N57">
        <v>22863.8</v>
      </c>
      <c r="O57">
        <v>23388.5</v>
      </c>
      <c r="P57">
        <v>23819.7</v>
      </c>
      <c r="Q57">
        <v>24277.5</v>
      </c>
      <c r="R57">
        <v>26031.9</v>
      </c>
      <c r="S57">
        <v>27267</v>
      </c>
      <c r="T57">
        <v>25981.3</v>
      </c>
      <c r="U57">
        <v>25689.5</v>
      </c>
      <c r="V57">
        <v>21727.5</v>
      </c>
      <c r="W57">
        <v>17101.099999999999</v>
      </c>
      <c r="X57">
        <v>16615.2</v>
      </c>
      <c r="Y57">
        <v>17015.099999999999</v>
      </c>
      <c r="Z57">
        <v>18711.400000000001</v>
      </c>
      <c r="AA57">
        <v>19247.099999999999</v>
      </c>
      <c r="AB57">
        <v>22024.6</v>
      </c>
      <c r="AC57">
        <v>23710.1</v>
      </c>
      <c r="AD57">
        <v>25718.1</v>
      </c>
      <c r="AE57">
        <v>25369.4</v>
      </c>
      <c r="AF57">
        <v>27190.1</v>
      </c>
    </row>
    <row r="58" spans="1:32" x14ac:dyDescent="0.3">
      <c r="A58" t="s">
        <v>64</v>
      </c>
      <c r="B58" t="s">
        <v>409</v>
      </c>
      <c r="C58" t="s">
        <v>297</v>
      </c>
      <c r="D58" t="s">
        <v>410</v>
      </c>
      <c r="E58" t="s">
        <v>298</v>
      </c>
      <c r="V58">
        <v>21727.5</v>
      </c>
      <c r="W58">
        <v>17101.099999999999</v>
      </c>
      <c r="X58">
        <v>16615.2</v>
      </c>
      <c r="Y58">
        <v>17015.099999999999</v>
      </c>
      <c r="Z58">
        <v>18711.400000000001</v>
      </c>
      <c r="AA58">
        <v>19247.099999999999</v>
      </c>
      <c r="AB58">
        <v>22024.6</v>
      </c>
      <c r="AC58">
        <v>23710.1</v>
      </c>
      <c r="AD58">
        <v>25718.1</v>
      </c>
      <c r="AE58">
        <v>25369.4</v>
      </c>
      <c r="AF58">
        <v>27190.1</v>
      </c>
    </row>
    <row r="59" spans="1:32" x14ac:dyDescent="0.3">
      <c r="A59" t="s">
        <v>64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66</v>
      </c>
      <c r="B2" t="s">
        <v>295</v>
      </c>
      <c r="C2" t="s">
        <v>297</v>
      </c>
      <c r="D2" t="s">
        <v>296</v>
      </c>
      <c r="E2" t="s">
        <v>298</v>
      </c>
      <c r="V2">
        <v>882.6</v>
      </c>
      <c r="W2">
        <v>879.6</v>
      </c>
      <c r="X2">
        <v>898.8</v>
      </c>
      <c r="Y2">
        <v>947.8</v>
      </c>
      <c r="Z2">
        <v>1108</v>
      </c>
      <c r="AA2">
        <v>1042.5999999999999</v>
      </c>
      <c r="AB2">
        <v>1114.8</v>
      </c>
      <c r="AC2">
        <v>1119</v>
      </c>
      <c r="AD2">
        <v>1143.5</v>
      </c>
      <c r="AE2">
        <v>1209.5999999999999</v>
      </c>
      <c r="AF2">
        <v>1269.8</v>
      </c>
    </row>
    <row r="3" spans="1:32" x14ac:dyDescent="0.3">
      <c r="A3" t="s">
        <v>66</v>
      </c>
      <c r="B3" t="s">
        <v>299</v>
      </c>
      <c r="C3" t="s">
        <v>297</v>
      </c>
      <c r="D3" t="s">
        <v>300</v>
      </c>
      <c r="E3" t="s">
        <v>298</v>
      </c>
      <c r="V3">
        <v>113</v>
      </c>
      <c r="W3">
        <v>74.5</v>
      </c>
      <c r="X3">
        <v>86.3</v>
      </c>
      <c r="Y3">
        <v>134.30000000000001</v>
      </c>
      <c r="Z3">
        <v>113.2</v>
      </c>
      <c r="AA3">
        <v>106.3</v>
      </c>
      <c r="AB3">
        <v>179.9</v>
      </c>
      <c r="AC3">
        <v>271.7</v>
      </c>
      <c r="AD3">
        <v>317.7</v>
      </c>
      <c r="AE3">
        <v>220.7</v>
      </c>
      <c r="AF3">
        <v>230.1</v>
      </c>
    </row>
    <row r="4" spans="1:32" x14ac:dyDescent="0.3">
      <c r="A4" t="s">
        <v>66</v>
      </c>
      <c r="B4" t="s">
        <v>301</v>
      </c>
      <c r="C4" t="s">
        <v>297</v>
      </c>
      <c r="D4" t="s">
        <v>302</v>
      </c>
      <c r="E4" t="s">
        <v>298</v>
      </c>
      <c r="V4">
        <v>3774.2</v>
      </c>
      <c r="W4">
        <v>3201.9</v>
      </c>
      <c r="X4">
        <v>3004.4</v>
      </c>
      <c r="Y4">
        <v>3472.7</v>
      </c>
      <c r="Z4">
        <v>3665.6</v>
      </c>
      <c r="AA4">
        <v>4407</v>
      </c>
      <c r="AB4">
        <v>5377.4</v>
      </c>
      <c r="AC4">
        <v>5629.9</v>
      </c>
      <c r="AD4">
        <v>5448.9</v>
      </c>
      <c r="AE4">
        <v>5292.8</v>
      </c>
      <c r="AF4">
        <v>6331.3</v>
      </c>
    </row>
    <row r="5" spans="1:32" x14ac:dyDescent="0.3">
      <c r="A5" t="s">
        <v>66</v>
      </c>
      <c r="B5" t="s">
        <v>303</v>
      </c>
      <c r="C5" t="s">
        <v>297</v>
      </c>
      <c r="D5" t="s">
        <v>304</v>
      </c>
      <c r="E5" t="s">
        <v>298</v>
      </c>
      <c r="V5">
        <v>671.9</v>
      </c>
      <c r="W5">
        <v>606.6</v>
      </c>
      <c r="X5">
        <v>562</v>
      </c>
      <c r="Y5">
        <v>654.79999999999995</v>
      </c>
      <c r="Z5">
        <v>662.6</v>
      </c>
      <c r="AA5">
        <v>620.79999999999995</v>
      </c>
      <c r="AB5">
        <v>795.3</v>
      </c>
      <c r="AC5">
        <v>798.7</v>
      </c>
      <c r="AD5">
        <v>850.4</v>
      </c>
      <c r="AE5">
        <v>783.6</v>
      </c>
      <c r="AF5">
        <v>891.4</v>
      </c>
    </row>
    <row r="6" spans="1:32" x14ac:dyDescent="0.3">
      <c r="A6" t="s">
        <v>66</v>
      </c>
      <c r="B6" t="s">
        <v>305</v>
      </c>
      <c r="C6" t="s">
        <v>297</v>
      </c>
      <c r="D6" t="s">
        <v>306</v>
      </c>
      <c r="E6" t="s">
        <v>298</v>
      </c>
      <c r="V6">
        <v>193.4</v>
      </c>
      <c r="W6">
        <v>219.3</v>
      </c>
      <c r="X6">
        <v>283.5</v>
      </c>
      <c r="Y6">
        <v>367.3</v>
      </c>
      <c r="Z6">
        <v>327.7</v>
      </c>
      <c r="AA6">
        <v>444.8</v>
      </c>
      <c r="AB6">
        <v>510.2</v>
      </c>
      <c r="AC6">
        <v>485.8</v>
      </c>
      <c r="AD6">
        <v>437</v>
      </c>
      <c r="AE6">
        <v>444.1</v>
      </c>
      <c r="AF6">
        <v>506.6</v>
      </c>
    </row>
    <row r="7" spans="1:32" x14ac:dyDescent="0.3">
      <c r="A7" t="s">
        <v>66</v>
      </c>
      <c r="B7" t="s">
        <v>307</v>
      </c>
      <c r="C7" t="s">
        <v>297</v>
      </c>
      <c r="D7" t="s">
        <v>308</v>
      </c>
      <c r="E7" t="s">
        <v>298</v>
      </c>
      <c r="V7">
        <v>246.4</v>
      </c>
      <c r="W7">
        <v>240.3</v>
      </c>
      <c r="X7">
        <v>276.8</v>
      </c>
      <c r="Y7">
        <v>341.1</v>
      </c>
      <c r="Z7">
        <v>429.5</v>
      </c>
      <c r="AA7">
        <v>489.6</v>
      </c>
      <c r="AB7">
        <v>743.7</v>
      </c>
      <c r="AC7">
        <v>669.2</v>
      </c>
      <c r="AD7">
        <v>511.7</v>
      </c>
      <c r="AE7">
        <v>511.5</v>
      </c>
      <c r="AF7">
        <v>465.5</v>
      </c>
    </row>
    <row r="8" spans="1:32" x14ac:dyDescent="0.3">
      <c r="A8" t="s">
        <v>66</v>
      </c>
      <c r="B8" t="s">
        <v>309</v>
      </c>
      <c r="C8" t="s">
        <v>297</v>
      </c>
      <c r="D8" t="s">
        <v>310</v>
      </c>
      <c r="E8" t="s">
        <v>298</v>
      </c>
      <c r="V8">
        <v>635.5</v>
      </c>
      <c r="W8">
        <v>180</v>
      </c>
      <c r="X8">
        <v>57.9</v>
      </c>
      <c r="Y8">
        <v>94.9</v>
      </c>
      <c r="Z8">
        <v>55.4</v>
      </c>
      <c r="AA8">
        <v>83.9</v>
      </c>
      <c r="AB8">
        <v>64.7</v>
      </c>
      <c r="AC8">
        <v>134.80000000000001</v>
      </c>
      <c r="AD8">
        <v>158.30000000000001</v>
      </c>
      <c r="AE8">
        <v>124.7</v>
      </c>
      <c r="AF8">
        <v>95.4</v>
      </c>
    </row>
    <row r="9" spans="1:32" x14ac:dyDescent="0.3">
      <c r="A9" t="s">
        <v>66</v>
      </c>
      <c r="B9" t="s">
        <v>311</v>
      </c>
      <c r="C9" t="s">
        <v>297</v>
      </c>
      <c r="D9" t="s">
        <v>312</v>
      </c>
      <c r="E9" t="s">
        <v>298</v>
      </c>
      <c r="V9">
        <v>347.6</v>
      </c>
      <c r="W9">
        <v>291.39999999999998</v>
      </c>
      <c r="X9">
        <v>231.2</v>
      </c>
      <c r="Y9">
        <v>155.6</v>
      </c>
      <c r="Z9">
        <v>124</v>
      </c>
      <c r="AA9">
        <v>136.30000000000001</v>
      </c>
      <c r="AB9">
        <v>183.2</v>
      </c>
      <c r="AC9">
        <v>269</v>
      </c>
      <c r="AD9">
        <v>228.4</v>
      </c>
      <c r="AE9">
        <v>212.1</v>
      </c>
      <c r="AF9">
        <v>300.5</v>
      </c>
    </row>
    <row r="10" spans="1:32" x14ac:dyDescent="0.3">
      <c r="A10" t="s">
        <v>66</v>
      </c>
      <c r="B10" t="s">
        <v>313</v>
      </c>
      <c r="C10" t="s">
        <v>297</v>
      </c>
      <c r="D10" t="s">
        <v>314</v>
      </c>
      <c r="E10" t="s">
        <v>298</v>
      </c>
      <c r="V10">
        <v>401.8</v>
      </c>
      <c r="W10">
        <v>340.8</v>
      </c>
      <c r="X10">
        <v>275.8</v>
      </c>
      <c r="Y10">
        <v>217.2</v>
      </c>
      <c r="Z10">
        <v>231.9</v>
      </c>
      <c r="AA10">
        <v>266.2</v>
      </c>
      <c r="AB10">
        <v>307.5</v>
      </c>
      <c r="AC10">
        <v>430.9</v>
      </c>
      <c r="AD10">
        <v>437.6</v>
      </c>
      <c r="AE10">
        <v>453.3</v>
      </c>
      <c r="AF10">
        <v>594.70000000000005</v>
      </c>
    </row>
    <row r="11" spans="1:32" x14ac:dyDescent="0.3">
      <c r="A11" t="s">
        <v>66</v>
      </c>
      <c r="B11" t="s">
        <v>315</v>
      </c>
      <c r="C11" t="s">
        <v>297</v>
      </c>
      <c r="D11" t="s">
        <v>316</v>
      </c>
      <c r="E11" t="s">
        <v>298</v>
      </c>
      <c r="V11">
        <v>54.2</v>
      </c>
      <c r="W11">
        <v>49.4</v>
      </c>
      <c r="X11">
        <v>44.6</v>
      </c>
      <c r="Y11">
        <v>61.6</v>
      </c>
      <c r="Z11">
        <v>107.9</v>
      </c>
      <c r="AA11">
        <v>129.9</v>
      </c>
      <c r="AB11">
        <v>124.3</v>
      </c>
      <c r="AC11">
        <v>161.9</v>
      </c>
      <c r="AD11">
        <v>209.2</v>
      </c>
      <c r="AE11">
        <v>241.2</v>
      </c>
      <c r="AF11">
        <v>294.2</v>
      </c>
    </row>
    <row r="12" spans="1:32" x14ac:dyDescent="0.3">
      <c r="A12" t="s">
        <v>66</v>
      </c>
      <c r="B12" t="s">
        <v>317</v>
      </c>
      <c r="C12" t="s">
        <v>297</v>
      </c>
      <c r="D12" t="s">
        <v>318</v>
      </c>
      <c r="E12" t="s">
        <v>298</v>
      </c>
      <c r="V12">
        <v>416.3</v>
      </c>
      <c r="W12">
        <v>421.8</v>
      </c>
      <c r="X12">
        <v>459.3</v>
      </c>
      <c r="Y12">
        <v>494.1</v>
      </c>
      <c r="Z12">
        <v>538.4</v>
      </c>
      <c r="AA12">
        <v>575.29999999999995</v>
      </c>
      <c r="AB12">
        <v>609</v>
      </c>
      <c r="AC12">
        <v>667.1</v>
      </c>
      <c r="AD12">
        <v>655</v>
      </c>
      <c r="AE12">
        <v>689.6</v>
      </c>
      <c r="AF12">
        <v>851.6</v>
      </c>
    </row>
    <row r="13" spans="1:32" x14ac:dyDescent="0.3">
      <c r="A13" t="s">
        <v>66</v>
      </c>
      <c r="B13" t="s">
        <v>319</v>
      </c>
      <c r="C13" t="s">
        <v>297</v>
      </c>
      <c r="D13" t="s">
        <v>320</v>
      </c>
      <c r="E13" t="s">
        <v>298</v>
      </c>
      <c r="V13">
        <v>295.10000000000002</v>
      </c>
      <c r="W13">
        <v>286.60000000000002</v>
      </c>
      <c r="X13">
        <v>335.4</v>
      </c>
      <c r="Y13">
        <v>389.9</v>
      </c>
      <c r="Z13">
        <v>461.8</v>
      </c>
      <c r="AA13">
        <v>568</v>
      </c>
      <c r="AB13">
        <v>663.1</v>
      </c>
      <c r="AC13">
        <v>654.4</v>
      </c>
      <c r="AD13">
        <v>599.29999999999995</v>
      </c>
      <c r="AE13">
        <v>534.20000000000005</v>
      </c>
      <c r="AF13">
        <v>568.4</v>
      </c>
    </row>
    <row r="14" spans="1:32" x14ac:dyDescent="0.3">
      <c r="A14" t="s">
        <v>66</v>
      </c>
      <c r="B14" t="s">
        <v>321</v>
      </c>
      <c r="C14" t="s">
        <v>297</v>
      </c>
      <c r="D14" t="s">
        <v>322</v>
      </c>
      <c r="E14" t="s">
        <v>298</v>
      </c>
      <c r="V14">
        <v>114.5</v>
      </c>
      <c r="W14">
        <v>114.7</v>
      </c>
      <c r="X14">
        <v>87.8</v>
      </c>
      <c r="Y14">
        <v>114.2</v>
      </c>
      <c r="Z14">
        <v>97.3</v>
      </c>
      <c r="AA14">
        <v>181.5</v>
      </c>
      <c r="AB14">
        <v>186.1</v>
      </c>
      <c r="AC14">
        <v>234.2</v>
      </c>
      <c r="AD14">
        <v>232.4</v>
      </c>
      <c r="AE14">
        <v>172.4</v>
      </c>
      <c r="AF14">
        <v>245.5</v>
      </c>
    </row>
    <row r="15" spans="1:32" x14ac:dyDescent="0.3">
      <c r="A15" t="s">
        <v>66</v>
      </c>
      <c r="B15" t="s">
        <v>323</v>
      </c>
      <c r="C15" t="s">
        <v>297</v>
      </c>
      <c r="D15" t="s">
        <v>324</v>
      </c>
      <c r="E15" t="s">
        <v>298</v>
      </c>
      <c r="V15">
        <v>261.89999999999998</v>
      </c>
      <c r="W15">
        <v>233.9</v>
      </c>
      <c r="X15">
        <v>189.1</v>
      </c>
      <c r="Y15">
        <v>221.2</v>
      </c>
      <c r="Z15">
        <v>201.3</v>
      </c>
      <c r="AA15">
        <v>359.1</v>
      </c>
      <c r="AB15">
        <v>340</v>
      </c>
      <c r="AC15">
        <v>466.9</v>
      </c>
      <c r="AD15">
        <v>415.7</v>
      </c>
      <c r="AE15">
        <v>332.6</v>
      </c>
      <c r="AF15">
        <v>558.5</v>
      </c>
    </row>
    <row r="16" spans="1:32" x14ac:dyDescent="0.3">
      <c r="A16" t="s">
        <v>66</v>
      </c>
      <c r="B16" t="s">
        <v>325</v>
      </c>
      <c r="C16" t="s">
        <v>297</v>
      </c>
      <c r="D16" t="s">
        <v>326</v>
      </c>
      <c r="E16" t="s">
        <v>298</v>
      </c>
      <c r="V16">
        <v>147.4</v>
      </c>
      <c r="W16">
        <v>119.2</v>
      </c>
      <c r="X16">
        <v>101.3</v>
      </c>
      <c r="Y16">
        <v>107</v>
      </c>
      <c r="Z16">
        <v>104</v>
      </c>
      <c r="AA16">
        <v>177.6</v>
      </c>
      <c r="AB16">
        <v>153.9</v>
      </c>
      <c r="AC16">
        <v>232.7</v>
      </c>
      <c r="AD16">
        <v>183.3</v>
      </c>
      <c r="AE16">
        <v>160.19999999999999</v>
      </c>
      <c r="AF16">
        <v>313</v>
      </c>
    </row>
    <row r="17" spans="1:32" x14ac:dyDescent="0.3">
      <c r="A17" t="s">
        <v>66</v>
      </c>
      <c r="B17" t="s">
        <v>327</v>
      </c>
      <c r="C17" t="s">
        <v>297</v>
      </c>
      <c r="D17" t="s">
        <v>328</v>
      </c>
      <c r="E17" t="s">
        <v>298</v>
      </c>
      <c r="V17">
        <v>112.8</v>
      </c>
      <c r="W17">
        <v>127.4</v>
      </c>
      <c r="X17">
        <v>123</v>
      </c>
      <c r="Y17">
        <v>131.69999999999999</v>
      </c>
      <c r="Z17">
        <v>135.9</v>
      </c>
      <c r="AA17">
        <v>164.6</v>
      </c>
      <c r="AB17">
        <v>207.6</v>
      </c>
      <c r="AC17">
        <v>244.1</v>
      </c>
      <c r="AD17">
        <v>259.8</v>
      </c>
      <c r="AE17">
        <v>326.3</v>
      </c>
      <c r="AF17">
        <v>458.2</v>
      </c>
    </row>
    <row r="18" spans="1:32" x14ac:dyDescent="0.3">
      <c r="A18" t="s">
        <v>66</v>
      </c>
      <c r="B18" t="s">
        <v>329</v>
      </c>
      <c r="C18" t="s">
        <v>297</v>
      </c>
      <c r="D18" t="s">
        <v>330</v>
      </c>
      <c r="E18" t="s">
        <v>298</v>
      </c>
      <c r="V18">
        <v>340.5</v>
      </c>
      <c r="W18">
        <v>345</v>
      </c>
      <c r="X18">
        <v>281.60000000000002</v>
      </c>
      <c r="Y18">
        <v>298.2</v>
      </c>
      <c r="Z18">
        <v>377.2</v>
      </c>
      <c r="AA18">
        <v>573.9</v>
      </c>
      <c r="AB18">
        <v>799</v>
      </c>
      <c r="AC18">
        <v>707.2</v>
      </c>
      <c r="AD18">
        <v>741.3</v>
      </c>
      <c r="AE18">
        <v>646.6</v>
      </c>
      <c r="AF18">
        <v>750.5</v>
      </c>
    </row>
    <row r="19" spans="1:32" x14ac:dyDescent="0.3">
      <c r="A19" t="s">
        <v>66</v>
      </c>
      <c r="B19" t="s">
        <v>331</v>
      </c>
      <c r="C19" t="s">
        <v>297</v>
      </c>
      <c r="D19" t="s">
        <v>332</v>
      </c>
      <c r="E19" t="s">
        <v>298</v>
      </c>
      <c r="V19">
        <v>198.6</v>
      </c>
      <c r="W19">
        <v>200.2</v>
      </c>
      <c r="X19">
        <v>159.80000000000001</v>
      </c>
      <c r="Y19">
        <v>262.3</v>
      </c>
      <c r="Z19">
        <v>243.9</v>
      </c>
      <c r="AA19">
        <v>260.8</v>
      </c>
      <c r="AB19">
        <v>337.3</v>
      </c>
      <c r="AC19">
        <v>370.8</v>
      </c>
      <c r="AD19">
        <v>382.8</v>
      </c>
      <c r="AE19">
        <v>446.3</v>
      </c>
      <c r="AF19">
        <v>590.5</v>
      </c>
    </row>
    <row r="20" spans="1:32" x14ac:dyDescent="0.3">
      <c r="A20" t="s">
        <v>66</v>
      </c>
      <c r="B20" t="s">
        <v>333</v>
      </c>
      <c r="C20" t="s">
        <v>297</v>
      </c>
      <c r="D20" t="s">
        <v>334</v>
      </c>
      <c r="E20" t="s">
        <v>298</v>
      </c>
      <c r="V20">
        <v>1763.8</v>
      </c>
      <c r="W20">
        <v>1631</v>
      </c>
      <c r="X20">
        <v>1795.9</v>
      </c>
      <c r="Y20">
        <v>1445.4</v>
      </c>
      <c r="Z20">
        <v>1383.7</v>
      </c>
      <c r="AA20">
        <v>1215</v>
      </c>
      <c r="AB20">
        <v>1166.3</v>
      </c>
      <c r="AC20">
        <v>1201.7</v>
      </c>
      <c r="AD20">
        <v>1263.9000000000001</v>
      </c>
      <c r="AE20">
        <v>1309.8</v>
      </c>
      <c r="AF20">
        <v>1461.9</v>
      </c>
    </row>
    <row r="21" spans="1:32" x14ac:dyDescent="0.3">
      <c r="A21" t="s">
        <v>66</v>
      </c>
      <c r="B21" t="s">
        <v>335</v>
      </c>
      <c r="C21" t="s">
        <v>297</v>
      </c>
      <c r="D21" t="s">
        <v>336</v>
      </c>
      <c r="E21" t="s">
        <v>298</v>
      </c>
      <c r="V21">
        <v>2810.9</v>
      </c>
      <c r="W21">
        <v>2472.1999999999998</v>
      </c>
      <c r="X21">
        <v>2453.4</v>
      </c>
      <c r="Y21">
        <v>2143.1999999999998</v>
      </c>
      <c r="Z21">
        <v>1946.4</v>
      </c>
      <c r="AA21">
        <v>1662.7</v>
      </c>
      <c r="AB21">
        <v>1720.3</v>
      </c>
      <c r="AC21">
        <v>1766.6</v>
      </c>
      <c r="AD21">
        <v>2022.7</v>
      </c>
      <c r="AE21">
        <v>2073.8000000000002</v>
      </c>
      <c r="AF21">
        <v>2097.6999999999998</v>
      </c>
    </row>
    <row r="22" spans="1:32" x14ac:dyDescent="0.3">
      <c r="A22" t="s">
        <v>66</v>
      </c>
      <c r="B22" t="s">
        <v>337</v>
      </c>
      <c r="C22" t="s">
        <v>297</v>
      </c>
      <c r="D22" t="s">
        <v>338</v>
      </c>
      <c r="E22" t="s">
        <v>298</v>
      </c>
      <c r="V22">
        <v>1047.0999999999999</v>
      </c>
      <c r="W22">
        <v>841.2</v>
      </c>
      <c r="X22">
        <v>657.5</v>
      </c>
      <c r="Y22">
        <v>697.8</v>
      </c>
      <c r="Z22">
        <v>562.70000000000005</v>
      </c>
      <c r="AA22">
        <v>447.7</v>
      </c>
      <c r="AB22">
        <v>554</v>
      </c>
      <c r="AC22">
        <v>564.9</v>
      </c>
      <c r="AD22">
        <v>758.8</v>
      </c>
      <c r="AE22">
        <v>764</v>
      </c>
      <c r="AF22">
        <v>635.79999999999995</v>
      </c>
    </row>
    <row r="23" spans="1:32" x14ac:dyDescent="0.3">
      <c r="A23" t="s">
        <v>66</v>
      </c>
      <c r="B23" t="s">
        <v>339</v>
      </c>
      <c r="C23" t="s">
        <v>297</v>
      </c>
      <c r="D23" t="s">
        <v>340</v>
      </c>
      <c r="E23" t="s">
        <v>298</v>
      </c>
      <c r="V23">
        <v>1043.7</v>
      </c>
      <c r="W23">
        <v>738.5</v>
      </c>
      <c r="X23">
        <v>626.4</v>
      </c>
      <c r="Y23">
        <v>660.9</v>
      </c>
      <c r="Z23">
        <v>594.5</v>
      </c>
      <c r="AA23">
        <v>465.3</v>
      </c>
      <c r="AB23">
        <v>635</v>
      </c>
      <c r="AC23">
        <v>833.3</v>
      </c>
      <c r="AD23">
        <v>1023.3</v>
      </c>
      <c r="AE23">
        <v>1103.7</v>
      </c>
      <c r="AF23">
        <v>994.8</v>
      </c>
    </row>
    <row r="24" spans="1:32" x14ac:dyDescent="0.3">
      <c r="A24" t="s">
        <v>66</v>
      </c>
      <c r="B24" t="s">
        <v>341</v>
      </c>
      <c r="C24" t="s">
        <v>297</v>
      </c>
      <c r="D24" t="s">
        <v>342</v>
      </c>
      <c r="E24" t="s">
        <v>298</v>
      </c>
      <c r="V24">
        <v>1508.2</v>
      </c>
      <c r="W24">
        <v>1284.4000000000001</v>
      </c>
      <c r="X24">
        <v>1337.3</v>
      </c>
      <c r="Y24">
        <v>1656.4</v>
      </c>
      <c r="Z24">
        <v>1758.8</v>
      </c>
      <c r="AA24">
        <v>1956.9</v>
      </c>
      <c r="AB24">
        <v>2113.1</v>
      </c>
      <c r="AC24">
        <v>2176</v>
      </c>
      <c r="AD24">
        <v>2800.9</v>
      </c>
      <c r="AE24">
        <v>2613.3000000000002</v>
      </c>
      <c r="AF24">
        <v>2591.3000000000002</v>
      </c>
    </row>
    <row r="25" spans="1:32" x14ac:dyDescent="0.3">
      <c r="A25" t="s">
        <v>66</v>
      </c>
      <c r="B25" t="s">
        <v>343</v>
      </c>
      <c r="C25" t="s">
        <v>297</v>
      </c>
      <c r="D25" t="s">
        <v>344</v>
      </c>
      <c r="E25" t="s">
        <v>298</v>
      </c>
      <c r="V25">
        <v>219.3</v>
      </c>
      <c r="W25">
        <v>211</v>
      </c>
      <c r="X25">
        <v>193.7</v>
      </c>
      <c r="Y25">
        <v>230.7</v>
      </c>
      <c r="Z25">
        <v>309.89999999999998</v>
      </c>
      <c r="AA25">
        <v>381.8</v>
      </c>
      <c r="AB25">
        <v>373.3</v>
      </c>
      <c r="AC25">
        <v>396.3</v>
      </c>
      <c r="AD25">
        <v>510.2</v>
      </c>
      <c r="AE25">
        <v>411.8</v>
      </c>
      <c r="AF25">
        <v>545.9</v>
      </c>
    </row>
    <row r="26" spans="1:32" x14ac:dyDescent="0.3">
      <c r="A26" t="s">
        <v>66</v>
      </c>
      <c r="B26" t="s">
        <v>345</v>
      </c>
      <c r="C26" t="s">
        <v>297</v>
      </c>
      <c r="D26" t="s">
        <v>346</v>
      </c>
      <c r="E26" t="s">
        <v>298</v>
      </c>
      <c r="V26">
        <v>550.5</v>
      </c>
      <c r="W26">
        <v>524</v>
      </c>
      <c r="X26">
        <v>520.20000000000005</v>
      </c>
      <c r="Y26">
        <v>629.4</v>
      </c>
      <c r="Z26">
        <v>638.4</v>
      </c>
      <c r="AA26">
        <v>671.2</v>
      </c>
      <c r="AB26">
        <v>786.7</v>
      </c>
      <c r="AC26">
        <v>742</v>
      </c>
      <c r="AD26">
        <v>883.9</v>
      </c>
      <c r="AE26">
        <v>907.8</v>
      </c>
      <c r="AF26">
        <v>824.5</v>
      </c>
    </row>
    <row r="27" spans="1:32" x14ac:dyDescent="0.3">
      <c r="A27" t="s">
        <v>66</v>
      </c>
      <c r="B27" t="s">
        <v>347</v>
      </c>
      <c r="C27" t="s">
        <v>297</v>
      </c>
      <c r="D27" t="s">
        <v>348</v>
      </c>
      <c r="E27" t="s">
        <v>298</v>
      </c>
      <c r="V27">
        <v>738.4</v>
      </c>
      <c r="W27">
        <v>549.5</v>
      </c>
      <c r="X27">
        <v>623.5</v>
      </c>
      <c r="Y27">
        <v>796.3</v>
      </c>
      <c r="Z27">
        <v>810.6</v>
      </c>
      <c r="AA27">
        <v>903.9</v>
      </c>
      <c r="AB27">
        <v>953.2</v>
      </c>
      <c r="AC27">
        <v>1037.7</v>
      </c>
      <c r="AD27">
        <v>1406.9</v>
      </c>
      <c r="AE27">
        <v>1293.7</v>
      </c>
      <c r="AF27">
        <v>1221</v>
      </c>
    </row>
    <row r="28" spans="1:32" x14ac:dyDescent="0.3">
      <c r="A28" t="s">
        <v>66</v>
      </c>
      <c r="B28" t="s">
        <v>349</v>
      </c>
      <c r="C28" t="s">
        <v>297</v>
      </c>
      <c r="D28" t="s">
        <v>350</v>
      </c>
      <c r="E28" t="s">
        <v>298</v>
      </c>
      <c r="V28">
        <v>2152</v>
      </c>
      <c r="W28">
        <v>1376.3</v>
      </c>
      <c r="X28">
        <v>1399.1</v>
      </c>
      <c r="Y28">
        <v>1277.5</v>
      </c>
      <c r="Z28">
        <v>1779.6</v>
      </c>
      <c r="AA28">
        <v>1573.7</v>
      </c>
      <c r="AB28">
        <v>1875.2</v>
      </c>
      <c r="AC28">
        <v>1808.4</v>
      </c>
      <c r="AD28">
        <v>2046.4</v>
      </c>
      <c r="AE28">
        <v>2020.9</v>
      </c>
      <c r="AF28">
        <v>2224.6999999999998</v>
      </c>
    </row>
    <row r="29" spans="1:32" x14ac:dyDescent="0.3">
      <c r="A29" t="s">
        <v>66</v>
      </c>
      <c r="B29" t="s">
        <v>351</v>
      </c>
      <c r="C29" t="s">
        <v>297</v>
      </c>
      <c r="D29" t="s">
        <v>352</v>
      </c>
      <c r="E29" t="s">
        <v>298</v>
      </c>
      <c r="V29">
        <v>637.1</v>
      </c>
      <c r="W29">
        <v>443.6</v>
      </c>
      <c r="X29">
        <v>526</v>
      </c>
      <c r="Y29">
        <v>516.6</v>
      </c>
      <c r="Z29">
        <v>676</v>
      </c>
      <c r="AA29">
        <v>810.8</v>
      </c>
      <c r="AB29">
        <v>912.3</v>
      </c>
      <c r="AC29">
        <v>945.2</v>
      </c>
      <c r="AD29">
        <v>938.1</v>
      </c>
      <c r="AE29">
        <v>737.6</v>
      </c>
      <c r="AF29">
        <v>886.8</v>
      </c>
    </row>
    <row r="30" spans="1:32" x14ac:dyDescent="0.3">
      <c r="A30" t="s">
        <v>66</v>
      </c>
      <c r="B30" t="s">
        <v>353</v>
      </c>
      <c r="C30" t="s">
        <v>297</v>
      </c>
      <c r="D30" t="s">
        <v>354</v>
      </c>
      <c r="E30" t="s">
        <v>298</v>
      </c>
      <c r="V30">
        <v>59.9</v>
      </c>
      <c r="W30">
        <v>72.5</v>
      </c>
      <c r="X30">
        <v>104</v>
      </c>
      <c r="Y30">
        <v>22.8</v>
      </c>
      <c r="Z30">
        <v>48.9</v>
      </c>
      <c r="AA30">
        <v>86.3</v>
      </c>
      <c r="AB30">
        <v>74.099999999999994</v>
      </c>
      <c r="AC30">
        <v>99.9</v>
      </c>
      <c r="AD30">
        <v>150.4</v>
      </c>
      <c r="AE30">
        <v>158.19999999999999</v>
      </c>
      <c r="AF30">
        <v>189.1</v>
      </c>
    </row>
    <row r="31" spans="1:32" x14ac:dyDescent="0.3">
      <c r="A31" t="s">
        <v>66</v>
      </c>
      <c r="B31" t="s">
        <v>355</v>
      </c>
      <c r="C31" t="s">
        <v>297</v>
      </c>
      <c r="D31" t="s">
        <v>356</v>
      </c>
      <c r="E31" t="s">
        <v>298</v>
      </c>
      <c r="V31">
        <v>112.4</v>
      </c>
      <c r="W31">
        <v>150.6</v>
      </c>
      <c r="X31">
        <v>368.6</v>
      </c>
      <c r="Y31">
        <v>239.7</v>
      </c>
      <c r="Z31">
        <v>209.6</v>
      </c>
      <c r="AA31">
        <v>215.8</v>
      </c>
      <c r="AB31">
        <v>238.9</v>
      </c>
      <c r="AC31">
        <v>259.2</v>
      </c>
      <c r="AD31">
        <v>316.5</v>
      </c>
      <c r="AE31">
        <v>334</v>
      </c>
      <c r="AF31">
        <v>262.5</v>
      </c>
    </row>
    <row r="32" spans="1:32" x14ac:dyDescent="0.3">
      <c r="A32" t="s">
        <v>66</v>
      </c>
      <c r="B32" t="s">
        <v>357</v>
      </c>
      <c r="C32" t="s">
        <v>297</v>
      </c>
      <c r="D32" t="s">
        <v>358</v>
      </c>
      <c r="E32" t="s">
        <v>298</v>
      </c>
      <c r="V32">
        <v>1318.5</v>
      </c>
      <c r="W32">
        <v>559.4</v>
      </c>
      <c r="X32">
        <v>391.2</v>
      </c>
      <c r="Y32">
        <v>483.4</v>
      </c>
      <c r="Z32">
        <v>828.6</v>
      </c>
      <c r="AA32">
        <v>438.8</v>
      </c>
      <c r="AB32">
        <v>629.1</v>
      </c>
      <c r="AC32">
        <v>481.7</v>
      </c>
      <c r="AD32">
        <v>612.29999999999995</v>
      </c>
      <c r="AE32">
        <v>758.5</v>
      </c>
      <c r="AF32">
        <v>853.3</v>
      </c>
    </row>
    <row r="33" spans="1:32" x14ac:dyDescent="0.3">
      <c r="A33" t="s">
        <v>66</v>
      </c>
      <c r="B33" t="s">
        <v>359</v>
      </c>
      <c r="C33" t="s">
        <v>297</v>
      </c>
      <c r="D33" t="s">
        <v>360</v>
      </c>
      <c r="E33" t="s">
        <v>298</v>
      </c>
      <c r="V33">
        <v>24.1</v>
      </c>
      <c r="W33">
        <v>150.19999999999999</v>
      </c>
      <c r="X33">
        <v>9.3000000000000007</v>
      </c>
      <c r="Y33">
        <v>15</v>
      </c>
      <c r="Z33">
        <v>16.5</v>
      </c>
      <c r="AA33">
        <v>22.1</v>
      </c>
      <c r="AB33">
        <v>20.9</v>
      </c>
      <c r="AC33">
        <v>22.4</v>
      </c>
      <c r="AD33">
        <v>29.1</v>
      </c>
      <c r="AE33">
        <v>32.6</v>
      </c>
      <c r="AF33">
        <v>33</v>
      </c>
    </row>
    <row r="34" spans="1:32" x14ac:dyDescent="0.3">
      <c r="A34" t="s">
        <v>66</v>
      </c>
      <c r="B34" t="s">
        <v>361</v>
      </c>
      <c r="C34" t="s">
        <v>297</v>
      </c>
      <c r="D34" t="s">
        <v>362</v>
      </c>
      <c r="E34" t="s">
        <v>298</v>
      </c>
      <c r="V34">
        <v>893.8</v>
      </c>
      <c r="W34">
        <v>737</v>
      </c>
      <c r="X34">
        <v>621.20000000000005</v>
      </c>
      <c r="Y34">
        <v>653.79999999999995</v>
      </c>
      <c r="Z34">
        <v>865</v>
      </c>
      <c r="AA34">
        <v>994.2</v>
      </c>
      <c r="AB34">
        <v>1255.2</v>
      </c>
      <c r="AC34">
        <v>1422.4</v>
      </c>
      <c r="AD34">
        <v>1748</v>
      </c>
      <c r="AE34">
        <v>1432.4</v>
      </c>
      <c r="AF34">
        <v>1251.9000000000001</v>
      </c>
    </row>
    <row r="35" spans="1:32" x14ac:dyDescent="0.3">
      <c r="A35" t="s">
        <v>66</v>
      </c>
      <c r="B35" t="s">
        <v>363</v>
      </c>
      <c r="C35" t="s">
        <v>297</v>
      </c>
      <c r="D35" t="s">
        <v>364</v>
      </c>
      <c r="E35" t="s">
        <v>298</v>
      </c>
      <c r="V35">
        <v>1242.3</v>
      </c>
      <c r="W35">
        <v>1159.2</v>
      </c>
      <c r="X35">
        <v>1148.5999999999999</v>
      </c>
      <c r="Y35">
        <v>1259.5</v>
      </c>
      <c r="Z35">
        <v>1292.0999999999999</v>
      </c>
      <c r="AA35">
        <v>1106</v>
      </c>
      <c r="AB35">
        <v>1293.5999999999999</v>
      </c>
      <c r="AC35">
        <v>1279.9000000000001</v>
      </c>
      <c r="AD35">
        <v>1154.3</v>
      </c>
      <c r="AE35">
        <v>1321.5</v>
      </c>
      <c r="AF35">
        <v>1653.5</v>
      </c>
    </row>
    <row r="36" spans="1:32" x14ac:dyDescent="0.3">
      <c r="A36" t="s">
        <v>66</v>
      </c>
      <c r="B36" t="s">
        <v>365</v>
      </c>
      <c r="C36" t="s">
        <v>297</v>
      </c>
      <c r="D36" t="s">
        <v>366</v>
      </c>
      <c r="E36" t="s">
        <v>298</v>
      </c>
      <c r="V36">
        <v>131.30000000000001</v>
      </c>
      <c r="W36">
        <v>104.4</v>
      </c>
      <c r="X36">
        <v>86.7</v>
      </c>
      <c r="Y36">
        <v>94.6</v>
      </c>
      <c r="Z36">
        <v>109.4</v>
      </c>
      <c r="AA36">
        <v>93</v>
      </c>
      <c r="AB36">
        <v>110.9</v>
      </c>
      <c r="AC36">
        <v>127.7</v>
      </c>
      <c r="AD36">
        <v>119.3</v>
      </c>
      <c r="AE36">
        <v>112.3</v>
      </c>
      <c r="AF36">
        <v>129.6</v>
      </c>
    </row>
    <row r="37" spans="1:32" x14ac:dyDescent="0.3">
      <c r="A37" t="s">
        <v>66</v>
      </c>
      <c r="B37" t="s">
        <v>367</v>
      </c>
      <c r="C37" t="s">
        <v>297</v>
      </c>
      <c r="D37" t="s">
        <v>368</v>
      </c>
      <c r="E37" t="s">
        <v>298</v>
      </c>
      <c r="V37">
        <v>975.9</v>
      </c>
      <c r="W37">
        <v>931.7</v>
      </c>
      <c r="X37">
        <v>940.2</v>
      </c>
      <c r="Y37">
        <v>1050.5999999999999</v>
      </c>
      <c r="Z37">
        <v>1069.5</v>
      </c>
      <c r="AA37">
        <v>869.6</v>
      </c>
      <c r="AB37">
        <v>1013.5</v>
      </c>
      <c r="AC37">
        <v>942.2</v>
      </c>
      <c r="AD37">
        <v>810.6</v>
      </c>
      <c r="AE37">
        <v>1002.3</v>
      </c>
      <c r="AF37">
        <v>1316.5</v>
      </c>
    </row>
    <row r="38" spans="1:32" x14ac:dyDescent="0.3">
      <c r="A38" t="s">
        <v>66</v>
      </c>
      <c r="B38" t="s">
        <v>369</v>
      </c>
      <c r="C38" t="s">
        <v>297</v>
      </c>
      <c r="D38" t="s">
        <v>370</v>
      </c>
      <c r="E38" t="s">
        <v>298</v>
      </c>
      <c r="V38">
        <v>135.1</v>
      </c>
      <c r="W38">
        <v>123.1</v>
      </c>
      <c r="X38">
        <v>121.8</v>
      </c>
      <c r="Y38">
        <v>114.3</v>
      </c>
      <c r="Z38">
        <v>113.2</v>
      </c>
      <c r="AA38">
        <v>143.4</v>
      </c>
      <c r="AB38">
        <v>169.2</v>
      </c>
      <c r="AC38">
        <v>210</v>
      </c>
      <c r="AD38">
        <v>224.4</v>
      </c>
      <c r="AE38">
        <v>206.9</v>
      </c>
      <c r="AF38">
        <v>207.4</v>
      </c>
    </row>
    <row r="39" spans="1:32" x14ac:dyDescent="0.3">
      <c r="A39" t="s">
        <v>66</v>
      </c>
      <c r="B39" t="s">
        <v>371</v>
      </c>
      <c r="C39" t="s">
        <v>297</v>
      </c>
      <c r="D39" t="s">
        <v>372</v>
      </c>
      <c r="E39" t="s">
        <v>298</v>
      </c>
      <c r="V39">
        <v>496.3</v>
      </c>
      <c r="W39">
        <v>237.9</v>
      </c>
      <c r="X39">
        <v>528.70000000000005</v>
      </c>
      <c r="Y39">
        <v>-187.4</v>
      </c>
      <c r="Z39">
        <v>-438.3</v>
      </c>
      <c r="AA39">
        <v>70</v>
      </c>
      <c r="AB39">
        <v>-74.900000000000006</v>
      </c>
      <c r="AC39">
        <v>-89.8</v>
      </c>
      <c r="AD39">
        <v>-52.9</v>
      </c>
      <c r="AE39">
        <v>360.5</v>
      </c>
      <c r="AF39">
        <v>-35.200000000000003</v>
      </c>
    </row>
    <row r="40" spans="1:32" x14ac:dyDescent="0.3">
      <c r="A40" t="s">
        <v>66</v>
      </c>
      <c r="B40" t="s">
        <v>373</v>
      </c>
      <c r="C40" t="s">
        <v>297</v>
      </c>
      <c r="D40" t="s">
        <v>374</v>
      </c>
      <c r="E40" t="s">
        <v>298</v>
      </c>
      <c r="V40">
        <v>6363.1</v>
      </c>
      <c r="W40">
        <v>5817.9</v>
      </c>
      <c r="X40">
        <v>4721.3</v>
      </c>
      <c r="Y40">
        <v>5269.7</v>
      </c>
      <c r="Z40">
        <v>5806.8</v>
      </c>
      <c r="AA40">
        <v>6137.1</v>
      </c>
      <c r="AB40">
        <v>6556.6</v>
      </c>
      <c r="AC40">
        <v>7700</v>
      </c>
      <c r="AD40">
        <v>8554</v>
      </c>
      <c r="AE40">
        <v>8051.8</v>
      </c>
      <c r="AF40">
        <v>9832.6</v>
      </c>
    </row>
    <row r="41" spans="1:32" x14ac:dyDescent="0.3">
      <c r="A41" t="s">
        <v>66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66</v>
      </c>
      <c r="B42" t="s">
        <v>377</v>
      </c>
      <c r="C42" t="s">
        <v>297</v>
      </c>
      <c r="D42" t="s">
        <v>378</v>
      </c>
      <c r="E42" t="s">
        <v>298</v>
      </c>
      <c r="V42">
        <v>469.5</v>
      </c>
      <c r="W42">
        <v>330.6</v>
      </c>
      <c r="X42">
        <v>352.9</v>
      </c>
      <c r="Y42">
        <v>397.5</v>
      </c>
      <c r="Z42">
        <v>313</v>
      </c>
      <c r="AA42">
        <v>479.2</v>
      </c>
      <c r="AB42">
        <v>513.5</v>
      </c>
      <c r="AC42">
        <v>639.5</v>
      </c>
      <c r="AD42">
        <v>773.3</v>
      </c>
      <c r="AE42">
        <v>783.7</v>
      </c>
      <c r="AF42">
        <v>794.2</v>
      </c>
    </row>
    <row r="43" spans="1:32" x14ac:dyDescent="0.3">
      <c r="A43" t="s">
        <v>66</v>
      </c>
      <c r="B43" t="s">
        <v>379</v>
      </c>
      <c r="C43" t="s">
        <v>297</v>
      </c>
      <c r="D43" t="s">
        <v>380</v>
      </c>
      <c r="E43" t="s">
        <v>298</v>
      </c>
      <c r="V43">
        <v>1078.8</v>
      </c>
      <c r="W43">
        <v>739.7</v>
      </c>
      <c r="X43">
        <v>756.9</v>
      </c>
      <c r="Y43">
        <v>1025.5</v>
      </c>
      <c r="Z43">
        <v>1093.2</v>
      </c>
      <c r="AA43">
        <v>1627.1</v>
      </c>
      <c r="AB43">
        <v>1806.2</v>
      </c>
      <c r="AC43">
        <v>2043.4</v>
      </c>
      <c r="AD43">
        <v>2253.8000000000002</v>
      </c>
      <c r="AE43">
        <v>1806.2</v>
      </c>
      <c r="AF43">
        <v>1999.4</v>
      </c>
    </row>
    <row r="44" spans="1:32" x14ac:dyDescent="0.3">
      <c r="A44" t="s">
        <v>66</v>
      </c>
      <c r="B44" t="s">
        <v>381</v>
      </c>
      <c r="C44" t="s">
        <v>297</v>
      </c>
      <c r="D44" t="s">
        <v>382</v>
      </c>
      <c r="E44" t="s">
        <v>298</v>
      </c>
      <c r="V44">
        <v>16400.5</v>
      </c>
      <c r="W44">
        <v>13300.7</v>
      </c>
      <c r="X44">
        <v>13189.8</v>
      </c>
      <c r="Y44">
        <v>13503.3</v>
      </c>
      <c r="Z44">
        <v>14313.3</v>
      </c>
      <c r="AA44">
        <v>15613.1</v>
      </c>
      <c r="AB44">
        <v>17918.099999999999</v>
      </c>
      <c r="AC44">
        <v>18994.599999999999</v>
      </c>
      <c r="AD44">
        <v>20554.599999999999</v>
      </c>
      <c r="AE44">
        <v>20150.5</v>
      </c>
      <c r="AF44">
        <v>21286.6</v>
      </c>
    </row>
    <row r="45" spans="1:32" x14ac:dyDescent="0.3">
      <c r="A45" t="s">
        <v>66</v>
      </c>
      <c r="B45" t="s">
        <v>383</v>
      </c>
      <c r="C45" t="s">
        <v>297</v>
      </c>
      <c r="D45" t="s">
        <v>384</v>
      </c>
      <c r="E45" t="s">
        <v>298</v>
      </c>
      <c r="V45">
        <v>15517.9</v>
      </c>
      <c r="W45">
        <v>12421.1</v>
      </c>
      <c r="X45">
        <v>12291</v>
      </c>
      <c r="Y45">
        <v>12555.5</v>
      </c>
      <c r="Z45">
        <v>13205.3</v>
      </c>
      <c r="AA45">
        <v>14570.5</v>
      </c>
      <c r="AB45">
        <v>16803.3</v>
      </c>
      <c r="AC45">
        <v>17875.599999999999</v>
      </c>
      <c r="AD45">
        <v>19411.099999999999</v>
      </c>
      <c r="AE45">
        <v>18940.900000000001</v>
      </c>
      <c r="AF45">
        <v>20016.8</v>
      </c>
    </row>
    <row r="46" spans="1:32" x14ac:dyDescent="0.3">
      <c r="A46" t="s">
        <v>66</v>
      </c>
      <c r="B46" t="s">
        <v>385</v>
      </c>
      <c r="C46" t="s">
        <v>297</v>
      </c>
      <c r="D46" t="s">
        <v>386</v>
      </c>
      <c r="E46" t="s">
        <v>298</v>
      </c>
      <c r="V46">
        <v>609.29999999999995</v>
      </c>
      <c r="W46">
        <v>409.1</v>
      </c>
      <c r="X46">
        <v>404</v>
      </c>
      <c r="Y46">
        <v>628</v>
      </c>
      <c r="Z46">
        <v>780.2</v>
      </c>
      <c r="AA46">
        <v>1147.9000000000001</v>
      </c>
      <c r="AB46">
        <v>1292.7</v>
      </c>
      <c r="AC46">
        <v>1403.9</v>
      </c>
      <c r="AD46">
        <v>1480.5</v>
      </c>
      <c r="AE46">
        <v>1022.5</v>
      </c>
      <c r="AF46">
        <v>1205.2</v>
      </c>
    </row>
    <row r="47" spans="1:32" x14ac:dyDescent="0.3">
      <c r="A47" t="s">
        <v>66</v>
      </c>
      <c r="B47" t="s">
        <v>387</v>
      </c>
      <c r="C47" t="s">
        <v>297</v>
      </c>
      <c r="D47" t="s">
        <v>388</v>
      </c>
      <c r="E47" t="s">
        <v>298</v>
      </c>
      <c r="V47">
        <v>3273</v>
      </c>
      <c r="W47">
        <v>2065.4</v>
      </c>
      <c r="X47">
        <v>1766.1</v>
      </c>
      <c r="Y47">
        <v>1434.2</v>
      </c>
      <c r="Z47">
        <v>1776.2</v>
      </c>
      <c r="AA47">
        <v>1186.4000000000001</v>
      </c>
      <c r="AB47">
        <v>1633.5</v>
      </c>
      <c r="AC47">
        <v>1697.5</v>
      </c>
      <c r="AD47">
        <v>1802.4</v>
      </c>
      <c r="AE47">
        <v>2049.6999999999998</v>
      </c>
      <c r="AF47">
        <v>2493</v>
      </c>
    </row>
    <row r="48" spans="1:32" x14ac:dyDescent="0.3">
      <c r="A48" t="s">
        <v>66</v>
      </c>
      <c r="B48" t="s">
        <v>389</v>
      </c>
      <c r="C48" t="s">
        <v>297</v>
      </c>
      <c r="D48" t="s">
        <v>390</v>
      </c>
      <c r="E48" t="s">
        <v>298</v>
      </c>
      <c r="V48">
        <v>4895.8</v>
      </c>
      <c r="W48">
        <v>3434.8</v>
      </c>
      <c r="X48">
        <v>3103.6</v>
      </c>
      <c r="Y48">
        <v>2553.6999999999998</v>
      </c>
      <c r="Z48">
        <v>3107.8</v>
      </c>
      <c r="AA48">
        <v>2416.5</v>
      </c>
      <c r="AB48">
        <v>3063.3</v>
      </c>
      <c r="AC48">
        <v>3235.1</v>
      </c>
      <c r="AD48">
        <v>3419.2</v>
      </c>
      <c r="AE48">
        <v>3888.5</v>
      </c>
      <c r="AF48">
        <v>4320.8</v>
      </c>
    </row>
    <row r="49" spans="1:32" x14ac:dyDescent="0.3">
      <c r="A49" t="s">
        <v>66</v>
      </c>
      <c r="B49" t="s">
        <v>391</v>
      </c>
      <c r="C49" t="s">
        <v>297</v>
      </c>
      <c r="D49" t="s">
        <v>392</v>
      </c>
      <c r="E49" t="s">
        <v>298</v>
      </c>
      <c r="V49">
        <v>257</v>
      </c>
      <c r="W49">
        <v>336.4</v>
      </c>
      <c r="X49">
        <v>244.6</v>
      </c>
      <c r="Y49">
        <v>256.2</v>
      </c>
      <c r="Z49">
        <v>297.5</v>
      </c>
      <c r="AA49">
        <v>213.6</v>
      </c>
      <c r="AB49">
        <v>295.10000000000002</v>
      </c>
      <c r="AC49">
        <v>257.7</v>
      </c>
      <c r="AD49">
        <v>231.6</v>
      </c>
      <c r="AE49">
        <v>292.10000000000002</v>
      </c>
      <c r="AF49">
        <v>328.8</v>
      </c>
    </row>
    <row r="50" spans="1:32" x14ac:dyDescent="0.3">
      <c r="A50" t="s">
        <v>66</v>
      </c>
      <c r="B50" t="s">
        <v>393</v>
      </c>
      <c r="C50" t="s">
        <v>297</v>
      </c>
      <c r="D50" t="s">
        <v>394</v>
      </c>
      <c r="E50" t="s">
        <v>298</v>
      </c>
      <c r="V50">
        <v>1365.6</v>
      </c>
      <c r="W50">
        <v>1033.2</v>
      </c>
      <c r="X50">
        <v>1092.8</v>
      </c>
      <c r="Y50">
        <v>863.4</v>
      </c>
      <c r="Z50">
        <v>1034.2</v>
      </c>
      <c r="AA50">
        <v>1016.6</v>
      </c>
      <c r="AB50">
        <v>1134.7</v>
      </c>
      <c r="AC50">
        <v>1279.9000000000001</v>
      </c>
      <c r="AD50">
        <v>1385.2</v>
      </c>
      <c r="AE50">
        <v>1546.5</v>
      </c>
      <c r="AF50">
        <v>1499</v>
      </c>
    </row>
    <row r="51" spans="1:32" x14ac:dyDescent="0.3">
      <c r="A51" t="s">
        <v>66</v>
      </c>
      <c r="B51" t="s">
        <v>395</v>
      </c>
      <c r="C51" t="s">
        <v>297</v>
      </c>
      <c r="D51" t="s">
        <v>396</v>
      </c>
      <c r="E51" t="s">
        <v>298</v>
      </c>
      <c r="V51">
        <v>795.2</v>
      </c>
      <c r="W51">
        <v>692.4</v>
      </c>
      <c r="X51">
        <v>630</v>
      </c>
      <c r="Y51">
        <v>648.9</v>
      </c>
      <c r="Z51">
        <v>804</v>
      </c>
      <c r="AA51">
        <v>779.3</v>
      </c>
      <c r="AB51">
        <v>845.1</v>
      </c>
      <c r="AC51">
        <v>932.7</v>
      </c>
      <c r="AD51">
        <v>1014.3</v>
      </c>
      <c r="AE51">
        <v>1143</v>
      </c>
      <c r="AF51">
        <v>1092.0999999999999</v>
      </c>
    </row>
    <row r="52" spans="1:32" x14ac:dyDescent="0.3">
      <c r="A52" t="s">
        <v>66</v>
      </c>
      <c r="B52" t="s">
        <v>397</v>
      </c>
      <c r="C52" t="s">
        <v>297</v>
      </c>
      <c r="D52" t="s">
        <v>398</v>
      </c>
      <c r="E52" t="s">
        <v>298</v>
      </c>
      <c r="V52">
        <v>570.4</v>
      </c>
      <c r="W52">
        <v>340.8</v>
      </c>
      <c r="X52">
        <v>462.9</v>
      </c>
      <c r="Y52">
        <v>214.5</v>
      </c>
      <c r="Z52">
        <v>230.2</v>
      </c>
      <c r="AA52">
        <v>237.2</v>
      </c>
      <c r="AB52">
        <v>289.60000000000002</v>
      </c>
      <c r="AC52">
        <v>347.2</v>
      </c>
      <c r="AD52">
        <v>370.9</v>
      </c>
      <c r="AE52">
        <v>403.5</v>
      </c>
      <c r="AF52">
        <v>407</v>
      </c>
    </row>
    <row r="53" spans="1:32" x14ac:dyDescent="0.3">
      <c r="A53" t="s">
        <v>66</v>
      </c>
      <c r="B53" t="s">
        <v>399</v>
      </c>
      <c r="C53" t="s">
        <v>297</v>
      </c>
      <c r="D53" t="s">
        <v>400</v>
      </c>
      <c r="E53" t="s">
        <v>298</v>
      </c>
      <c r="V53">
        <v>301.7</v>
      </c>
      <c r="W53">
        <v>265.89999999999998</v>
      </c>
      <c r="X53">
        <v>231</v>
      </c>
      <c r="Y53">
        <v>288.39999999999998</v>
      </c>
      <c r="Z53">
        <v>329</v>
      </c>
      <c r="AA53">
        <v>382.8</v>
      </c>
      <c r="AB53">
        <v>411</v>
      </c>
      <c r="AC53">
        <v>520</v>
      </c>
      <c r="AD53">
        <v>494</v>
      </c>
      <c r="AE53">
        <v>529.29999999999995</v>
      </c>
      <c r="AF53">
        <v>459.4</v>
      </c>
    </row>
    <row r="54" spans="1:32" x14ac:dyDescent="0.3">
      <c r="A54" t="s">
        <v>66</v>
      </c>
      <c r="B54" t="s">
        <v>401</v>
      </c>
      <c r="C54" t="s">
        <v>297</v>
      </c>
      <c r="D54" t="s">
        <v>402</v>
      </c>
      <c r="E54" t="s">
        <v>298</v>
      </c>
      <c r="V54">
        <v>404.7</v>
      </c>
      <c r="W54">
        <v>399.5</v>
      </c>
      <c r="X54">
        <v>328.7</v>
      </c>
      <c r="Y54">
        <v>459.1</v>
      </c>
      <c r="Z54">
        <v>535.20000000000005</v>
      </c>
      <c r="AA54">
        <v>601.29999999999995</v>
      </c>
      <c r="AB54">
        <v>622.29999999999995</v>
      </c>
      <c r="AC54">
        <v>733.8</v>
      </c>
      <c r="AD54">
        <v>648</v>
      </c>
      <c r="AE54">
        <v>695.1</v>
      </c>
      <c r="AF54">
        <v>677.3</v>
      </c>
    </row>
    <row r="55" spans="1:32" x14ac:dyDescent="0.3">
      <c r="A55" t="s">
        <v>66</v>
      </c>
      <c r="B55" t="s">
        <v>403</v>
      </c>
      <c r="C55" t="s">
        <v>297</v>
      </c>
      <c r="D55" t="s">
        <v>404</v>
      </c>
      <c r="E55" t="s">
        <v>298</v>
      </c>
      <c r="V55">
        <v>103</v>
      </c>
      <c r="W55">
        <v>133.6</v>
      </c>
      <c r="X55">
        <v>97.7</v>
      </c>
      <c r="Y55">
        <v>170.7</v>
      </c>
      <c r="Z55">
        <v>206.2</v>
      </c>
      <c r="AA55">
        <v>218.5</v>
      </c>
      <c r="AB55">
        <v>211.3</v>
      </c>
      <c r="AC55">
        <v>213.8</v>
      </c>
      <c r="AD55">
        <v>154</v>
      </c>
      <c r="AE55">
        <v>165.8</v>
      </c>
      <c r="AF55">
        <v>217.9</v>
      </c>
    </row>
    <row r="56" spans="1:32" x14ac:dyDescent="0.3">
      <c r="A56" t="s">
        <v>66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66</v>
      </c>
      <c r="B57" t="s">
        <v>407</v>
      </c>
      <c r="C57" t="s">
        <v>297</v>
      </c>
      <c r="D57" t="s">
        <v>408</v>
      </c>
      <c r="E57" t="s">
        <v>298</v>
      </c>
      <c r="G57">
        <v>20718.900000000001</v>
      </c>
      <c r="H57">
        <v>24442.5</v>
      </c>
      <c r="I57">
        <v>28248.7</v>
      </c>
      <c r="J57">
        <v>30559</v>
      </c>
      <c r="K57">
        <v>32329.9</v>
      </c>
      <c r="L57">
        <v>34122.9</v>
      </c>
      <c r="M57">
        <v>33490.6</v>
      </c>
      <c r="N57">
        <v>31724.2</v>
      </c>
      <c r="O57">
        <v>32187.1</v>
      </c>
      <c r="P57">
        <v>32977.1</v>
      </c>
      <c r="Q57">
        <v>33182.1</v>
      </c>
      <c r="R57">
        <v>34923.4</v>
      </c>
      <c r="S57">
        <v>35220.1</v>
      </c>
      <c r="T57">
        <v>33149.4</v>
      </c>
      <c r="U57">
        <v>32055.599999999999</v>
      </c>
      <c r="V57">
        <v>27659.1</v>
      </c>
      <c r="W57">
        <v>22553.7</v>
      </c>
      <c r="X57">
        <v>21014.6</v>
      </c>
      <c r="Y57">
        <v>21326.799999999999</v>
      </c>
      <c r="Z57">
        <v>23228</v>
      </c>
      <c r="AA57">
        <v>24166.799999999999</v>
      </c>
      <c r="AB57">
        <v>27538</v>
      </c>
      <c r="AC57">
        <v>29929.7</v>
      </c>
      <c r="AD57">
        <v>32527.8</v>
      </c>
      <c r="AE57">
        <v>32090.5</v>
      </c>
      <c r="AF57">
        <v>35440.199999999997</v>
      </c>
    </row>
    <row r="58" spans="1:32" x14ac:dyDescent="0.3">
      <c r="A58" t="s">
        <v>66</v>
      </c>
      <c r="B58" t="s">
        <v>409</v>
      </c>
      <c r="C58" t="s">
        <v>297</v>
      </c>
      <c r="D58" t="s">
        <v>410</v>
      </c>
      <c r="E58" t="s">
        <v>298</v>
      </c>
      <c r="V58">
        <v>27659.1</v>
      </c>
      <c r="W58">
        <v>22553.7</v>
      </c>
      <c r="X58">
        <v>21014.6</v>
      </c>
      <c r="Y58">
        <v>21326.799999999999</v>
      </c>
      <c r="Z58">
        <v>23228</v>
      </c>
      <c r="AA58">
        <v>24166.799999999999</v>
      </c>
      <c r="AB58">
        <v>27538</v>
      </c>
      <c r="AC58">
        <v>29929.7</v>
      </c>
      <c r="AD58">
        <v>32527.8</v>
      </c>
      <c r="AE58">
        <v>32090.5</v>
      </c>
      <c r="AF58">
        <v>35440.199999999997</v>
      </c>
    </row>
    <row r="59" spans="1:32" x14ac:dyDescent="0.3">
      <c r="A59" t="s">
        <v>66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68</v>
      </c>
      <c r="B2" t="s">
        <v>295</v>
      </c>
      <c r="C2" t="s">
        <v>297</v>
      </c>
      <c r="D2" t="s">
        <v>296</v>
      </c>
      <c r="E2" t="s">
        <v>298</v>
      </c>
      <c r="G2">
        <v>4505.6838257986101</v>
      </c>
      <c r="H2">
        <v>4007.7766192939098</v>
      </c>
      <c r="I2">
        <v>3794.7760439541898</v>
      </c>
      <c r="J2">
        <v>4207.4897809895001</v>
      </c>
      <c r="K2">
        <v>3786.7927896325</v>
      </c>
      <c r="L2">
        <v>3926.0122351785499</v>
      </c>
      <c r="M2">
        <v>4215.7134010363998</v>
      </c>
      <c r="N2">
        <v>3840.4379611292202</v>
      </c>
      <c r="O2">
        <v>4140.04926429437</v>
      </c>
      <c r="P2">
        <v>3795.32455561704</v>
      </c>
      <c r="Q2">
        <v>3797.0325277930101</v>
      </c>
      <c r="R2">
        <v>3636.26326245675</v>
      </c>
      <c r="S2">
        <v>3694.1584891878201</v>
      </c>
      <c r="T2">
        <v>3460.8042523613299</v>
      </c>
      <c r="U2">
        <v>3506.1608243828</v>
      </c>
      <c r="V2">
        <v>3590.12743304795</v>
      </c>
      <c r="W2">
        <v>3282.31071054327</v>
      </c>
      <c r="X2">
        <v>3317.7398098758399</v>
      </c>
      <c r="Y2">
        <v>3469.1560036477399</v>
      </c>
      <c r="Z2">
        <v>3585.8268925192701</v>
      </c>
      <c r="AA2">
        <v>3617.1214652178401</v>
      </c>
      <c r="AB2">
        <v>3730.8868909472799</v>
      </c>
      <c r="AC2">
        <v>3909.0970038082301</v>
      </c>
      <c r="AD2">
        <v>4187.2446063068601</v>
      </c>
      <c r="AE2">
        <v>4311.4692233963797</v>
      </c>
      <c r="AF2">
        <v>4592.9327674904798</v>
      </c>
    </row>
    <row r="3" spans="1:32" x14ac:dyDescent="0.3">
      <c r="A3" t="s">
        <v>68</v>
      </c>
      <c r="B3" t="s">
        <v>299</v>
      </c>
      <c r="C3" t="s">
        <v>297</v>
      </c>
      <c r="D3" t="s">
        <v>300</v>
      </c>
      <c r="E3" t="s">
        <v>298</v>
      </c>
      <c r="G3">
        <v>554.12804446934501</v>
      </c>
      <c r="H3">
        <v>570.95102931238102</v>
      </c>
      <c r="I3">
        <v>595.14112703674698</v>
      </c>
      <c r="J3">
        <v>623.452476463739</v>
      </c>
      <c r="K3">
        <v>618.07272193884</v>
      </c>
      <c r="L3">
        <v>698.08917466861999</v>
      </c>
      <c r="M3">
        <v>608.40734726485198</v>
      </c>
      <c r="N3">
        <v>576.80247403415603</v>
      </c>
      <c r="O3">
        <v>577.392952841652</v>
      </c>
      <c r="P3">
        <v>637.47676753483404</v>
      </c>
      <c r="Q3">
        <v>664.91334710442504</v>
      </c>
      <c r="R3">
        <v>912.79318622378696</v>
      </c>
      <c r="S3">
        <v>782.28545545636598</v>
      </c>
      <c r="T3">
        <v>558.69701523052095</v>
      </c>
      <c r="U3">
        <v>647.56442789591495</v>
      </c>
      <c r="V3">
        <v>743.35578834644605</v>
      </c>
      <c r="W3">
        <v>635.25513923741505</v>
      </c>
      <c r="X3">
        <v>642.02310443941894</v>
      </c>
      <c r="Y3">
        <v>581.99664310789694</v>
      </c>
      <c r="Z3">
        <v>551.43853192974996</v>
      </c>
      <c r="AA3">
        <v>562.79665038867495</v>
      </c>
      <c r="AB3">
        <v>565.37097405096995</v>
      </c>
      <c r="AC3">
        <v>647.06221734271503</v>
      </c>
      <c r="AD3">
        <v>612.97839769550399</v>
      </c>
      <c r="AE3">
        <v>593.91534351723396</v>
      </c>
      <c r="AF3">
        <v>551.66725235848901</v>
      </c>
    </row>
    <row r="4" spans="1:32" x14ac:dyDescent="0.3">
      <c r="A4" t="s">
        <v>68</v>
      </c>
      <c r="B4" t="s">
        <v>301</v>
      </c>
      <c r="C4" t="s">
        <v>297</v>
      </c>
      <c r="D4" t="s">
        <v>302</v>
      </c>
      <c r="E4" t="s">
        <v>298</v>
      </c>
      <c r="G4">
        <v>16831.1918655228</v>
      </c>
      <c r="H4">
        <v>17798.206726681899</v>
      </c>
      <c r="I4">
        <v>18519.872808953402</v>
      </c>
      <c r="J4">
        <v>19248.8529958447</v>
      </c>
      <c r="K4">
        <v>20517.580171864302</v>
      </c>
      <c r="L4">
        <v>21058.553263616501</v>
      </c>
      <c r="M4">
        <v>21278.749720192602</v>
      </c>
      <c r="N4">
        <v>21504.459080459201</v>
      </c>
      <c r="O4">
        <v>21235.3432723121</v>
      </c>
      <c r="P4">
        <v>21105.886527914499</v>
      </c>
      <c r="Q4">
        <v>21686.2971677571</v>
      </c>
      <c r="R4">
        <v>22583.994896276399</v>
      </c>
      <c r="S4">
        <v>22647.993974274301</v>
      </c>
      <c r="T4">
        <v>20576.8747026856</v>
      </c>
      <c r="U4">
        <v>22550.979133342698</v>
      </c>
      <c r="V4">
        <v>22603.017719862401</v>
      </c>
      <c r="W4">
        <v>20858.455597917</v>
      </c>
      <c r="X4">
        <v>20897.8678216589</v>
      </c>
      <c r="Y4">
        <v>21826.715452004399</v>
      </c>
      <c r="Z4">
        <v>22731.0444518802</v>
      </c>
      <c r="AA4">
        <v>24098.111640931598</v>
      </c>
      <c r="AB4">
        <v>25899.470726024902</v>
      </c>
      <c r="AC4">
        <v>26869.981012472301</v>
      </c>
      <c r="AD4">
        <v>27240.0897224006</v>
      </c>
      <c r="AE4">
        <v>25795.1804290043</v>
      </c>
      <c r="AF4">
        <v>27569.500350587401</v>
      </c>
    </row>
    <row r="5" spans="1:32" x14ac:dyDescent="0.3">
      <c r="A5" t="s">
        <v>68</v>
      </c>
      <c r="B5" t="s">
        <v>303</v>
      </c>
      <c r="C5" t="s">
        <v>297</v>
      </c>
      <c r="D5" t="s">
        <v>304</v>
      </c>
      <c r="E5" t="s">
        <v>298</v>
      </c>
      <c r="G5">
        <v>1906.2541020313899</v>
      </c>
      <c r="H5">
        <v>2175.5647477766001</v>
      </c>
      <c r="I5">
        <v>2250.4746362410201</v>
      </c>
      <c r="J5">
        <v>2529.4295398142099</v>
      </c>
      <c r="K5">
        <v>2844.8818789031402</v>
      </c>
      <c r="L5">
        <v>2797.5052962938398</v>
      </c>
      <c r="M5">
        <v>3037.2956731166801</v>
      </c>
      <c r="N5">
        <v>3333.7045439685498</v>
      </c>
      <c r="O5">
        <v>3402.6767194270001</v>
      </c>
      <c r="P5">
        <v>3498.3232418830698</v>
      </c>
      <c r="Q5">
        <v>3576.9149067236299</v>
      </c>
      <c r="R5">
        <v>3750.6880284047902</v>
      </c>
      <c r="S5">
        <v>3679.9533951967201</v>
      </c>
      <c r="T5">
        <v>3534.1067795752501</v>
      </c>
      <c r="U5">
        <v>4142.7740122089899</v>
      </c>
      <c r="V5">
        <v>4091.17505963948</v>
      </c>
      <c r="W5">
        <v>3813.0828701763398</v>
      </c>
      <c r="X5">
        <v>3745.72057617665</v>
      </c>
      <c r="Y5">
        <v>3963.1708571069898</v>
      </c>
      <c r="Z5">
        <v>4183.2651153261504</v>
      </c>
      <c r="AA5">
        <v>4415.8041472897503</v>
      </c>
      <c r="AB5">
        <v>4617.7265554898504</v>
      </c>
      <c r="AC5">
        <v>4639.7293701110202</v>
      </c>
      <c r="AD5">
        <v>4855.7632556182198</v>
      </c>
      <c r="AE5">
        <v>4617.8139670495902</v>
      </c>
      <c r="AF5">
        <v>4806.8965801429003</v>
      </c>
    </row>
    <row r="6" spans="1:32" x14ac:dyDescent="0.3">
      <c r="A6" t="s">
        <v>68</v>
      </c>
      <c r="B6" t="s">
        <v>305</v>
      </c>
      <c r="C6" t="s">
        <v>297</v>
      </c>
      <c r="D6" t="s">
        <v>306</v>
      </c>
      <c r="E6" t="s">
        <v>298</v>
      </c>
      <c r="G6">
        <v>3765.6451387038601</v>
      </c>
      <c r="H6">
        <v>4013.30508596869</v>
      </c>
      <c r="I6">
        <v>4029.5964799896101</v>
      </c>
      <c r="J6">
        <v>3897.6100700868001</v>
      </c>
      <c r="K6">
        <v>4118.63673505929</v>
      </c>
      <c r="L6">
        <v>4109.6559935147698</v>
      </c>
      <c r="M6">
        <v>3926.37948051383</v>
      </c>
      <c r="N6">
        <v>4059.78077299603</v>
      </c>
      <c r="O6">
        <v>3994.6568199456901</v>
      </c>
      <c r="P6">
        <v>3602.2037546838501</v>
      </c>
      <c r="Q6">
        <v>3487.37878929316</v>
      </c>
      <c r="R6">
        <v>3528.05520176446</v>
      </c>
      <c r="S6">
        <v>3555.66521623468</v>
      </c>
      <c r="T6">
        <v>3328.05097972872</v>
      </c>
      <c r="U6">
        <v>3584.9602227979899</v>
      </c>
      <c r="V6">
        <v>3680.7999736658498</v>
      </c>
      <c r="W6">
        <v>3514.94541038226</v>
      </c>
      <c r="X6">
        <v>3654.36372864125</v>
      </c>
      <c r="Y6">
        <v>3876.5262004585302</v>
      </c>
      <c r="Z6">
        <v>4146.6200443368598</v>
      </c>
      <c r="AA6">
        <v>4249.1287682389802</v>
      </c>
      <c r="AB6">
        <v>4468.4482531563599</v>
      </c>
      <c r="AC6">
        <v>4414.6796096333901</v>
      </c>
      <c r="AD6">
        <v>4317.6952716125897</v>
      </c>
      <c r="AE6">
        <v>3967.7042399167999</v>
      </c>
      <c r="AF6">
        <v>4252.0284290804302</v>
      </c>
    </row>
    <row r="7" spans="1:32" x14ac:dyDescent="0.3">
      <c r="A7" t="s">
        <v>68</v>
      </c>
      <c r="B7" t="s">
        <v>307</v>
      </c>
      <c r="C7" t="s">
        <v>297</v>
      </c>
      <c r="D7" t="s">
        <v>308</v>
      </c>
      <c r="E7" t="s">
        <v>298</v>
      </c>
      <c r="G7">
        <v>2079.19855615184</v>
      </c>
      <c r="H7">
        <v>2052.38682256534</v>
      </c>
      <c r="I7">
        <v>2161.29178778302</v>
      </c>
      <c r="J7">
        <v>2275.2928313882799</v>
      </c>
      <c r="K7">
        <v>2405.3757836568102</v>
      </c>
      <c r="L7">
        <v>2718.3680219468301</v>
      </c>
      <c r="M7">
        <v>2558.85230274372</v>
      </c>
      <c r="N7">
        <v>2557.7344689041502</v>
      </c>
      <c r="O7">
        <v>2483.3718255911399</v>
      </c>
      <c r="P7">
        <v>2386.3530489385598</v>
      </c>
      <c r="Q7">
        <v>2525.9076775686099</v>
      </c>
      <c r="R7">
        <v>2705.1965919794102</v>
      </c>
      <c r="S7">
        <v>2483.7544870195702</v>
      </c>
      <c r="T7">
        <v>2275.84641373159</v>
      </c>
      <c r="U7">
        <v>2388.7084169326499</v>
      </c>
      <c r="V7">
        <v>2548.9003575396</v>
      </c>
      <c r="W7">
        <v>2260.9150896905699</v>
      </c>
      <c r="X7">
        <v>2261.78657388591</v>
      </c>
      <c r="Y7">
        <v>2357.5894236281201</v>
      </c>
      <c r="Z7">
        <v>2440.7947779221699</v>
      </c>
      <c r="AA7">
        <v>2594.8976419307301</v>
      </c>
      <c r="AB7">
        <v>2505.6557537519798</v>
      </c>
      <c r="AC7">
        <v>2653.1254993769198</v>
      </c>
      <c r="AD7">
        <v>2843.4851113669502</v>
      </c>
      <c r="AE7">
        <v>2702.95121827403</v>
      </c>
      <c r="AF7">
        <v>2628.2653939844099</v>
      </c>
    </row>
    <row r="8" spans="1:32" x14ac:dyDescent="0.3">
      <c r="A8" t="s">
        <v>68</v>
      </c>
      <c r="B8" t="s">
        <v>309</v>
      </c>
      <c r="C8" t="s">
        <v>297</v>
      </c>
      <c r="D8" t="s">
        <v>310</v>
      </c>
      <c r="E8" t="s">
        <v>298</v>
      </c>
      <c r="G8">
        <v>70.200302866727498</v>
      </c>
      <c r="H8">
        <v>188.47381873816099</v>
      </c>
      <c r="I8">
        <v>161.25379745420699</v>
      </c>
      <c r="J8">
        <v>217.86746162748099</v>
      </c>
      <c r="K8">
        <v>164.95417196820799</v>
      </c>
      <c r="L8">
        <v>243.52854877259199</v>
      </c>
      <c r="M8">
        <v>301.06886483752101</v>
      </c>
      <c r="N8">
        <v>185.95227068468199</v>
      </c>
      <c r="O8">
        <v>204.49042648640699</v>
      </c>
      <c r="P8">
        <v>359.010473391338</v>
      </c>
      <c r="Q8">
        <v>623.54633384449801</v>
      </c>
      <c r="R8">
        <v>609.96133056881695</v>
      </c>
      <c r="S8">
        <v>689.81924463735595</v>
      </c>
      <c r="T8">
        <v>449.80112708354199</v>
      </c>
      <c r="U8">
        <v>436.84929692070898</v>
      </c>
      <c r="V8">
        <v>285.40824000871999</v>
      </c>
      <c r="W8">
        <v>172.71909483603901</v>
      </c>
      <c r="X8">
        <v>335.77145031884402</v>
      </c>
      <c r="Y8">
        <v>182.496846363055</v>
      </c>
      <c r="Z8">
        <v>230.738986516278</v>
      </c>
      <c r="AA8">
        <v>442.23551954732397</v>
      </c>
      <c r="AB8">
        <v>665.37632412959294</v>
      </c>
      <c r="AC8">
        <v>717.52807903747805</v>
      </c>
      <c r="AD8">
        <v>471.508742186142</v>
      </c>
      <c r="AE8">
        <v>-35.617891468878099</v>
      </c>
      <c r="AF8">
        <v>36.898479093782399</v>
      </c>
    </row>
    <row r="9" spans="1:32" x14ac:dyDescent="0.3">
      <c r="A9" t="s">
        <v>68</v>
      </c>
      <c r="B9" t="s">
        <v>311</v>
      </c>
      <c r="C9" t="s">
        <v>297</v>
      </c>
      <c r="D9" t="s">
        <v>312</v>
      </c>
      <c r="E9" t="s">
        <v>298</v>
      </c>
      <c r="G9">
        <v>793.59212175911205</v>
      </c>
      <c r="H9">
        <v>816.85711424031899</v>
      </c>
      <c r="I9">
        <v>818.80525421848699</v>
      </c>
      <c r="J9">
        <v>747.55727315529703</v>
      </c>
      <c r="K9">
        <v>715.57253113979505</v>
      </c>
      <c r="L9">
        <v>693.44967773655105</v>
      </c>
      <c r="M9">
        <v>778.40856500294694</v>
      </c>
      <c r="N9">
        <v>767.62441206242397</v>
      </c>
      <c r="O9">
        <v>782.30489018551395</v>
      </c>
      <c r="P9">
        <v>798.64773246826803</v>
      </c>
      <c r="Q9">
        <v>816.84846874613697</v>
      </c>
      <c r="R9">
        <v>893.55659305996505</v>
      </c>
      <c r="S9">
        <v>796.03422530647299</v>
      </c>
      <c r="T9">
        <v>698.391429494985</v>
      </c>
      <c r="U9">
        <v>828.83532246726804</v>
      </c>
      <c r="V9">
        <v>857.29666996406195</v>
      </c>
      <c r="W9">
        <v>862.24432063643496</v>
      </c>
      <c r="X9">
        <v>723.70434885821101</v>
      </c>
      <c r="Y9">
        <v>777.89903213689195</v>
      </c>
      <c r="Z9">
        <v>801.08884627335794</v>
      </c>
      <c r="AA9">
        <v>966.00603799248904</v>
      </c>
      <c r="AB9">
        <v>1071.1991719320499</v>
      </c>
      <c r="AC9">
        <v>1029.21772384316</v>
      </c>
      <c r="AD9">
        <v>919.42451409489104</v>
      </c>
      <c r="AE9">
        <v>1028.9536973925799</v>
      </c>
      <c r="AF9">
        <v>1073.05305579896</v>
      </c>
    </row>
    <row r="10" spans="1:32" x14ac:dyDescent="0.3">
      <c r="A10" t="s">
        <v>68</v>
      </c>
      <c r="B10" t="s">
        <v>313</v>
      </c>
      <c r="C10" t="s">
        <v>297</v>
      </c>
      <c r="D10" t="s">
        <v>314</v>
      </c>
      <c r="E10" t="s">
        <v>298</v>
      </c>
      <c r="G10">
        <v>1175.5292828454201</v>
      </c>
      <c r="H10">
        <v>1218.3959109012701</v>
      </c>
      <c r="I10">
        <v>1227.30952947172</v>
      </c>
      <c r="J10">
        <v>1123.2718216999499</v>
      </c>
      <c r="K10">
        <v>1087.0805171637001</v>
      </c>
      <c r="L10">
        <v>1087.39796338568</v>
      </c>
      <c r="M10">
        <v>1200.20361353464</v>
      </c>
      <c r="N10">
        <v>1186.7238936453</v>
      </c>
      <c r="O10">
        <v>1229.0387584664099</v>
      </c>
      <c r="P10">
        <v>1229.96155624588</v>
      </c>
      <c r="Q10">
        <v>1243.3797160670399</v>
      </c>
      <c r="R10">
        <v>1340.8560836399599</v>
      </c>
      <c r="S10">
        <v>1338.5550217422301</v>
      </c>
      <c r="T10">
        <v>1222.36125593211</v>
      </c>
      <c r="U10">
        <v>1335.85056795787</v>
      </c>
      <c r="V10">
        <v>1380.01358814594</v>
      </c>
      <c r="W10">
        <v>1361.1176113835099</v>
      </c>
      <c r="X10">
        <v>1222.2823619492201</v>
      </c>
      <c r="Y10">
        <v>1295.61021944869</v>
      </c>
      <c r="Z10">
        <v>1325.8578668341399</v>
      </c>
      <c r="AA10">
        <v>1535.99587977736</v>
      </c>
      <c r="AB10">
        <v>1691.7676089762299</v>
      </c>
      <c r="AC10">
        <v>1689.3685965147799</v>
      </c>
      <c r="AD10">
        <v>1611.5115249087401</v>
      </c>
      <c r="AE10">
        <v>1745.2374410212001</v>
      </c>
      <c r="AF10">
        <v>1957.30228436729</v>
      </c>
    </row>
    <row r="11" spans="1:32" x14ac:dyDescent="0.3">
      <c r="A11" t="s">
        <v>68</v>
      </c>
      <c r="B11" t="s">
        <v>315</v>
      </c>
      <c r="C11" t="s">
        <v>297</v>
      </c>
      <c r="D11" t="s">
        <v>316</v>
      </c>
      <c r="E11" t="s">
        <v>298</v>
      </c>
      <c r="G11">
        <v>381.93716108630503</v>
      </c>
      <c r="H11">
        <v>401.53879666094701</v>
      </c>
      <c r="I11">
        <v>408.50427525323801</v>
      </c>
      <c r="J11">
        <v>375.71454854465702</v>
      </c>
      <c r="K11">
        <v>371.50798602390398</v>
      </c>
      <c r="L11">
        <v>393.94828564912899</v>
      </c>
      <c r="M11">
        <v>421.79504853169101</v>
      </c>
      <c r="N11">
        <v>419.09948158287301</v>
      </c>
      <c r="O11">
        <v>446.733868280894</v>
      </c>
      <c r="P11">
        <v>431.313823777614</v>
      </c>
      <c r="Q11">
        <v>426.53124732090498</v>
      </c>
      <c r="R11">
        <v>447.29949057999102</v>
      </c>
      <c r="S11">
        <v>542.52079643575905</v>
      </c>
      <c r="T11">
        <v>523.96982643712295</v>
      </c>
      <c r="U11">
        <v>507.01524549060701</v>
      </c>
      <c r="V11">
        <v>522.71691818187799</v>
      </c>
      <c r="W11">
        <v>498.873290747076</v>
      </c>
      <c r="X11">
        <v>498.57801309101001</v>
      </c>
      <c r="Y11">
        <v>517.71118731180104</v>
      </c>
      <c r="Z11">
        <v>524.76902056078097</v>
      </c>
      <c r="AA11">
        <v>569.98984178486705</v>
      </c>
      <c r="AB11">
        <v>620.56843704417304</v>
      </c>
      <c r="AC11">
        <v>660.150872671618</v>
      </c>
      <c r="AD11">
        <v>692.08701081384504</v>
      </c>
      <c r="AE11">
        <v>716.28374362861996</v>
      </c>
      <c r="AF11">
        <v>884.24922856832802</v>
      </c>
    </row>
    <row r="12" spans="1:32" x14ac:dyDescent="0.3">
      <c r="A12" t="s">
        <v>68</v>
      </c>
      <c r="B12" t="s">
        <v>317</v>
      </c>
      <c r="C12" t="s">
        <v>297</v>
      </c>
      <c r="D12" t="s">
        <v>318</v>
      </c>
      <c r="E12" t="s">
        <v>298</v>
      </c>
      <c r="G12">
        <v>2130.5847552802202</v>
      </c>
      <c r="H12">
        <v>2224.6860545975201</v>
      </c>
      <c r="I12">
        <v>2367.83479736459</v>
      </c>
      <c r="J12">
        <v>2629.5145848638699</v>
      </c>
      <c r="K12">
        <v>2722.5844091090198</v>
      </c>
      <c r="L12">
        <v>2716.1959934520301</v>
      </c>
      <c r="M12">
        <v>2628.2094074083402</v>
      </c>
      <c r="N12">
        <v>2684.9849177005399</v>
      </c>
      <c r="O12">
        <v>2679.4446354691399</v>
      </c>
      <c r="P12">
        <v>2659.2527041285002</v>
      </c>
      <c r="Q12">
        <v>2707.8545228790499</v>
      </c>
      <c r="R12">
        <v>2712.5171994437101</v>
      </c>
      <c r="S12">
        <v>2719.5476240269199</v>
      </c>
      <c r="T12">
        <v>2482.44439270983</v>
      </c>
      <c r="U12">
        <v>2723.8542713738798</v>
      </c>
      <c r="V12">
        <v>2688.8080290420799</v>
      </c>
      <c r="W12">
        <v>2373.5428304506099</v>
      </c>
      <c r="X12">
        <v>2347.94538272721</v>
      </c>
      <c r="Y12">
        <v>2485.1195936981298</v>
      </c>
      <c r="Z12">
        <v>2510.0688220666102</v>
      </c>
      <c r="AA12">
        <v>2659.3775205079201</v>
      </c>
      <c r="AB12">
        <v>2876.0364930968199</v>
      </c>
      <c r="AC12">
        <v>2998.8461120912102</v>
      </c>
      <c r="AD12">
        <v>3081.2479960668702</v>
      </c>
      <c r="AE12">
        <v>3124.80689708918</v>
      </c>
      <c r="AF12">
        <v>3612.4601510104198</v>
      </c>
    </row>
    <row r="13" spans="1:32" x14ac:dyDescent="0.3">
      <c r="A13" t="s">
        <v>68</v>
      </c>
      <c r="B13" t="s">
        <v>319</v>
      </c>
      <c r="C13" t="s">
        <v>297</v>
      </c>
      <c r="D13" t="s">
        <v>320</v>
      </c>
      <c r="E13" t="s">
        <v>298</v>
      </c>
      <c r="G13">
        <v>1438.55918365352</v>
      </c>
      <c r="H13">
        <v>1603.74139435652</v>
      </c>
      <c r="I13">
        <v>1684.14304473995</v>
      </c>
      <c r="J13">
        <v>1769.0366606529301</v>
      </c>
      <c r="K13">
        <v>1995.5273699289901</v>
      </c>
      <c r="L13">
        <v>2028.1426504570099</v>
      </c>
      <c r="M13">
        <v>2069.6477425972898</v>
      </c>
      <c r="N13">
        <v>2063.9069496451302</v>
      </c>
      <c r="O13">
        <v>2064.6857940136902</v>
      </c>
      <c r="P13">
        <v>2211.2673979361898</v>
      </c>
      <c r="Q13">
        <v>2356.7163365341398</v>
      </c>
      <c r="R13">
        <v>2579.3274352465</v>
      </c>
      <c r="S13">
        <v>2643.9657854521001</v>
      </c>
      <c r="T13">
        <v>2323.51789285943</v>
      </c>
      <c r="U13">
        <v>2526.6181000209599</v>
      </c>
      <c r="V13">
        <v>2471.8753859550902</v>
      </c>
      <c r="W13">
        <v>2372.6178515556599</v>
      </c>
      <c r="X13">
        <v>2341.7731913382599</v>
      </c>
      <c r="Y13">
        <v>2489.1294913300399</v>
      </c>
      <c r="Z13">
        <v>2437.8294721522698</v>
      </c>
      <c r="AA13">
        <v>2620.4544142835098</v>
      </c>
      <c r="AB13">
        <v>2892.2520756990598</v>
      </c>
      <c r="AC13">
        <v>3137.2350099471601</v>
      </c>
      <c r="AD13">
        <v>3237.7655910251801</v>
      </c>
      <c r="AE13">
        <v>3238.5880834036702</v>
      </c>
      <c r="AF13">
        <v>3332.8379913469698</v>
      </c>
    </row>
    <row r="14" spans="1:32" x14ac:dyDescent="0.3">
      <c r="A14" t="s">
        <v>68</v>
      </c>
      <c r="B14" t="s">
        <v>321</v>
      </c>
      <c r="C14" t="s">
        <v>297</v>
      </c>
      <c r="D14" t="s">
        <v>322</v>
      </c>
      <c r="E14" t="s">
        <v>298</v>
      </c>
      <c r="G14">
        <v>557.97691548772104</v>
      </c>
      <c r="H14">
        <v>609.48923520194398</v>
      </c>
      <c r="I14">
        <v>683.33115468504195</v>
      </c>
      <c r="J14">
        <v>791.55320551735997</v>
      </c>
      <c r="K14">
        <v>753.66712958088397</v>
      </c>
      <c r="L14">
        <v>787.13325518526699</v>
      </c>
      <c r="M14">
        <v>851.74189459479999</v>
      </c>
      <c r="N14">
        <v>748.05640955685101</v>
      </c>
      <c r="O14">
        <v>684.64870726945799</v>
      </c>
      <c r="P14">
        <v>736.97694656098201</v>
      </c>
      <c r="Q14">
        <v>777.391382042592</v>
      </c>
      <c r="R14">
        <v>855.29534636226003</v>
      </c>
      <c r="S14">
        <v>873.642871334603</v>
      </c>
      <c r="T14">
        <v>574.31696091055096</v>
      </c>
      <c r="U14">
        <v>648.43919920184601</v>
      </c>
      <c r="V14">
        <v>523.95363651323396</v>
      </c>
      <c r="W14">
        <v>438.19926396254601</v>
      </c>
      <c r="X14">
        <v>450.82193881830602</v>
      </c>
      <c r="Y14">
        <v>439.90445735531199</v>
      </c>
      <c r="Z14">
        <v>450.76447745979198</v>
      </c>
      <c r="AA14">
        <v>531.84431224610103</v>
      </c>
      <c r="AB14">
        <v>543.83498808976799</v>
      </c>
      <c r="AC14">
        <v>618.44206683179698</v>
      </c>
      <c r="AD14">
        <v>565.57243747898099</v>
      </c>
      <c r="AE14">
        <v>534.88685023908602</v>
      </c>
      <c r="AF14">
        <v>509.24743001676597</v>
      </c>
    </row>
    <row r="15" spans="1:32" x14ac:dyDescent="0.3">
      <c r="A15" t="s">
        <v>68</v>
      </c>
      <c r="B15" t="s">
        <v>323</v>
      </c>
      <c r="C15" t="s">
        <v>297</v>
      </c>
      <c r="D15" t="s">
        <v>324</v>
      </c>
      <c r="E15" t="s">
        <v>298</v>
      </c>
      <c r="G15">
        <v>1120.0342521305599</v>
      </c>
      <c r="H15">
        <v>1210.3188537185599</v>
      </c>
      <c r="I15">
        <v>1355.90783670684</v>
      </c>
      <c r="J15">
        <v>1517.7790040324701</v>
      </c>
      <c r="K15">
        <v>1507.39800419367</v>
      </c>
      <c r="L15">
        <v>1509.27534103875</v>
      </c>
      <c r="M15">
        <v>1561.9837961844701</v>
      </c>
      <c r="N15">
        <v>1433.54073949023</v>
      </c>
      <c r="O15">
        <v>1325.9471730191899</v>
      </c>
      <c r="P15">
        <v>1372.3600394948101</v>
      </c>
      <c r="Q15">
        <v>1444.59188023566</v>
      </c>
      <c r="R15">
        <v>1533.0690422938201</v>
      </c>
      <c r="S15">
        <v>1594.54367541898</v>
      </c>
      <c r="T15">
        <v>1210.98420959086</v>
      </c>
      <c r="U15">
        <v>1469.3375041880399</v>
      </c>
      <c r="V15">
        <v>1268.8200073453099</v>
      </c>
      <c r="W15">
        <v>1058.0024845903199</v>
      </c>
      <c r="X15">
        <v>1116.4133543442499</v>
      </c>
      <c r="Y15">
        <v>1094.7221809203199</v>
      </c>
      <c r="Z15">
        <v>1103.6618480571799</v>
      </c>
      <c r="AA15">
        <v>1168.8383373884101</v>
      </c>
      <c r="AB15">
        <v>1232.2462091673301</v>
      </c>
      <c r="AC15">
        <v>1343.9504985421599</v>
      </c>
      <c r="AD15">
        <v>1295.67241071172</v>
      </c>
      <c r="AE15">
        <v>1260.5750255370799</v>
      </c>
      <c r="AF15">
        <v>1224.8561718508399</v>
      </c>
    </row>
    <row r="16" spans="1:32" x14ac:dyDescent="0.3">
      <c r="A16" t="s">
        <v>68</v>
      </c>
      <c r="B16" t="s">
        <v>325</v>
      </c>
      <c r="C16" t="s">
        <v>297</v>
      </c>
      <c r="D16" t="s">
        <v>326</v>
      </c>
      <c r="E16" t="s">
        <v>298</v>
      </c>
      <c r="G16">
        <v>562.05733664284003</v>
      </c>
      <c r="H16">
        <v>600.82961851661798</v>
      </c>
      <c r="I16">
        <v>672.576682021799</v>
      </c>
      <c r="J16">
        <v>726.22579851510898</v>
      </c>
      <c r="K16">
        <v>753.73087461278897</v>
      </c>
      <c r="L16">
        <v>722.14208585348001</v>
      </c>
      <c r="M16">
        <v>710.24190158967394</v>
      </c>
      <c r="N16">
        <v>685.48432993338099</v>
      </c>
      <c r="O16">
        <v>641.29846574973305</v>
      </c>
      <c r="P16">
        <v>635.38309293382497</v>
      </c>
      <c r="Q16">
        <v>667.20049819306803</v>
      </c>
      <c r="R16">
        <v>677.77369593156197</v>
      </c>
      <c r="S16">
        <v>720.90080408437598</v>
      </c>
      <c r="T16">
        <v>636.66724868030599</v>
      </c>
      <c r="U16">
        <v>820.89830498619699</v>
      </c>
      <c r="V16">
        <v>744.86637083207995</v>
      </c>
      <c r="W16">
        <v>619.80322062776895</v>
      </c>
      <c r="X16">
        <v>665.59141552593996</v>
      </c>
      <c r="Y16">
        <v>654.81772356501006</v>
      </c>
      <c r="Z16">
        <v>652.89737059738604</v>
      </c>
      <c r="AA16">
        <v>636.99402514231099</v>
      </c>
      <c r="AB16">
        <v>688.41122107755905</v>
      </c>
      <c r="AC16">
        <v>725.50843171036399</v>
      </c>
      <c r="AD16">
        <v>730.09997323274297</v>
      </c>
      <c r="AE16">
        <v>725.68817529799503</v>
      </c>
      <c r="AF16">
        <v>715.608741834076</v>
      </c>
    </row>
    <row r="17" spans="1:32" x14ac:dyDescent="0.3">
      <c r="A17" t="s">
        <v>68</v>
      </c>
      <c r="B17" t="s">
        <v>327</v>
      </c>
      <c r="C17" t="s">
        <v>297</v>
      </c>
      <c r="D17" t="s">
        <v>328</v>
      </c>
      <c r="E17" t="s">
        <v>298</v>
      </c>
      <c r="G17">
        <v>415.99086137334098</v>
      </c>
      <c r="H17">
        <v>480.51379904032501</v>
      </c>
      <c r="I17">
        <v>504.30935173851401</v>
      </c>
      <c r="J17">
        <v>545.40972792048603</v>
      </c>
      <c r="K17">
        <v>651.51752027351199</v>
      </c>
      <c r="L17">
        <v>657.39814591792697</v>
      </c>
      <c r="M17">
        <v>670.77242791479205</v>
      </c>
      <c r="N17">
        <v>680.90054621991806</v>
      </c>
      <c r="O17">
        <v>690.025920820799</v>
      </c>
      <c r="P17">
        <v>660.11036167269594</v>
      </c>
      <c r="Q17">
        <v>702.88678464928603</v>
      </c>
      <c r="R17">
        <v>749.15708840876505</v>
      </c>
      <c r="S17">
        <v>786.58246719599003</v>
      </c>
      <c r="T17">
        <v>764.34874226423995</v>
      </c>
      <c r="U17">
        <v>744.94691312003999</v>
      </c>
      <c r="V17">
        <v>743.89156429202706</v>
      </c>
      <c r="W17">
        <v>703.74392548943001</v>
      </c>
      <c r="X17">
        <v>763.92218078432995</v>
      </c>
      <c r="Y17">
        <v>813.51668590139002</v>
      </c>
      <c r="Z17">
        <v>866.04141041012701</v>
      </c>
      <c r="AA17">
        <v>875.908592735659</v>
      </c>
      <c r="AB17">
        <v>948.14529422128498</v>
      </c>
      <c r="AC17">
        <v>986.48358721230397</v>
      </c>
      <c r="AD17">
        <v>1004.94842829497</v>
      </c>
      <c r="AE17">
        <v>940.83963665639203</v>
      </c>
      <c r="AF17">
        <v>1033.4846357725401</v>
      </c>
    </row>
    <row r="18" spans="1:32" x14ac:dyDescent="0.3">
      <c r="A18" t="s">
        <v>68</v>
      </c>
      <c r="B18" t="s">
        <v>329</v>
      </c>
      <c r="C18" t="s">
        <v>297</v>
      </c>
      <c r="D18" t="s">
        <v>330</v>
      </c>
      <c r="E18" t="s">
        <v>298</v>
      </c>
      <c r="G18">
        <v>1654.9781635332999</v>
      </c>
      <c r="H18">
        <v>1457.25345422593</v>
      </c>
      <c r="I18">
        <v>1497.6123585554601</v>
      </c>
      <c r="J18">
        <v>1459.5067140522699</v>
      </c>
      <c r="K18">
        <v>1563.7195102691801</v>
      </c>
      <c r="L18">
        <v>1623.02642369714</v>
      </c>
      <c r="M18">
        <v>1733.3962778237999</v>
      </c>
      <c r="N18">
        <v>1680.53571055059</v>
      </c>
      <c r="O18">
        <v>1519.11520209534</v>
      </c>
      <c r="P18">
        <v>1530.17808553594</v>
      </c>
      <c r="Q18">
        <v>1471.3726297158501</v>
      </c>
      <c r="R18">
        <v>1489.4887974708599</v>
      </c>
      <c r="S18">
        <v>1460.60434158812</v>
      </c>
      <c r="T18">
        <v>1240.2451245290399</v>
      </c>
      <c r="U18">
        <v>1357.01863855228</v>
      </c>
      <c r="V18">
        <v>1589.0206696124101</v>
      </c>
      <c r="W18">
        <v>1460.9485199024</v>
      </c>
      <c r="X18">
        <v>1404.7329123920599</v>
      </c>
      <c r="Y18">
        <v>1498.9490474438301</v>
      </c>
      <c r="Z18">
        <v>1612.2800626078199</v>
      </c>
      <c r="AA18">
        <v>1605.4732502602401</v>
      </c>
      <c r="AB18">
        <v>1889.2154145198001</v>
      </c>
      <c r="AC18">
        <v>2058.30421042238</v>
      </c>
      <c r="AD18">
        <v>2172.04005985407</v>
      </c>
      <c r="AE18">
        <v>1890.5392395322201</v>
      </c>
      <c r="AF18">
        <v>2110.3691269977298</v>
      </c>
    </row>
    <row r="19" spans="1:32" x14ac:dyDescent="0.3">
      <c r="A19" t="s">
        <v>68</v>
      </c>
      <c r="B19" t="s">
        <v>331</v>
      </c>
      <c r="C19" t="s">
        <v>297</v>
      </c>
      <c r="D19" t="s">
        <v>332</v>
      </c>
      <c r="E19" t="s">
        <v>298</v>
      </c>
      <c r="G19">
        <v>1074.2172669526301</v>
      </c>
      <c r="H19">
        <v>1173.5667847929999</v>
      </c>
      <c r="I19">
        <v>1280.13918890844</v>
      </c>
      <c r="J19">
        <v>1284.13457970594</v>
      </c>
      <c r="K19">
        <v>1455.9042713387601</v>
      </c>
      <c r="L19">
        <v>1568.05888513995</v>
      </c>
      <c r="M19">
        <v>1590.94013351749</v>
      </c>
      <c r="N19">
        <v>1636.6942666541199</v>
      </c>
      <c r="O19">
        <v>1641.8899969773099</v>
      </c>
      <c r="P19">
        <v>1596.8658640036699</v>
      </c>
      <c r="Q19">
        <v>1545.7475902461599</v>
      </c>
      <c r="R19">
        <v>1585.67809705535</v>
      </c>
      <c r="S19">
        <v>1695.0027157616601</v>
      </c>
      <c r="T19">
        <v>1745.16778468095</v>
      </c>
      <c r="U19">
        <v>1840.0611892693</v>
      </c>
      <c r="V19">
        <v>1854.3048446159301</v>
      </c>
      <c r="W19">
        <v>1766.8199094598201</v>
      </c>
      <c r="X19">
        <v>1703.1561091009501</v>
      </c>
      <c r="Y19">
        <v>1769.88490570524</v>
      </c>
      <c r="Z19">
        <v>1873.8860456505499</v>
      </c>
      <c r="AA19">
        <v>1929.9975689717101</v>
      </c>
      <c r="AB19">
        <v>2112.6007438165402</v>
      </c>
      <c r="AC19">
        <v>2230.7304395834499</v>
      </c>
      <c r="AD19">
        <v>2348.4513307551401</v>
      </c>
      <c r="AE19">
        <v>2341.7425719929702</v>
      </c>
      <c r="AF19">
        <v>2574.1011069400502</v>
      </c>
    </row>
    <row r="20" spans="1:32" x14ac:dyDescent="0.3">
      <c r="A20" t="s">
        <v>68</v>
      </c>
      <c r="B20" t="s">
        <v>333</v>
      </c>
      <c r="C20" t="s">
        <v>297</v>
      </c>
      <c r="D20" t="s">
        <v>334</v>
      </c>
      <c r="E20" t="s">
        <v>298</v>
      </c>
      <c r="G20">
        <v>1966.5676630979101</v>
      </c>
      <c r="H20">
        <v>2006.2239929069899</v>
      </c>
      <c r="I20">
        <v>2134.2021475442898</v>
      </c>
      <c r="J20">
        <v>2286.2128005847399</v>
      </c>
      <c r="K20">
        <v>2353.8806358389102</v>
      </c>
      <c r="L20">
        <v>2297.86757370348</v>
      </c>
      <c r="M20">
        <v>2307.80496068913</v>
      </c>
      <c r="N20">
        <v>2663.6027489418002</v>
      </c>
      <c r="O20">
        <v>2867.90464761556</v>
      </c>
      <c r="P20">
        <v>2689.6944338509202</v>
      </c>
      <c r="Q20">
        <v>2809.29136966837</v>
      </c>
      <c r="R20">
        <v>3055.8234868675399</v>
      </c>
      <c r="S20">
        <v>3362.0039518721801</v>
      </c>
      <c r="T20">
        <v>2952.3645910136202</v>
      </c>
      <c r="U20">
        <v>3434.9775068282702</v>
      </c>
      <c r="V20">
        <v>3421.16994990274</v>
      </c>
      <c r="W20">
        <v>3343.2667202474099</v>
      </c>
      <c r="X20">
        <v>3308.7003801242699</v>
      </c>
      <c r="Y20">
        <v>3666.7493581834401</v>
      </c>
      <c r="Z20">
        <v>4170.4855626797198</v>
      </c>
      <c r="AA20">
        <v>4627.7208196421698</v>
      </c>
      <c r="AB20">
        <v>4559.2180807854002</v>
      </c>
      <c r="AC20">
        <v>4699.6015024461103</v>
      </c>
      <c r="AD20">
        <v>4780.1879745056804</v>
      </c>
      <c r="AE20">
        <v>3863.5322794285098</v>
      </c>
      <c r="AF20">
        <v>4552.6773195887799</v>
      </c>
    </row>
    <row r="21" spans="1:32" x14ac:dyDescent="0.3">
      <c r="A21" t="s">
        <v>68</v>
      </c>
      <c r="B21" t="s">
        <v>335</v>
      </c>
      <c r="C21" t="s">
        <v>297</v>
      </c>
      <c r="D21" t="s">
        <v>336</v>
      </c>
      <c r="E21" t="s">
        <v>298</v>
      </c>
      <c r="G21">
        <v>2499.00846686253</v>
      </c>
      <c r="H21">
        <v>2597.6835546266002</v>
      </c>
      <c r="I21">
        <v>2763.99898508764</v>
      </c>
      <c r="J21">
        <v>2981.1632528418199</v>
      </c>
      <c r="K21">
        <v>3151.8110686056598</v>
      </c>
      <c r="L21">
        <v>3093.38778304474</v>
      </c>
      <c r="M21">
        <v>3148.26809215923</v>
      </c>
      <c r="N21">
        <v>3652.5612918882798</v>
      </c>
      <c r="O21">
        <v>3979.2108388121901</v>
      </c>
      <c r="P21">
        <v>3926.3859264074099</v>
      </c>
      <c r="Q21">
        <v>4178.4206521651504</v>
      </c>
      <c r="R21">
        <v>4459.6477458734298</v>
      </c>
      <c r="S21">
        <v>4855.4743463442601</v>
      </c>
      <c r="T21">
        <v>4541.09437259677</v>
      </c>
      <c r="U21">
        <v>5103.2034593669396</v>
      </c>
      <c r="V21">
        <v>5237.5113068967503</v>
      </c>
      <c r="W21">
        <v>5195.9212696791701</v>
      </c>
      <c r="X21">
        <v>5134.63458250655</v>
      </c>
      <c r="Y21">
        <v>5477.4330787757699</v>
      </c>
      <c r="Z21">
        <v>5874.2029092378798</v>
      </c>
      <c r="AA21">
        <v>6415.3978371866297</v>
      </c>
      <c r="AB21">
        <v>6333.46225175781</v>
      </c>
      <c r="AC21">
        <v>6463.5345931990496</v>
      </c>
      <c r="AD21">
        <v>6579.4137939779202</v>
      </c>
      <c r="AE21">
        <v>5798.3199091813203</v>
      </c>
      <c r="AF21">
        <v>6602.2797318862904</v>
      </c>
    </row>
    <row r="22" spans="1:32" x14ac:dyDescent="0.3">
      <c r="A22" t="s">
        <v>68</v>
      </c>
      <c r="B22" t="s">
        <v>337</v>
      </c>
      <c r="C22" t="s">
        <v>297</v>
      </c>
      <c r="D22" t="s">
        <v>338</v>
      </c>
      <c r="E22" t="s">
        <v>298</v>
      </c>
      <c r="G22">
        <v>532.44080376462296</v>
      </c>
      <c r="H22">
        <v>591.45956171960802</v>
      </c>
      <c r="I22">
        <v>629.79683754334496</v>
      </c>
      <c r="J22">
        <v>694.95045225707997</v>
      </c>
      <c r="K22">
        <v>797.93043276674905</v>
      </c>
      <c r="L22">
        <v>795.52020934125699</v>
      </c>
      <c r="M22">
        <v>840.46313147009698</v>
      </c>
      <c r="N22">
        <v>988.958542946482</v>
      </c>
      <c r="O22">
        <v>1111.3061911966299</v>
      </c>
      <c r="P22">
        <v>1236.6914925564899</v>
      </c>
      <c r="Q22">
        <v>1369.12928249678</v>
      </c>
      <c r="R22">
        <v>1403.8242590058901</v>
      </c>
      <c r="S22">
        <v>1493.47039447208</v>
      </c>
      <c r="T22">
        <v>1588.72978158315</v>
      </c>
      <c r="U22">
        <v>1668.2259525386701</v>
      </c>
      <c r="V22">
        <v>1816.3413569940101</v>
      </c>
      <c r="W22">
        <v>1852.65454943176</v>
      </c>
      <c r="X22">
        <v>1825.9342023822801</v>
      </c>
      <c r="Y22">
        <v>1810.68372059233</v>
      </c>
      <c r="Z22">
        <v>1703.71734655817</v>
      </c>
      <c r="AA22">
        <v>1787.6770175444699</v>
      </c>
      <c r="AB22">
        <v>1774.2441709724101</v>
      </c>
      <c r="AC22">
        <v>1763.93309075294</v>
      </c>
      <c r="AD22">
        <v>1799.2258194722399</v>
      </c>
      <c r="AE22">
        <v>1934.7876297528001</v>
      </c>
      <c r="AF22">
        <v>2049.60241229751</v>
      </c>
    </row>
    <row r="23" spans="1:32" x14ac:dyDescent="0.3">
      <c r="A23" t="s">
        <v>68</v>
      </c>
      <c r="B23" t="s">
        <v>339</v>
      </c>
      <c r="C23" t="s">
        <v>297</v>
      </c>
      <c r="D23" t="s">
        <v>340</v>
      </c>
      <c r="E23" t="s">
        <v>298</v>
      </c>
      <c r="G23">
        <v>5543.9844758302297</v>
      </c>
      <c r="H23">
        <v>6279.7746639958596</v>
      </c>
      <c r="I23">
        <v>7180.6714110782405</v>
      </c>
      <c r="J23">
        <v>7764.2510923495101</v>
      </c>
      <c r="K23">
        <v>8762.0579630154607</v>
      </c>
      <c r="L23">
        <v>9461.4270692933205</v>
      </c>
      <c r="M23">
        <v>9525.0532825739392</v>
      </c>
      <c r="N23">
        <v>9395.7582454509102</v>
      </c>
      <c r="O23">
        <v>9845.2592701297999</v>
      </c>
      <c r="P23">
        <v>9873.0265615798799</v>
      </c>
      <c r="Q23">
        <v>10065.333015529901</v>
      </c>
      <c r="R23">
        <v>10658.7634259023</v>
      </c>
      <c r="S23">
        <v>10676.4400015315</v>
      </c>
      <c r="T23">
        <v>10184.7610387147</v>
      </c>
      <c r="U23">
        <v>9963.9544938060699</v>
      </c>
      <c r="V23">
        <v>9409.1143022111901</v>
      </c>
      <c r="W23">
        <v>7780.1191316390696</v>
      </c>
      <c r="X23">
        <v>7214.4476782893298</v>
      </c>
      <c r="Y23">
        <v>6697.3234854122602</v>
      </c>
      <c r="Z23">
        <v>6784.8153638435897</v>
      </c>
      <c r="AA23">
        <v>6964.4995047982702</v>
      </c>
      <c r="AB23">
        <v>7373.2871870383997</v>
      </c>
      <c r="AC23">
        <v>7656.5985993130998</v>
      </c>
      <c r="AD23">
        <v>8431.6395264728199</v>
      </c>
      <c r="AE23">
        <v>8673.6109384199099</v>
      </c>
      <c r="AF23">
        <v>9521.0316345640495</v>
      </c>
    </row>
    <row r="24" spans="1:32" x14ac:dyDescent="0.3">
      <c r="A24" t="s">
        <v>68</v>
      </c>
      <c r="B24" t="s">
        <v>341</v>
      </c>
      <c r="C24" t="s">
        <v>297</v>
      </c>
      <c r="D24" t="s">
        <v>342</v>
      </c>
      <c r="E24" t="s">
        <v>298</v>
      </c>
      <c r="G24">
        <v>13274.5855845039</v>
      </c>
      <c r="H24">
        <v>14422.3772543286</v>
      </c>
      <c r="I24">
        <v>15727.3359081626</v>
      </c>
      <c r="J24">
        <v>16542.8841177502</v>
      </c>
      <c r="K24">
        <v>17119.450258189499</v>
      </c>
      <c r="L24">
        <v>17903.113334665501</v>
      </c>
      <c r="M24">
        <v>18906.509903292801</v>
      </c>
      <c r="N24">
        <v>19192.668989603499</v>
      </c>
      <c r="O24">
        <v>20112.525699866299</v>
      </c>
      <c r="P24">
        <v>20262.3668025853</v>
      </c>
      <c r="Q24">
        <v>20970.642005484999</v>
      </c>
      <c r="R24">
        <v>21450.578197770901</v>
      </c>
      <c r="S24">
        <v>22407.445831774799</v>
      </c>
      <c r="T24">
        <v>22588.649211893699</v>
      </c>
      <c r="U24">
        <v>23617.909146774698</v>
      </c>
      <c r="V24">
        <v>23286.831241039999</v>
      </c>
      <c r="W24">
        <v>23326.587599534101</v>
      </c>
      <c r="X24">
        <v>24326.1148256905</v>
      </c>
      <c r="Y24">
        <v>25072.659926757198</v>
      </c>
      <c r="Z24">
        <v>25102.376894335499</v>
      </c>
      <c r="AA24">
        <v>26021.788375029199</v>
      </c>
      <c r="AB24">
        <v>26175.151584162799</v>
      </c>
      <c r="AC24">
        <v>26249.914050844902</v>
      </c>
      <c r="AD24">
        <v>26907.323161841799</v>
      </c>
      <c r="AE24">
        <v>25289.086282026401</v>
      </c>
      <c r="AF24">
        <v>26931.738792315398</v>
      </c>
    </row>
    <row r="25" spans="1:32" x14ac:dyDescent="0.3">
      <c r="A25" t="s">
        <v>68</v>
      </c>
      <c r="B25" t="s">
        <v>343</v>
      </c>
      <c r="C25" t="s">
        <v>297</v>
      </c>
      <c r="D25" t="s">
        <v>344</v>
      </c>
      <c r="E25" t="s">
        <v>298</v>
      </c>
      <c r="G25">
        <v>1396.4480216512</v>
      </c>
      <c r="H25">
        <v>1531.3456011579401</v>
      </c>
      <c r="I25">
        <v>1664.7150997005999</v>
      </c>
      <c r="J25">
        <v>1747.74124497715</v>
      </c>
      <c r="K25">
        <v>1827.6387053057899</v>
      </c>
      <c r="L25">
        <v>1872.07259017602</v>
      </c>
      <c r="M25">
        <v>2005.42734998644</v>
      </c>
      <c r="N25">
        <v>2058.5467094406699</v>
      </c>
      <c r="O25">
        <v>2161.9455388439601</v>
      </c>
      <c r="P25">
        <v>2167.0128109195898</v>
      </c>
      <c r="Q25">
        <v>2239.7221122068399</v>
      </c>
      <c r="R25">
        <v>2293.5138154446699</v>
      </c>
      <c r="S25">
        <v>2410.9112098401802</v>
      </c>
      <c r="T25">
        <v>2471.7452586659401</v>
      </c>
      <c r="U25">
        <v>2613.3750393642499</v>
      </c>
      <c r="V25">
        <v>2120.4341123914801</v>
      </c>
      <c r="W25">
        <v>2186.8298579964398</v>
      </c>
      <c r="X25">
        <v>2196.5062206501998</v>
      </c>
      <c r="Y25">
        <v>2262.6248096334298</v>
      </c>
      <c r="Z25">
        <v>2395.3967933260801</v>
      </c>
      <c r="AA25">
        <v>2539.00033045296</v>
      </c>
      <c r="AB25">
        <v>2664.6248078397198</v>
      </c>
      <c r="AC25">
        <v>2723.5940739780199</v>
      </c>
      <c r="AD25">
        <v>2905.8884712041099</v>
      </c>
      <c r="AE25">
        <v>2577.1872100253099</v>
      </c>
      <c r="AF25">
        <v>2761.6782592229201</v>
      </c>
    </row>
    <row r="26" spans="1:32" x14ac:dyDescent="0.3">
      <c r="A26" t="s">
        <v>68</v>
      </c>
      <c r="B26" t="s">
        <v>345</v>
      </c>
      <c r="C26" t="s">
        <v>297</v>
      </c>
      <c r="D26" t="s">
        <v>346</v>
      </c>
      <c r="E26" t="s">
        <v>298</v>
      </c>
      <c r="G26">
        <v>6723.18641947794</v>
      </c>
      <c r="H26">
        <v>7295.4825777347496</v>
      </c>
      <c r="I26">
        <v>7957.2897291888203</v>
      </c>
      <c r="J26">
        <v>8369.4797918629502</v>
      </c>
      <c r="K26">
        <v>8655.4064081463894</v>
      </c>
      <c r="L26">
        <v>9059.2013096794199</v>
      </c>
      <c r="M26">
        <v>9557.7945261788009</v>
      </c>
      <c r="N26">
        <v>9706.1285067206009</v>
      </c>
      <c r="O26">
        <v>10167.6220665006</v>
      </c>
      <c r="P26">
        <v>10247.584433887499</v>
      </c>
      <c r="Q26">
        <v>10603.389299529999</v>
      </c>
      <c r="R26">
        <v>10840.320190505799</v>
      </c>
      <c r="S26">
        <v>11321.6319284403</v>
      </c>
      <c r="T26">
        <v>11401.7447747634</v>
      </c>
      <c r="U26">
        <v>11913.884842651099</v>
      </c>
      <c r="V26">
        <v>11918.2116500511</v>
      </c>
      <c r="W26">
        <v>12027.291340859299</v>
      </c>
      <c r="X26">
        <v>12610.944980641299</v>
      </c>
      <c r="Y26">
        <v>13021.92201018</v>
      </c>
      <c r="Z26">
        <v>12869.518848579601</v>
      </c>
      <c r="AA26">
        <v>13263.8039329768</v>
      </c>
      <c r="AB26">
        <v>13451.868066233201</v>
      </c>
      <c r="AC26">
        <v>13332.9064095788</v>
      </c>
      <c r="AD26">
        <v>13230.1679388593</v>
      </c>
      <c r="AE26">
        <v>12902.1444578067</v>
      </c>
      <c r="AF26">
        <v>13353.0757569171</v>
      </c>
    </row>
    <row r="27" spans="1:32" x14ac:dyDescent="0.3">
      <c r="A27" t="s">
        <v>68</v>
      </c>
      <c r="B27" t="s">
        <v>347</v>
      </c>
      <c r="C27" t="s">
        <v>297</v>
      </c>
      <c r="D27" t="s">
        <v>348</v>
      </c>
      <c r="E27" t="s">
        <v>298</v>
      </c>
      <c r="G27">
        <v>5154.9511433747803</v>
      </c>
      <c r="H27">
        <v>5595.5490754358798</v>
      </c>
      <c r="I27">
        <v>6105.33107927323</v>
      </c>
      <c r="J27">
        <v>6425.6630809100598</v>
      </c>
      <c r="K27">
        <v>6636.4051447373504</v>
      </c>
      <c r="L27">
        <v>6971.8394348100801</v>
      </c>
      <c r="M27">
        <v>7343.2880271275599</v>
      </c>
      <c r="N27">
        <v>7427.9937734421801</v>
      </c>
      <c r="O27">
        <v>7782.9580945217504</v>
      </c>
      <c r="P27">
        <v>7847.7695577782397</v>
      </c>
      <c r="Q27">
        <v>8127.5305937481098</v>
      </c>
      <c r="R27">
        <v>8316.7441918204204</v>
      </c>
      <c r="S27">
        <v>8674.9026934943104</v>
      </c>
      <c r="T27">
        <v>8715.1591784643806</v>
      </c>
      <c r="U27">
        <v>9090.6492647593295</v>
      </c>
      <c r="V27">
        <v>9248.1854785973701</v>
      </c>
      <c r="W27">
        <v>9112.4664006784205</v>
      </c>
      <c r="X27">
        <v>9518.6636243990197</v>
      </c>
      <c r="Y27">
        <v>9788.1131069436797</v>
      </c>
      <c r="Z27">
        <v>9837.4612524298209</v>
      </c>
      <c r="AA27">
        <v>10218.9841115994</v>
      </c>
      <c r="AB27">
        <v>10058.6587100899</v>
      </c>
      <c r="AC27">
        <v>10193.4135672881</v>
      </c>
      <c r="AD27">
        <v>10771.266751778399</v>
      </c>
      <c r="AE27">
        <v>9809.7546141943294</v>
      </c>
      <c r="AF27">
        <v>10816.984776175301</v>
      </c>
    </row>
    <row r="28" spans="1:32" x14ac:dyDescent="0.3">
      <c r="A28" t="s">
        <v>68</v>
      </c>
      <c r="B28" t="s">
        <v>349</v>
      </c>
      <c r="C28" t="s">
        <v>297</v>
      </c>
      <c r="D28" t="s">
        <v>350</v>
      </c>
      <c r="E28" t="s">
        <v>298</v>
      </c>
      <c r="G28">
        <v>3251.7590577579599</v>
      </c>
      <c r="H28">
        <v>3561.30400714691</v>
      </c>
      <c r="I28">
        <v>4036.8097365165199</v>
      </c>
      <c r="J28">
        <v>4535.5715782290299</v>
      </c>
      <c r="K28">
        <v>5000.1756039045104</v>
      </c>
      <c r="L28">
        <v>5038.0992961758702</v>
      </c>
      <c r="M28">
        <v>5312.6219854627197</v>
      </c>
      <c r="N28">
        <v>5433.5505442004296</v>
      </c>
      <c r="O28">
        <v>5968.6418229400697</v>
      </c>
      <c r="P28">
        <v>5877.2546060866398</v>
      </c>
      <c r="Q28">
        <v>6319.1109412664</v>
      </c>
      <c r="R28">
        <v>7011.71780552983</v>
      </c>
      <c r="S28">
        <v>7446.2517464285602</v>
      </c>
      <c r="T28">
        <v>6968.9011593004498</v>
      </c>
      <c r="U28">
        <v>8032.1708818282696</v>
      </c>
      <c r="V28">
        <v>7922.0421645755196</v>
      </c>
      <c r="W28">
        <v>7583.7948439708298</v>
      </c>
      <c r="X28">
        <v>7320.4998522265196</v>
      </c>
      <c r="Y28">
        <v>7453.2377537188204</v>
      </c>
      <c r="Z28">
        <v>7712.9012880718101</v>
      </c>
      <c r="AA28">
        <v>8089.8913980916896</v>
      </c>
      <c r="AB28">
        <v>8881.5622309599203</v>
      </c>
      <c r="AC28">
        <v>9325.6724209588792</v>
      </c>
      <c r="AD28">
        <v>9796.2938745278298</v>
      </c>
      <c r="AE28">
        <v>7431.0567036141701</v>
      </c>
      <c r="AF28">
        <v>8529.9859882458804</v>
      </c>
    </row>
    <row r="29" spans="1:32" x14ac:dyDescent="0.3">
      <c r="A29" t="s">
        <v>68</v>
      </c>
      <c r="B29" t="s">
        <v>351</v>
      </c>
      <c r="C29" t="s">
        <v>297</v>
      </c>
      <c r="D29" t="s">
        <v>352</v>
      </c>
      <c r="E29" t="s">
        <v>298</v>
      </c>
      <c r="G29">
        <v>1348.3040546356899</v>
      </c>
      <c r="H29">
        <v>1479.1015254225099</v>
      </c>
      <c r="I29">
        <v>1676.2990381534</v>
      </c>
      <c r="J29">
        <v>1882.29314390083</v>
      </c>
      <c r="K29">
        <v>2074.6690812288598</v>
      </c>
      <c r="L29">
        <v>2091.9868298485599</v>
      </c>
      <c r="M29">
        <v>2205.0666344596402</v>
      </c>
      <c r="N29">
        <v>2256.0880103508298</v>
      </c>
      <c r="O29">
        <v>2478.5610631097302</v>
      </c>
      <c r="P29">
        <v>2442.5122135312399</v>
      </c>
      <c r="Q29">
        <v>2627.6230115544399</v>
      </c>
      <c r="R29">
        <v>2918.3966843882199</v>
      </c>
      <c r="S29">
        <v>3091.8745276659301</v>
      </c>
      <c r="T29">
        <v>2901.6934596486299</v>
      </c>
      <c r="U29">
        <v>3337.0073286015199</v>
      </c>
      <c r="V29">
        <v>3379.3202517427198</v>
      </c>
      <c r="W29">
        <v>2959.28588625578</v>
      </c>
      <c r="X29">
        <v>2838.1231194613601</v>
      </c>
      <c r="Y29">
        <v>2886.1649911620798</v>
      </c>
      <c r="Z29">
        <v>3150.7587073361201</v>
      </c>
      <c r="AA29">
        <v>3274.5380427360201</v>
      </c>
      <c r="AB29">
        <v>3462.54785935575</v>
      </c>
      <c r="AC29">
        <v>3730.3050469132199</v>
      </c>
      <c r="AD29">
        <v>3958.4837832251601</v>
      </c>
      <c r="AE29">
        <v>3685.8914984031499</v>
      </c>
      <c r="AF29">
        <v>4139.1365220729504</v>
      </c>
    </row>
    <row r="30" spans="1:32" x14ac:dyDescent="0.3">
      <c r="A30" t="s">
        <v>68</v>
      </c>
      <c r="B30" t="s">
        <v>353</v>
      </c>
      <c r="C30" t="s">
        <v>297</v>
      </c>
      <c r="D30" t="s">
        <v>354</v>
      </c>
      <c r="E30" t="s">
        <v>298</v>
      </c>
      <c r="G30">
        <v>53.758252449082299</v>
      </c>
      <c r="H30">
        <v>57.2390911383076</v>
      </c>
      <c r="I30">
        <v>65.913361368411302</v>
      </c>
      <c r="J30">
        <v>76.058464993484293</v>
      </c>
      <c r="K30">
        <v>82.538917391836705</v>
      </c>
      <c r="L30">
        <v>80.265101787054405</v>
      </c>
      <c r="M30">
        <v>84.807549617754105</v>
      </c>
      <c r="N30">
        <v>85.372816141635994</v>
      </c>
      <c r="O30">
        <v>94.614694858067494</v>
      </c>
      <c r="P30">
        <v>86.178956755477699</v>
      </c>
      <c r="Q30">
        <v>91.946791900498795</v>
      </c>
      <c r="R30">
        <v>99.361534714598207</v>
      </c>
      <c r="S30">
        <v>106.282417824352</v>
      </c>
      <c r="T30">
        <v>91.995917176653705</v>
      </c>
      <c r="U30">
        <v>120.144872734028</v>
      </c>
      <c r="V30">
        <v>120.732959442682</v>
      </c>
      <c r="W30">
        <v>116.75770204935699</v>
      </c>
      <c r="X30">
        <v>121.524710839166</v>
      </c>
      <c r="Y30">
        <v>142.58059742796601</v>
      </c>
      <c r="Z30">
        <v>144.932695042022</v>
      </c>
      <c r="AA30">
        <v>151.05143614201</v>
      </c>
      <c r="AB30">
        <v>148.58944716578901</v>
      </c>
      <c r="AC30">
        <v>123.665436750203</v>
      </c>
      <c r="AD30">
        <v>150.94173621991001</v>
      </c>
      <c r="AE30">
        <v>132.38466609684301</v>
      </c>
      <c r="AF30">
        <v>178.156933416345</v>
      </c>
    </row>
    <row r="31" spans="1:32" x14ac:dyDescent="0.3">
      <c r="A31" t="s">
        <v>68</v>
      </c>
      <c r="B31" t="s">
        <v>355</v>
      </c>
      <c r="C31" t="s">
        <v>297</v>
      </c>
      <c r="D31" t="s">
        <v>356</v>
      </c>
      <c r="E31" t="s">
        <v>298</v>
      </c>
      <c r="G31">
        <v>447.64689837181498</v>
      </c>
      <c r="H31">
        <v>480.96101645162099</v>
      </c>
      <c r="I31">
        <v>550.69876319041305</v>
      </c>
      <c r="J31">
        <v>630.94654909789699</v>
      </c>
      <c r="K31">
        <v>686.79594606188505</v>
      </c>
      <c r="L31">
        <v>674.07365702570803</v>
      </c>
      <c r="M31">
        <v>711.557122685678</v>
      </c>
      <c r="N31">
        <v>719.16374437648096</v>
      </c>
      <c r="O31">
        <v>795.26280522132004</v>
      </c>
      <c r="P31">
        <v>740.06513783155003</v>
      </c>
      <c r="Q31">
        <v>791.46016133389401</v>
      </c>
      <c r="R31">
        <v>862.70998689847499</v>
      </c>
      <c r="S31">
        <v>918.266330280734</v>
      </c>
      <c r="T31">
        <v>819.04623455302601</v>
      </c>
      <c r="U31">
        <v>1025.4625281219701</v>
      </c>
      <c r="V31">
        <v>848.81140314872403</v>
      </c>
      <c r="W31">
        <v>903.29658024474804</v>
      </c>
      <c r="X31">
        <v>900.81695862428796</v>
      </c>
      <c r="Y31">
        <v>874.90546086593997</v>
      </c>
      <c r="Z31">
        <v>783.83418344967004</v>
      </c>
      <c r="AA31">
        <v>805.80168532353798</v>
      </c>
      <c r="AB31">
        <v>1140.17552759207</v>
      </c>
      <c r="AC31">
        <v>1175.6599658453399</v>
      </c>
      <c r="AD31">
        <v>1105.30043348616</v>
      </c>
      <c r="AE31">
        <v>-58.401315968496199</v>
      </c>
      <c r="AF31">
        <v>237.97487929918799</v>
      </c>
    </row>
    <row r="32" spans="1:32" x14ac:dyDescent="0.3">
      <c r="A32" t="s">
        <v>68</v>
      </c>
      <c r="B32" t="s">
        <v>357</v>
      </c>
      <c r="C32" t="s">
        <v>297</v>
      </c>
      <c r="D32" t="s">
        <v>358</v>
      </c>
      <c r="E32" t="s">
        <v>298</v>
      </c>
      <c r="G32">
        <v>1179.5487308100401</v>
      </c>
      <c r="H32">
        <v>1297.8356437269699</v>
      </c>
      <c r="I32">
        <v>1466.81274725661</v>
      </c>
      <c r="J32">
        <v>1638.521795137</v>
      </c>
      <c r="K32">
        <v>1814.5880810598701</v>
      </c>
      <c r="L32">
        <v>1841.16333430021</v>
      </c>
      <c r="M32">
        <v>1941.2476928624999</v>
      </c>
      <c r="N32">
        <v>1991.5272086714399</v>
      </c>
      <c r="O32">
        <v>2183.3063617438402</v>
      </c>
      <c r="P32">
        <v>2184.06023790993</v>
      </c>
      <c r="Q32">
        <v>2347.6024659658801</v>
      </c>
      <c r="R32">
        <v>2613.8544310737002</v>
      </c>
      <c r="S32">
        <v>2776.1262056737</v>
      </c>
      <c r="T32">
        <v>2621.2865658651299</v>
      </c>
      <c r="U32">
        <v>2958.9827417337401</v>
      </c>
      <c r="V32">
        <v>3011.3186861039999</v>
      </c>
      <c r="W32">
        <v>3075.3431220747998</v>
      </c>
      <c r="X32">
        <v>2956.50082885142</v>
      </c>
      <c r="Y32">
        <v>3032.92800848248</v>
      </c>
      <c r="Z32">
        <v>3082.7091605850801</v>
      </c>
      <c r="AA32">
        <v>3316.4689181796898</v>
      </c>
      <c r="AB32">
        <v>3600.6644144811698</v>
      </c>
      <c r="AC32">
        <v>3734.1168607310501</v>
      </c>
      <c r="AD32">
        <v>3988.1202631404699</v>
      </c>
      <c r="AE32">
        <v>3123.57624286485</v>
      </c>
      <c r="AF32">
        <v>3405.5516836494799</v>
      </c>
    </row>
    <row r="33" spans="1:32" x14ac:dyDescent="0.3">
      <c r="A33" t="s">
        <v>68</v>
      </c>
      <c r="B33" t="s">
        <v>359</v>
      </c>
      <c r="C33" t="s">
        <v>297</v>
      </c>
      <c r="D33" t="s">
        <v>360</v>
      </c>
      <c r="E33" t="s">
        <v>298</v>
      </c>
      <c r="G33">
        <v>222.50112149133301</v>
      </c>
      <c r="H33">
        <v>246.16673040749299</v>
      </c>
      <c r="I33">
        <v>277.08582654769401</v>
      </c>
      <c r="J33">
        <v>307.751625099818</v>
      </c>
      <c r="K33">
        <v>341.58357816204898</v>
      </c>
      <c r="L33">
        <v>350.610373214334</v>
      </c>
      <c r="M33">
        <v>369.94298583715403</v>
      </c>
      <c r="N33">
        <v>381.39876466003898</v>
      </c>
      <c r="O33">
        <v>416.896898007115</v>
      </c>
      <c r="P33">
        <v>424.43806005842998</v>
      </c>
      <c r="Q33">
        <v>460.478510511688</v>
      </c>
      <c r="R33">
        <v>517.39516845484002</v>
      </c>
      <c r="S33">
        <v>553.70226498384</v>
      </c>
      <c r="T33">
        <v>534.87898205700606</v>
      </c>
      <c r="U33">
        <v>590.57341063701199</v>
      </c>
      <c r="V33">
        <v>561.85886413739502</v>
      </c>
      <c r="W33">
        <v>529.11155334614602</v>
      </c>
      <c r="X33">
        <v>503.53423445028699</v>
      </c>
      <c r="Y33">
        <v>516.65869578035597</v>
      </c>
      <c r="Z33">
        <v>550.66654165891896</v>
      </c>
      <c r="AA33">
        <v>542.03131571043195</v>
      </c>
      <c r="AB33">
        <v>529.58498236514197</v>
      </c>
      <c r="AC33">
        <v>561.92511071906904</v>
      </c>
      <c r="AD33">
        <v>593.44765845612596</v>
      </c>
      <c r="AE33">
        <v>547.60561221781904</v>
      </c>
      <c r="AF33">
        <v>569.16596980791803</v>
      </c>
    </row>
    <row r="34" spans="1:32" x14ac:dyDescent="0.3">
      <c r="A34" t="s">
        <v>68</v>
      </c>
      <c r="B34" t="s">
        <v>361</v>
      </c>
      <c r="C34" t="s">
        <v>297</v>
      </c>
      <c r="D34" t="s">
        <v>362</v>
      </c>
      <c r="E34" t="s">
        <v>298</v>
      </c>
      <c r="G34">
        <v>3110.90920176911</v>
      </c>
      <c r="H34">
        <v>3490.8275598293799</v>
      </c>
      <c r="I34">
        <v>3945.89267161927</v>
      </c>
      <c r="J34">
        <v>4428.0582752057198</v>
      </c>
      <c r="K34">
        <v>5091.8904662283903</v>
      </c>
      <c r="L34">
        <v>5263.7310828334103</v>
      </c>
      <c r="M34">
        <v>5368.4162003596603</v>
      </c>
      <c r="N34">
        <v>5644.3969350532598</v>
      </c>
      <c r="O34">
        <v>6161.2589529397401</v>
      </c>
      <c r="P34">
        <v>6649.8482736116102</v>
      </c>
      <c r="Q34">
        <v>7069.58860959309</v>
      </c>
      <c r="R34">
        <v>7382.9040105659897</v>
      </c>
      <c r="S34">
        <v>7407.4903001842804</v>
      </c>
      <c r="T34">
        <v>7670.1389216954103</v>
      </c>
      <c r="U34">
        <v>8040.5414685618898</v>
      </c>
      <c r="V34">
        <v>7837.8754016594603</v>
      </c>
      <c r="W34">
        <v>7823.1134745023001</v>
      </c>
      <c r="X34">
        <v>7724.5228758138501</v>
      </c>
      <c r="Y34">
        <v>7993.8952868795404</v>
      </c>
      <c r="Z34">
        <v>8161.2450804437103</v>
      </c>
      <c r="AA34">
        <v>8618.6067701497104</v>
      </c>
      <c r="AB34">
        <v>9725.0104872920492</v>
      </c>
      <c r="AC34">
        <v>10841.3980773244</v>
      </c>
      <c r="AD34">
        <v>11603.212531486801</v>
      </c>
      <c r="AE34">
        <v>6782.4861968437999</v>
      </c>
      <c r="AF34">
        <v>7512.1699462563301</v>
      </c>
    </row>
    <row r="35" spans="1:32" x14ac:dyDescent="0.3">
      <c r="A35" t="s">
        <v>68</v>
      </c>
      <c r="B35" t="s">
        <v>363</v>
      </c>
      <c r="C35" t="s">
        <v>297</v>
      </c>
      <c r="D35" t="s">
        <v>364</v>
      </c>
      <c r="E35" t="s">
        <v>298</v>
      </c>
      <c r="G35">
        <v>3145.1230271558602</v>
      </c>
      <c r="H35">
        <v>3401.54276170912</v>
      </c>
      <c r="I35">
        <v>3734.84058765502</v>
      </c>
      <c r="J35">
        <v>4135.6765933797396</v>
      </c>
      <c r="K35">
        <v>4552.7480033434003</v>
      </c>
      <c r="L35">
        <v>5045.7847301762904</v>
      </c>
      <c r="M35">
        <v>5438.4834484113699</v>
      </c>
      <c r="N35">
        <v>5590.4409600620502</v>
      </c>
      <c r="O35">
        <v>5874.3485102867699</v>
      </c>
      <c r="P35">
        <v>6185.1199759209303</v>
      </c>
      <c r="Q35">
        <v>6453.7862766901299</v>
      </c>
      <c r="R35">
        <v>6693.8258229708799</v>
      </c>
      <c r="S35">
        <v>6969.9943038923202</v>
      </c>
      <c r="T35">
        <v>6968.9034679651804</v>
      </c>
      <c r="U35">
        <v>6738.5602380170303</v>
      </c>
      <c r="V35">
        <v>6917.6554458813998</v>
      </c>
      <c r="W35">
        <v>6393.65636396014</v>
      </c>
      <c r="X35">
        <v>6176.0462556148505</v>
      </c>
      <c r="Y35">
        <v>5984.1264347909</v>
      </c>
      <c r="Z35">
        <v>6071.6514778788396</v>
      </c>
      <c r="AA35">
        <v>6360.5612402777597</v>
      </c>
      <c r="AB35">
        <v>6827.6303203668804</v>
      </c>
      <c r="AC35">
        <v>7365.4963097644304</v>
      </c>
      <c r="AD35">
        <v>8018.0217092122903</v>
      </c>
      <c r="AE35">
        <v>8875.0322193540196</v>
      </c>
      <c r="AF35">
        <v>9619.4114571234404</v>
      </c>
    </row>
    <row r="36" spans="1:32" x14ac:dyDescent="0.3">
      <c r="A36" t="s">
        <v>68</v>
      </c>
      <c r="B36" t="s">
        <v>365</v>
      </c>
      <c r="C36" t="s">
        <v>297</v>
      </c>
      <c r="D36" t="s">
        <v>366</v>
      </c>
      <c r="E36" t="s">
        <v>298</v>
      </c>
      <c r="G36">
        <v>648.019471729972</v>
      </c>
      <c r="H36">
        <v>700.79826246069103</v>
      </c>
      <c r="I36">
        <v>744.03836891829803</v>
      </c>
      <c r="J36">
        <v>809.89869055852</v>
      </c>
      <c r="K36">
        <v>881.91158763383703</v>
      </c>
      <c r="L36">
        <v>962.00784461708804</v>
      </c>
      <c r="M36">
        <v>997.96239518498601</v>
      </c>
      <c r="N36">
        <v>1038.7700059455899</v>
      </c>
      <c r="O36">
        <v>1083.2402882460799</v>
      </c>
      <c r="P36">
        <v>1175.3606481070201</v>
      </c>
      <c r="Q36">
        <v>1263.9667348761</v>
      </c>
      <c r="R36">
        <v>1315.70685449555</v>
      </c>
      <c r="S36">
        <v>1326.8386234713801</v>
      </c>
      <c r="T36">
        <v>1328.6080881954199</v>
      </c>
      <c r="U36">
        <v>1311.4909467436401</v>
      </c>
      <c r="V36">
        <v>1253.9164293955801</v>
      </c>
      <c r="W36">
        <v>1135.97021420643</v>
      </c>
      <c r="X36">
        <v>1039.15187323696</v>
      </c>
      <c r="Y36">
        <v>1041.83700252261</v>
      </c>
      <c r="Z36">
        <v>1063.4559470071799</v>
      </c>
      <c r="AA36">
        <v>1058.1134060740401</v>
      </c>
      <c r="AB36">
        <v>1130.00232691412</v>
      </c>
      <c r="AC36">
        <v>1226.08882151496</v>
      </c>
      <c r="AD36">
        <v>1266.41558098477</v>
      </c>
      <c r="AE36">
        <v>1282.2310428625999</v>
      </c>
      <c r="AF36">
        <v>1391.22731130681</v>
      </c>
    </row>
    <row r="37" spans="1:32" x14ac:dyDescent="0.3">
      <c r="A37" t="s">
        <v>68</v>
      </c>
      <c r="B37" t="s">
        <v>367</v>
      </c>
      <c r="C37" t="s">
        <v>297</v>
      </c>
      <c r="D37" t="s">
        <v>368</v>
      </c>
      <c r="E37" t="s">
        <v>298</v>
      </c>
      <c r="G37">
        <v>1932.8817156397299</v>
      </c>
      <c r="H37">
        <v>2093.7113363076801</v>
      </c>
      <c r="I37">
        <v>2337.6676756926099</v>
      </c>
      <c r="J37">
        <v>2601.9866818935102</v>
      </c>
      <c r="K37">
        <v>2806.68596686518</v>
      </c>
      <c r="L37">
        <v>3191.3425698034198</v>
      </c>
      <c r="M37">
        <v>3379.46320534198</v>
      </c>
      <c r="N37">
        <v>3435.6730167861901</v>
      </c>
      <c r="O37">
        <v>3603.5826038175801</v>
      </c>
      <c r="P37">
        <v>3742.9762174198199</v>
      </c>
      <c r="Q37">
        <v>3776.2047032651799</v>
      </c>
      <c r="R37">
        <v>3867.8612378663702</v>
      </c>
      <c r="S37">
        <v>3944.2181132931801</v>
      </c>
      <c r="T37">
        <v>3783.8783477512102</v>
      </c>
      <c r="U37">
        <v>3473.6067107024301</v>
      </c>
      <c r="V37">
        <v>3617.4169409021201</v>
      </c>
      <c r="W37">
        <v>3199.4838845961899</v>
      </c>
      <c r="X37">
        <v>2970.43048670186</v>
      </c>
      <c r="Y37">
        <v>2710.9352958599702</v>
      </c>
      <c r="Z37">
        <v>2729.99340757455</v>
      </c>
      <c r="AA37">
        <v>2810.6197103274599</v>
      </c>
      <c r="AB37">
        <v>2758.0263200498398</v>
      </c>
      <c r="AC37">
        <v>2733.7786866608599</v>
      </c>
      <c r="AD37">
        <v>2739.1448826217802</v>
      </c>
      <c r="AE37">
        <v>3012.2473916040999</v>
      </c>
      <c r="AF37">
        <v>2898.12797938625</v>
      </c>
    </row>
    <row r="38" spans="1:32" x14ac:dyDescent="0.3">
      <c r="A38" t="s">
        <v>68</v>
      </c>
      <c r="B38" t="s">
        <v>369</v>
      </c>
      <c r="C38" t="s">
        <v>297</v>
      </c>
      <c r="D38" t="s">
        <v>370</v>
      </c>
      <c r="E38" t="s">
        <v>298</v>
      </c>
      <c r="G38">
        <v>564.22183978616602</v>
      </c>
      <c r="H38">
        <v>607.03316294074602</v>
      </c>
      <c r="I38">
        <v>653.134543044113</v>
      </c>
      <c r="J38">
        <v>723.79122092771001</v>
      </c>
      <c r="K38">
        <v>864.15044884438498</v>
      </c>
      <c r="L38">
        <v>892.43431575578199</v>
      </c>
      <c r="M38">
        <v>1061.0578478844</v>
      </c>
      <c r="N38">
        <v>1115.9979373302699</v>
      </c>
      <c r="O38">
        <v>1187.5256182231201</v>
      </c>
      <c r="P38">
        <v>1266.78311039409</v>
      </c>
      <c r="Q38">
        <v>1413.61483854885</v>
      </c>
      <c r="R38">
        <v>1510.25773060897</v>
      </c>
      <c r="S38">
        <v>1698.9375671277601</v>
      </c>
      <c r="T38">
        <v>1856.4170320185499</v>
      </c>
      <c r="U38">
        <v>1953.46258057096</v>
      </c>
      <c r="V38">
        <v>2046.3220755837001</v>
      </c>
      <c r="W38">
        <v>2058.2022651575198</v>
      </c>
      <c r="X38">
        <v>2166.46389567604</v>
      </c>
      <c r="Y38">
        <v>2231.3541364083198</v>
      </c>
      <c r="Z38">
        <v>2278.2021232971101</v>
      </c>
      <c r="AA38">
        <v>2491.8281238762602</v>
      </c>
      <c r="AB38">
        <v>2939.6016734029199</v>
      </c>
      <c r="AC38">
        <v>3405.6288015886098</v>
      </c>
      <c r="AD38">
        <v>4012.4612456057398</v>
      </c>
      <c r="AE38">
        <v>4580.55378488732</v>
      </c>
      <c r="AF38">
        <v>5330.0561664303896</v>
      </c>
    </row>
    <row r="39" spans="1:32" x14ac:dyDescent="0.3">
      <c r="A39" t="s">
        <v>68</v>
      </c>
      <c r="B39" t="s">
        <v>371</v>
      </c>
      <c r="C39" t="s">
        <v>297</v>
      </c>
      <c r="D39" t="s">
        <v>372</v>
      </c>
      <c r="E39" t="s">
        <v>298</v>
      </c>
      <c r="G39">
        <v>5567.4539062044996</v>
      </c>
      <c r="H39">
        <v>5822.1718297899597</v>
      </c>
      <c r="I39">
        <v>6815.1400352532301</v>
      </c>
      <c r="J39">
        <v>7340.2312146952299</v>
      </c>
      <c r="K39">
        <v>7136.2108526703196</v>
      </c>
      <c r="L39">
        <v>8288.3042390902992</v>
      </c>
      <c r="M39">
        <v>8993.73773112247</v>
      </c>
      <c r="N39">
        <v>9216.5124629504207</v>
      </c>
      <c r="O39">
        <v>9697.7810387874997</v>
      </c>
      <c r="P39">
        <v>10020.233617407501</v>
      </c>
      <c r="Q39">
        <v>11135.6197046669</v>
      </c>
      <c r="R39">
        <v>13088.3917825236</v>
      </c>
      <c r="S39">
        <v>13531.796257178101</v>
      </c>
      <c r="T39">
        <v>13790.867397176</v>
      </c>
      <c r="U39">
        <v>12014.5951740316</v>
      </c>
      <c r="V39">
        <v>11567.107934931601</v>
      </c>
      <c r="W39">
        <v>11007.5104411272</v>
      </c>
      <c r="X39">
        <v>9887.7404722422907</v>
      </c>
      <c r="Y39">
        <v>8457.26192022346</v>
      </c>
      <c r="Z39">
        <v>8615.7578863692706</v>
      </c>
      <c r="AA39">
        <v>8896.0984148622192</v>
      </c>
      <c r="AB39">
        <v>8898.6962568366798</v>
      </c>
      <c r="AC39">
        <v>9443.0133005663502</v>
      </c>
      <c r="AD39">
        <v>9823.8364667962996</v>
      </c>
      <c r="AE39">
        <v>10358.42279916</v>
      </c>
      <c r="AF39">
        <v>11055.5972026037</v>
      </c>
    </row>
    <row r="40" spans="1:32" x14ac:dyDescent="0.3">
      <c r="A40" t="s">
        <v>68</v>
      </c>
      <c r="B40" t="s">
        <v>373</v>
      </c>
      <c r="C40" t="s">
        <v>297</v>
      </c>
      <c r="D40" t="s">
        <v>374</v>
      </c>
      <c r="E40" t="s">
        <v>298</v>
      </c>
      <c r="G40">
        <v>6213.6789154406697</v>
      </c>
      <c r="H40">
        <v>6539.9792868633504</v>
      </c>
      <c r="I40">
        <v>6755.0695578327004</v>
      </c>
      <c r="J40">
        <v>7472.9496881568402</v>
      </c>
      <c r="K40">
        <v>8288.2049774644693</v>
      </c>
      <c r="L40">
        <v>8904.482904343</v>
      </c>
      <c r="M40">
        <v>8944.6764718459508</v>
      </c>
      <c r="N40">
        <v>9752.8943148634498</v>
      </c>
      <c r="O40">
        <v>10397.557289910101</v>
      </c>
      <c r="P40">
        <v>11365.6895163259</v>
      </c>
      <c r="Q40">
        <v>12071.1117505292</v>
      </c>
      <c r="R40">
        <v>12831.3818341184</v>
      </c>
      <c r="S40">
        <v>14322.2013928493</v>
      </c>
      <c r="T40">
        <v>15005.1622892951</v>
      </c>
      <c r="U40">
        <v>16231.4482050117</v>
      </c>
      <c r="V40">
        <v>17029.8878521064</v>
      </c>
      <c r="W40">
        <v>16398.747899309201</v>
      </c>
      <c r="X40">
        <v>17675.334198487799</v>
      </c>
      <c r="Y40">
        <v>18663.080796033599</v>
      </c>
      <c r="Z40">
        <v>19164.405601955499</v>
      </c>
      <c r="AA40">
        <v>19601.833160523602</v>
      </c>
      <c r="AB40">
        <v>20989.095318308599</v>
      </c>
      <c r="AC40">
        <v>21547.972388696999</v>
      </c>
      <c r="AD40">
        <v>22784.965062338</v>
      </c>
      <c r="AE40">
        <v>23042.986727718999</v>
      </c>
      <c r="AF40">
        <v>23961.891024203102</v>
      </c>
    </row>
    <row r="41" spans="1:32" x14ac:dyDescent="0.3">
      <c r="A41" t="s">
        <v>68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68</v>
      </c>
      <c r="B42" t="s">
        <v>377</v>
      </c>
      <c r="C42" t="s">
        <v>297</v>
      </c>
      <c r="D42" t="s">
        <v>378</v>
      </c>
      <c r="E42" t="s">
        <v>298</v>
      </c>
      <c r="G42">
        <v>3039.5690510916102</v>
      </c>
      <c r="H42">
        <v>3280.07651335626</v>
      </c>
      <c r="I42">
        <v>3482.2180739794298</v>
      </c>
      <c r="J42">
        <v>3960.1719531810199</v>
      </c>
      <c r="K42">
        <v>4491.8456789092997</v>
      </c>
      <c r="L42">
        <v>4890.4414491499801</v>
      </c>
      <c r="M42">
        <v>4991.4018881805196</v>
      </c>
      <c r="N42">
        <v>5025.2623657448503</v>
      </c>
      <c r="O42">
        <v>5312.5640384244998</v>
      </c>
      <c r="P42">
        <v>5688.2721227251996</v>
      </c>
      <c r="Q42">
        <v>5790.95626856536</v>
      </c>
      <c r="R42">
        <v>6136.0001514142896</v>
      </c>
      <c r="S42">
        <v>6909.0347229627396</v>
      </c>
      <c r="T42">
        <v>6927.9612952253301</v>
      </c>
      <c r="U42">
        <v>7062.4124201704099</v>
      </c>
      <c r="V42">
        <v>7094.8060057480698</v>
      </c>
      <c r="W42">
        <v>6557.9199094956202</v>
      </c>
      <c r="X42">
        <v>6553.5245142358999</v>
      </c>
      <c r="Y42">
        <v>7044.7722923743504</v>
      </c>
      <c r="Z42">
        <v>6989.4900067191602</v>
      </c>
      <c r="AA42">
        <v>7307.1755836382699</v>
      </c>
      <c r="AB42">
        <v>7690.0655469233297</v>
      </c>
      <c r="AC42">
        <v>8346.6148477302304</v>
      </c>
      <c r="AD42">
        <v>9469.1776796172107</v>
      </c>
      <c r="AE42">
        <v>9566.3847377245493</v>
      </c>
      <c r="AF42">
        <v>10196.2489835252</v>
      </c>
    </row>
    <row r="43" spans="1:32" x14ac:dyDescent="0.3">
      <c r="A43" t="s">
        <v>68</v>
      </c>
      <c r="B43" t="s">
        <v>379</v>
      </c>
      <c r="C43" t="s">
        <v>297</v>
      </c>
      <c r="D43" t="s">
        <v>380</v>
      </c>
      <c r="E43" t="s">
        <v>298</v>
      </c>
      <c r="G43">
        <v>5291.73823863914</v>
      </c>
      <c r="H43">
        <v>5721.9631947548996</v>
      </c>
      <c r="I43">
        <v>6139.4015523787002</v>
      </c>
      <c r="J43">
        <v>6899.3294979879902</v>
      </c>
      <c r="K43">
        <v>7753.2790292977397</v>
      </c>
      <c r="L43">
        <v>8277.0064863781809</v>
      </c>
      <c r="M43">
        <v>8489.7505667130808</v>
      </c>
      <c r="N43">
        <v>8758.4732389155306</v>
      </c>
      <c r="O43">
        <v>9313.8847525705605</v>
      </c>
      <c r="P43">
        <v>9921.4111575805291</v>
      </c>
      <c r="Q43">
        <v>10334.8081999685</v>
      </c>
      <c r="R43">
        <v>11157.8494315354</v>
      </c>
      <c r="S43">
        <v>12203.4707389501</v>
      </c>
      <c r="T43">
        <v>12478.3980714678</v>
      </c>
      <c r="U43">
        <v>12979.1436225159</v>
      </c>
      <c r="V43">
        <v>12613.733768300401</v>
      </c>
      <c r="W43">
        <v>11846.491857975499</v>
      </c>
      <c r="X43">
        <v>11699.716254605801</v>
      </c>
      <c r="Y43">
        <v>12629.2192625106</v>
      </c>
      <c r="Z43">
        <v>12667.519617231401</v>
      </c>
      <c r="AA43">
        <v>13410.7022530872</v>
      </c>
      <c r="AB43">
        <v>14504.608306342599</v>
      </c>
      <c r="AC43">
        <v>15748.748720292</v>
      </c>
      <c r="AD43">
        <v>17259.336485137399</v>
      </c>
      <c r="AE43">
        <v>16474.312331076999</v>
      </c>
      <c r="AF43">
        <v>17764.005280309299</v>
      </c>
    </row>
    <row r="44" spans="1:32" x14ac:dyDescent="0.3">
      <c r="A44" t="s">
        <v>68</v>
      </c>
      <c r="B44" t="s">
        <v>381</v>
      </c>
      <c r="C44" t="s">
        <v>297</v>
      </c>
      <c r="D44" t="s">
        <v>382</v>
      </c>
      <c r="E44" t="s">
        <v>298</v>
      </c>
      <c r="G44">
        <v>64868.617080853997</v>
      </c>
      <c r="H44">
        <v>69173.143356160494</v>
      </c>
      <c r="I44">
        <v>74730.330299193301</v>
      </c>
      <c r="J44">
        <v>80305.455742492995</v>
      </c>
      <c r="K44">
        <v>85460.848340490295</v>
      </c>
      <c r="L44">
        <v>90102.4216339337</v>
      </c>
      <c r="M44">
        <v>93490.155716063397</v>
      </c>
      <c r="N44">
        <v>95214.543804226894</v>
      </c>
      <c r="O44">
        <v>99473.160522414706</v>
      </c>
      <c r="P44">
        <v>100953.06480087699</v>
      </c>
      <c r="Q44">
        <v>105492.25472038701</v>
      </c>
      <c r="R44">
        <v>112056.093680096</v>
      </c>
      <c r="S44">
        <v>115964.206054674</v>
      </c>
      <c r="T44">
        <v>113182.461264413</v>
      </c>
      <c r="U44">
        <v>116781.991163784</v>
      </c>
      <c r="V44">
        <v>115304.82328031299</v>
      </c>
      <c r="W44">
        <v>109318.31284501401</v>
      </c>
      <c r="X44">
        <v>107808.474363631</v>
      </c>
      <c r="Y44">
        <v>109223.733869081</v>
      </c>
      <c r="Z44">
        <v>111617.77617486</v>
      </c>
      <c r="AA44">
        <v>116863.40352980699</v>
      </c>
      <c r="AB44">
        <v>122980.428278872</v>
      </c>
      <c r="AC44">
        <v>128704.01369611399</v>
      </c>
      <c r="AD44">
        <v>134957.50890223801</v>
      </c>
      <c r="AE44">
        <v>124098.129571041</v>
      </c>
      <c r="AF44">
        <v>134182.94637075701</v>
      </c>
    </row>
    <row r="45" spans="1:32" x14ac:dyDescent="0.3">
      <c r="A45" t="s">
        <v>68</v>
      </c>
      <c r="B45" t="s">
        <v>383</v>
      </c>
      <c r="C45" t="s">
        <v>297</v>
      </c>
      <c r="D45" t="s">
        <v>384</v>
      </c>
      <c r="E45" t="s">
        <v>298</v>
      </c>
      <c r="G45">
        <v>60362.933255055403</v>
      </c>
      <c r="H45">
        <v>65165.366736866599</v>
      </c>
      <c r="I45">
        <v>70935.554255239098</v>
      </c>
      <c r="J45">
        <v>76097.965961503505</v>
      </c>
      <c r="K45">
        <v>81674.055550857796</v>
      </c>
      <c r="L45">
        <v>86176.409398755102</v>
      </c>
      <c r="M45">
        <v>89274.442315027001</v>
      </c>
      <c r="N45">
        <v>91374.105843097699</v>
      </c>
      <c r="O45">
        <v>95333.111258120305</v>
      </c>
      <c r="P45">
        <v>97157.740245259803</v>
      </c>
      <c r="Q45">
        <v>101695.222192594</v>
      </c>
      <c r="R45">
        <v>108419.83041764</v>
      </c>
      <c r="S45">
        <v>112270.04756548601</v>
      </c>
      <c r="T45">
        <v>109721.657012052</v>
      </c>
      <c r="U45">
        <v>113275.830339402</v>
      </c>
      <c r="V45">
        <v>111714.695847265</v>
      </c>
      <c r="W45">
        <v>106036.002134471</v>
      </c>
      <c r="X45">
        <v>104490.734553755</v>
      </c>
      <c r="Y45">
        <v>105754.57786543301</v>
      </c>
      <c r="Z45">
        <v>108031.949282341</v>
      </c>
      <c r="AA45">
        <v>113246.282064589</v>
      </c>
      <c r="AB45">
        <v>119249.541387925</v>
      </c>
      <c r="AC45">
        <v>124794.916692306</v>
      </c>
      <c r="AD45">
        <v>130770.264295931</v>
      </c>
      <c r="AE45">
        <v>119786.660347645</v>
      </c>
      <c r="AF45">
        <v>129590.013603267</v>
      </c>
    </row>
    <row r="46" spans="1:32" x14ac:dyDescent="0.3">
      <c r="A46" t="s">
        <v>68</v>
      </c>
      <c r="B46" t="s">
        <v>385</v>
      </c>
      <c r="C46" t="s">
        <v>297</v>
      </c>
      <c r="D46" t="s">
        <v>386</v>
      </c>
      <c r="E46" t="s">
        <v>298</v>
      </c>
      <c r="G46">
        <v>2252.1691875475399</v>
      </c>
      <c r="H46">
        <v>2441.8866813986401</v>
      </c>
      <c r="I46">
        <v>2657.1834783992699</v>
      </c>
      <c r="J46">
        <v>2939.1575448069698</v>
      </c>
      <c r="K46">
        <v>3261.43335038844</v>
      </c>
      <c r="L46">
        <v>3386.5650372281998</v>
      </c>
      <c r="M46">
        <v>3498.3486785325599</v>
      </c>
      <c r="N46">
        <v>3733.2108731706799</v>
      </c>
      <c r="O46">
        <v>4001.3207141460598</v>
      </c>
      <c r="P46">
        <v>4233.1390348553296</v>
      </c>
      <c r="Q46">
        <v>4543.85193140313</v>
      </c>
      <c r="R46">
        <v>5021.8492801210596</v>
      </c>
      <c r="S46">
        <v>5294.4360159873604</v>
      </c>
      <c r="T46">
        <v>5550.4367762424199</v>
      </c>
      <c r="U46">
        <v>5916.7312023454697</v>
      </c>
      <c r="V46">
        <v>5518.92776255235</v>
      </c>
      <c r="W46">
        <v>5288.5719484798701</v>
      </c>
      <c r="X46">
        <v>5146.1917403699199</v>
      </c>
      <c r="Y46">
        <v>5584.4469701362104</v>
      </c>
      <c r="Z46">
        <v>5678.0296105122698</v>
      </c>
      <c r="AA46">
        <v>6103.5266694489201</v>
      </c>
      <c r="AB46">
        <v>6814.5427594192497</v>
      </c>
      <c r="AC46">
        <v>7402.1338725617497</v>
      </c>
      <c r="AD46">
        <v>7790.1588055201501</v>
      </c>
      <c r="AE46">
        <v>6907.9275933524204</v>
      </c>
      <c r="AF46">
        <v>7567.7562967841204</v>
      </c>
    </row>
    <row r="47" spans="1:32" x14ac:dyDescent="0.3">
      <c r="A47" t="s">
        <v>68</v>
      </c>
      <c r="B47" t="s">
        <v>387</v>
      </c>
      <c r="C47" t="s">
        <v>297</v>
      </c>
      <c r="D47" t="s">
        <v>388</v>
      </c>
      <c r="E47" t="s">
        <v>298</v>
      </c>
      <c r="G47">
        <v>6489.3100539681</v>
      </c>
      <c r="H47">
        <v>6935.6847565152302</v>
      </c>
      <c r="I47">
        <v>7812.13903601129</v>
      </c>
      <c r="J47">
        <v>8185.1641069174202</v>
      </c>
      <c r="K47">
        <v>8846.8103304118104</v>
      </c>
      <c r="L47">
        <v>9939.2685886170893</v>
      </c>
      <c r="M47">
        <v>10496.8094405791</v>
      </c>
      <c r="N47">
        <v>10757.8454664321</v>
      </c>
      <c r="O47">
        <v>11319.1031080383</v>
      </c>
      <c r="P47">
        <v>11676.4649206627</v>
      </c>
      <c r="Q47">
        <v>12318.1554710777</v>
      </c>
      <c r="R47">
        <v>12386.286565267401</v>
      </c>
      <c r="S47">
        <v>12881.9209992873</v>
      </c>
      <c r="T47">
        <v>12991.366963069901</v>
      </c>
      <c r="U47">
        <v>13373.4658098285</v>
      </c>
      <c r="V47">
        <v>12882.0794447764</v>
      </c>
      <c r="W47">
        <v>12561.5479671908</v>
      </c>
      <c r="X47">
        <v>11015.3236102016</v>
      </c>
      <c r="Y47">
        <v>11998.3737575674</v>
      </c>
      <c r="Z47">
        <v>11667.2025809398</v>
      </c>
      <c r="AA47">
        <v>11740.375065386201</v>
      </c>
      <c r="AB47">
        <v>11902.986155890099</v>
      </c>
      <c r="AC47">
        <v>12048.5808656878</v>
      </c>
      <c r="AD47">
        <v>12528.776507569401</v>
      </c>
      <c r="AE47">
        <v>12594.272186132601</v>
      </c>
      <c r="AF47">
        <v>13254.628308477601</v>
      </c>
    </row>
    <row r="48" spans="1:32" x14ac:dyDescent="0.3">
      <c r="A48" t="s">
        <v>68</v>
      </c>
      <c r="B48" t="s">
        <v>389</v>
      </c>
      <c r="C48" t="s">
        <v>297</v>
      </c>
      <c r="D48" t="s">
        <v>390</v>
      </c>
      <c r="E48" t="s">
        <v>298</v>
      </c>
      <c r="G48">
        <v>15210.263336792201</v>
      </c>
      <c r="H48">
        <v>16364.6264181058</v>
      </c>
      <c r="I48">
        <v>18266.619896762801</v>
      </c>
      <c r="J48">
        <v>19412.628679139201</v>
      </c>
      <c r="K48">
        <v>21466.379066866099</v>
      </c>
      <c r="L48">
        <v>23797.711031444102</v>
      </c>
      <c r="M48">
        <v>25506.972571993902</v>
      </c>
      <c r="N48">
        <v>26835.759291324001</v>
      </c>
      <c r="O48">
        <v>28195.130253263102</v>
      </c>
      <c r="P48">
        <v>30037.058189866599</v>
      </c>
      <c r="Q48">
        <v>30996.976066087202</v>
      </c>
      <c r="R48">
        <v>31980.828960444302</v>
      </c>
      <c r="S48">
        <v>32687.794556657602</v>
      </c>
      <c r="T48">
        <v>33426.968699703699</v>
      </c>
      <c r="U48">
        <v>34707.2537556483</v>
      </c>
      <c r="V48">
        <v>33651.115634362002</v>
      </c>
      <c r="W48">
        <v>32415.455958094099</v>
      </c>
      <c r="X48">
        <v>29505.248532949601</v>
      </c>
      <c r="Y48">
        <v>31007.2049580987</v>
      </c>
      <c r="Z48">
        <v>31448.123231176</v>
      </c>
      <c r="AA48">
        <v>31608.177908161</v>
      </c>
      <c r="AB48">
        <v>32615.501186309801</v>
      </c>
      <c r="AC48">
        <v>33717.929936373599</v>
      </c>
      <c r="AD48">
        <v>35298.7587261156</v>
      </c>
      <c r="AE48">
        <v>34820.9647048693</v>
      </c>
      <c r="AF48">
        <v>37847.801425789199</v>
      </c>
    </row>
    <row r="49" spans="1:32" x14ac:dyDescent="0.3">
      <c r="A49" t="s">
        <v>68</v>
      </c>
      <c r="B49" t="s">
        <v>391</v>
      </c>
      <c r="C49" t="s">
        <v>297</v>
      </c>
      <c r="D49" t="s">
        <v>392</v>
      </c>
      <c r="E49" t="s">
        <v>298</v>
      </c>
      <c r="G49">
        <v>4963.4325061355003</v>
      </c>
      <c r="H49">
        <v>5405.6369434562603</v>
      </c>
      <c r="I49">
        <v>6057.6454626405302</v>
      </c>
      <c r="J49">
        <v>6365.4860397004204</v>
      </c>
      <c r="K49">
        <v>7070.8735961555303</v>
      </c>
      <c r="L49">
        <v>7746.1867828223503</v>
      </c>
      <c r="M49">
        <v>8317.6208294674598</v>
      </c>
      <c r="N49">
        <v>8756.8598558569793</v>
      </c>
      <c r="O49">
        <v>9224.0327100491704</v>
      </c>
      <c r="P49">
        <v>9814.3818861772306</v>
      </c>
      <c r="Q49">
        <v>10087.4591121211</v>
      </c>
      <c r="R49">
        <v>10315.172323979399</v>
      </c>
      <c r="S49">
        <v>10409.0482040359</v>
      </c>
      <c r="T49">
        <v>10762.5930400422</v>
      </c>
      <c r="U49">
        <v>11101.902921897101</v>
      </c>
      <c r="V49">
        <v>10913.865582393601</v>
      </c>
      <c r="W49">
        <v>10052.855364790301</v>
      </c>
      <c r="X49">
        <v>8972.8244889408797</v>
      </c>
      <c r="Y49">
        <v>9451.3964846680592</v>
      </c>
      <c r="Z49">
        <v>9709.5244643929109</v>
      </c>
      <c r="AA49">
        <v>9507.7589890420495</v>
      </c>
      <c r="AB49">
        <v>9638.8128661753799</v>
      </c>
      <c r="AC49">
        <v>10027.3885681834</v>
      </c>
      <c r="AD49">
        <v>10291.234838563199</v>
      </c>
      <c r="AE49">
        <v>10155.9931449214</v>
      </c>
      <c r="AF49">
        <v>10795.742247767799</v>
      </c>
    </row>
    <row r="50" spans="1:32" x14ac:dyDescent="0.3">
      <c r="A50" t="s">
        <v>68</v>
      </c>
      <c r="B50" t="s">
        <v>393</v>
      </c>
      <c r="C50" t="s">
        <v>297</v>
      </c>
      <c r="D50" t="s">
        <v>394</v>
      </c>
      <c r="E50" t="s">
        <v>298</v>
      </c>
      <c r="G50">
        <v>3757.4207766885902</v>
      </c>
      <c r="H50">
        <v>4023.3047181342599</v>
      </c>
      <c r="I50">
        <v>4396.8353981109503</v>
      </c>
      <c r="J50">
        <v>4861.9785325213797</v>
      </c>
      <c r="K50">
        <v>5548.5951402988003</v>
      </c>
      <c r="L50">
        <v>6112.2556600046701</v>
      </c>
      <c r="M50">
        <v>6692.5423019473901</v>
      </c>
      <c r="N50">
        <v>7321.0539690348996</v>
      </c>
      <c r="O50">
        <v>7651.8944351755999</v>
      </c>
      <c r="P50">
        <v>8546.1113830266004</v>
      </c>
      <c r="Q50">
        <v>8591.3614828883801</v>
      </c>
      <c r="R50">
        <v>9279.3700711975507</v>
      </c>
      <c r="S50">
        <v>9396.9253533343799</v>
      </c>
      <c r="T50">
        <v>9673.0086965915507</v>
      </c>
      <c r="U50">
        <v>10231.885023922699</v>
      </c>
      <c r="V50">
        <v>9855.1706071919998</v>
      </c>
      <c r="W50">
        <v>9801.1526261129602</v>
      </c>
      <c r="X50">
        <v>9517.1004338070798</v>
      </c>
      <c r="Y50">
        <v>9557.5347158633103</v>
      </c>
      <c r="Z50">
        <v>10071.396185843299</v>
      </c>
      <c r="AA50">
        <v>10360.043853732701</v>
      </c>
      <c r="AB50">
        <v>11073.602164244299</v>
      </c>
      <c r="AC50">
        <v>11641.960502502299</v>
      </c>
      <c r="AD50">
        <v>12478.7473799829</v>
      </c>
      <c r="AE50">
        <v>12070.6993738154</v>
      </c>
      <c r="AF50">
        <v>13797.5308695437</v>
      </c>
    </row>
    <row r="51" spans="1:32" x14ac:dyDescent="0.3">
      <c r="A51" t="s">
        <v>68</v>
      </c>
      <c r="B51" t="s">
        <v>395</v>
      </c>
      <c r="C51" t="s">
        <v>297</v>
      </c>
      <c r="D51" t="s">
        <v>396</v>
      </c>
      <c r="E51" t="s">
        <v>298</v>
      </c>
      <c r="G51">
        <v>2868.67129266557</v>
      </c>
      <c r="H51">
        <v>3071.20739951428</v>
      </c>
      <c r="I51">
        <v>3383.6996290114998</v>
      </c>
      <c r="J51">
        <v>3809.3958333941</v>
      </c>
      <c r="K51">
        <v>4392.1484486604404</v>
      </c>
      <c r="L51">
        <v>4731.3580013210803</v>
      </c>
      <c r="M51">
        <v>5295.9644206974399</v>
      </c>
      <c r="N51">
        <v>5826.5997609316601</v>
      </c>
      <c r="O51">
        <v>6106.1572175815099</v>
      </c>
      <c r="P51">
        <v>6958.5727383684698</v>
      </c>
      <c r="Q51">
        <v>6921.82004784536</v>
      </c>
      <c r="R51">
        <v>7433.9358318883897</v>
      </c>
      <c r="S51">
        <v>7426.4948787479498</v>
      </c>
      <c r="T51">
        <v>7649.2182368670801</v>
      </c>
      <c r="U51">
        <v>8114.74755134101</v>
      </c>
      <c r="V51">
        <v>7590.2402126021198</v>
      </c>
      <c r="W51">
        <v>7404.1036551781599</v>
      </c>
      <c r="X51">
        <v>7088.3700785725696</v>
      </c>
      <c r="Y51">
        <v>7126.7346463122904</v>
      </c>
      <c r="Z51">
        <v>7417.9534102903299</v>
      </c>
      <c r="AA51">
        <v>7660.1162306266297</v>
      </c>
      <c r="AB51">
        <v>8247.27681993437</v>
      </c>
      <c r="AC51">
        <v>8604.9725381892804</v>
      </c>
      <c r="AD51">
        <v>9343.5598275994598</v>
      </c>
      <c r="AE51">
        <v>8968.2745948785505</v>
      </c>
      <c r="AF51">
        <v>10670.014226220601</v>
      </c>
    </row>
    <row r="52" spans="1:32" x14ac:dyDescent="0.3">
      <c r="A52" t="s">
        <v>68</v>
      </c>
      <c r="B52" t="s">
        <v>397</v>
      </c>
      <c r="C52" t="s">
        <v>297</v>
      </c>
      <c r="D52" t="s">
        <v>398</v>
      </c>
      <c r="E52" t="s">
        <v>298</v>
      </c>
      <c r="G52">
        <v>888.74948402301197</v>
      </c>
      <c r="H52">
        <v>952.09731861997898</v>
      </c>
      <c r="I52">
        <v>1013.13576909945</v>
      </c>
      <c r="J52">
        <v>1052.58269912728</v>
      </c>
      <c r="K52">
        <v>1156.4466916383601</v>
      </c>
      <c r="L52">
        <v>1380.89765868359</v>
      </c>
      <c r="M52">
        <v>1396.57788124995</v>
      </c>
      <c r="N52">
        <v>1494.45420810325</v>
      </c>
      <c r="O52">
        <v>1545.7372175941</v>
      </c>
      <c r="P52">
        <v>1587.5386446581299</v>
      </c>
      <c r="Q52">
        <v>1669.5414350430201</v>
      </c>
      <c r="R52">
        <v>1845.4342393091599</v>
      </c>
      <c r="S52">
        <v>1970.4304745864399</v>
      </c>
      <c r="T52">
        <v>2023.7904597244701</v>
      </c>
      <c r="U52">
        <v>2117.1374725816399</v>
      </c>
      <c r="V52">
        <v>2264.9303945898901</v>
      </c>
      <c r="W52">
        <v>2397.0489709347999</v>
      </c>
      <c r="X52">
        <v>2428.7303552345202</v>
      </c>
      <c r="Y52">
        <v>2430.80006955102</v>
      </c>
      <c r="Z52">
        <v>2653.44277555296</v>
      </c>
      <c r="AA52">
        <v>2699.9276231061099</v>
      </c>
      <c r="AB52">
        <v>2826.3253443099202</v>
      </c>
      <c r="AC52">
        <v>3036.9879643130298</v>
      </c>
      <c r="AD52">
        <v>3135.1875523834701</v>
      </c>
      <c r="AE52">
        <v>3102.4247789368301</v>
      </c>
      <c r="AF52">
        <v>3127.5166433230902</v>
      </c>
    </row>
    <row r="53" spans="1:32" x14ac:dyDescent="0.3">
      <c r="A53" t="s">
        <v>68</v>
      </c>
      <c r="B53" t="s">
        <v>399</v>
      </c>
      <c r="C53" t="s">
        <v>297</v>
      </c>
      <c r="D53" t="s">
        <v>400</v>
      </c>
      <c r="E53" t="s">
        <v>298</v>
      </c>
      <c r="G53">
        <v>565.77760838890401</v>
      </c>
      <c r="H53">
        <v>669.80280993546705</v>
      </c>
      <c r="I53">
        <v>659.29531623609398</v>
      </c>
      <c r="J53">
        <v>726.23199271296505</v>
      </c>
      <c r="K53">
        <v>891.87925819661598</v>
      </c>
      <c r="L53">
        <v>905.19994848122201</v>
      </c>
      <c r="M53">
        <v>976.30498967711196</v>
      </c>
      <c r="N53">
        <v>1064.8225005102599</v>
      </c>
      <c r="O53">
        <v>1120.7781557764499</v>
      </c>
      <c r="P53">
        <v>1163.82732200131</v>
      </c>
      <c r="Q53">
        <v>1181.6936236245001</v>
      </c>
      <c r="R53">
        <v>1237.0760903978601</v>
      </c>
      <c r="S53">
        <v>1331.5962949019499</v>
      </c>
      <c r="T53">
        <v>1332.49874152138</v>
      </c>
      <c r="U53">
        <v>1430.2449515605099</v>
      </c>
      <c r="V53">
        <v>1370.86633059529</v>
      </c>
      <c r="W53">
        <v>1304.41750418011</v>
      </c>
      <c r="X53">
        <v>1170.28809113438</v>
      </c>
      <c r="Y53">
        <v>1260.02047765561</v>
      </c>
      <c r="Z53">
        <v>1370.5786442686101</v>
      </c>
      <c r="AA53">
        <v>1433.0114047837101</v>
      </c>
      <c r="AB53">
        <v>1624.26175023059</v>
      </c>
      <c r="AC53">
        <v>1702.1138176531399</v>
      </c>
      <c r="AD53">
        <v>1883.5083046371999</v>
      </c>
      <c r="AE53">
        <v>1402.86580379666</v>
      </c>
      <c r="AF53">
        <v>1565.5084313325599</v>
      </c>
    </row>
    <row r="54" spans="1:32" x14ac:dyDescent="0.3">
      <c r="A54" t="s">
        <v>68</v>
      </c>
      <c r="B54" t="s">
        <v>401</v>
      </c>
      <c r="C54" t="s">
        <v>297</v>
      </c>
      <c r="D54" t="s">
        <v>402</v>
      </c>
      <c r="E54" t="s">
        <v>298</v>
      </c>
      <c r="G54">
        <v>1293.0513863400099</v>
      </c>
      <c r="H54">
        <v>1498.5641546909901</v>
      </c>
      <c r="I54">
        <v>1476.4494314977301</v>
      </c>
      <c r="J54">
        <v>1598.4948667558499</v>
      </c>
      <c r="K54">
        <v>1970.77941179968</v>
      </c>
      <c r="L54">
        <v>2048.9129388123501</v>
      </c>
      <c r="M54">
        <v>2204.4440374742999</v>
      </c>
      <c r="N54">
        <v>2408.4816204799799</v>
      </c>
      <c r="O54">
        <v>2567.4641466336402</v>
      </c>
      <c r="P54">
        <v>2698.7300286306399</v>
      </c>
      <c r="Q54">
        <v>2816.7022723673899</v>
      </c>
      <c r="R54">
        <v>3019.3641124670098</v>
      </c>
      <c r="S54">
        <v>3341.4046094717501</v>
      </c>
      <c r="T54">
        <v>3394.3716533258398</v>
      </c>
      <c r="U54">
        <v>3587.2082932606399</v>
      </c>
      <c r="V54">
        <v>3576.4507735597999</v>
      </c>
      <c r="W54">
        <v>3585.0964149281199</v>
      </c>
      <c r="X54">
        <v>3467.1208306666199</v>
      </c>
      <c r="Y54">
        <v>3580.7086212527702</v>
      </c>
      <c r="Z54">
        <v>3758.9957811187301</v>
      </c>
      <c r="AA54">
        <v>3807.8279797864402</v>
      </c>
      <c r="AB54">
        <v>4065.2910630921601</v>
      </c>
      <c r="AC54">
        <v>4183.4973902277497</v>
      </c>
      <c r="AD54">
        <v>4498.1186263817799</v>
      </c>
      <c r="AE54">
        <v>3715.2371954467098</v>
      </c>
      <c r="AF54">
        <v>3932.6259670163399</v>
      </c>
    </row>
    <row r="55" spans="1:32" x14ac:dyDescent="0.3">
      <c r="A55" t="s">
        <v>68</v>
      </c>
      <c r="B55" t="s">
        <v>403</v>
      </c>
      <c r="C55" t="s">
        <v>297</v>
      </c>
      <c r="D55" t="s">
        <v>404</v>
      </c>
      <c r="E55" t="s">
        <v>298</v>
      </c>
      <c r="G55">
        <v>727.27377795110795</v>
      </c>
      <c r="H55">
        <v>828.76134475551999</v>
      </c>
      <c r="I55">
        <v>817.15411526163996</v>
      </c>
      <c r="J55">
        <v>872.26287404288598</v>
      </c>
      <c r="K55">
        <v>1078.9001536030701</v>
      </c>
      <c r="L55">
        <v>1143.71299033112</v>
      </c>
      <c r="M55">
        <v>1228.13904779718</v>
      </c>
      <c r="N55">
        <v>1343.65911996971</v>
      </c>
      <c r="O55">
        <v>1446.6859908571801</v>
      </c>
      <c r="P55">
        <v>1534.9027066293199</v>
      </c>
      <c r="Q55">
        <v>1635.00864874288</v>
      </c>
      <c r="R55">
        <v>1782.28802206915</v>
      </c>
      <c r="S55">
        <v>2009.8083145697999</v>
      </c>
      <c r="T55">
        <v>2061.8729118044598</v>
      </c>
      <c r="U55">
        <v>2156.9633417001401</v>
      </c>
      <c r="V55">
        <v>2205.5844429645099</v>
      </c>
      <c r="W55">
        <v>2280.6789107479999</v>
      </c>
      <c r="X55">
        <v>2296.8327395322399</v>
      </c>
      <c r="Y55">
        <v>2320.68814359716</v>
      </c>
      <c r="Z55">
        <v>2388.4171368501202</v>
      </c>
      <c r="AA55">
        <v>2374.8165750027401</v>
      </c>
      <c r="AB55">
        <v>2441.0293128615699</v>
      </c>
      <c r="AC55">
        <v>2481.3835725745998</v>
      </c>
      <c r="AD55">
        <v>2614.6103217445798</v>
      </c>
      <c r="AE55">
        <v>2312.3713916500501</v>
      </c>
      <c r="AF55">
        <v>2367.1175356837798</v>
      </c>
    </row>
    <row r="56" spans="1:32" x14ac:dyDescent="0.3">
      <c r="A56" t="s">
        <v>68</v>
      </c>
      <c r="B56" t="s">
        <v>405</v>
      </c>
      <c r="C56" t="s">
        <v>297</v>
      </c>
      <c r="D56" t="s">
        <v>406</v>
      </c>
      <c r="E56" t="s">
        <v>298</v>
      </c>
      <c r="G56">
        <v>529.1</v>
      </c>
      <c r="H56">
        <v>610</v>
      </c>
      <c r="I56">
        <v>612.9</v>
      </c>
      <c r="J56">
        <v>643.20000000000005</v>
      </c>
      <c r="K56">
        <v>687.8</v>
      </c>
      <c r="L56">
        <v>714.2</v>
      </c>
      <c r="M56">
        <v>786.3</v>
      </c>
      <c r="N56">
        <v>847.8</v>
      </c>
      <c r="O56">
        <v>853.7</v>
      </c>
      <c r="P56">
        <v>904.8</v>
      </c>
      <c r="Q56">
        <v>934.6</v>
      </c>
      <c r="R56">
        <v>1032</v>
      </c>
      <c r="S56">
        <v>1097.7</v>
      </c>
      <c r="T56">
        <v>1145.5</v>
      </c>
      <c r="U56">
        <v>1166.7</v>
      </c>
      <c r="V56">
        <v>1175.8</v>
      </c>
      <c r="W56">
        <v>1150.5999999999999</v>
      </c>
      <c r="X56">
        <v>1106</v>
      </c>
      <c r="Y56">
        <v>1098.9000000000001</v>
      </c>
      <c r="Z56">
        <v>1055.0999999999999</v>
      </c>
      <c r="AA56">
        <v>1061.9000000000001</v>
      </c>
      <c r="AB56">
        <v>1056.9000000000001</v>
      </c>
      <c r="AC56">
        <v>1077</v>
      </c>
      <c r="AD56">
        <v>1130.9000000000001</v>
      </c>
      <c r="AE56">
        <v>1079</v>
      </c>
      <c r="AF56">
        <v>999.3</v>
      </c>
    </row>
    <row r="57" spans="1:32" x14ac:dyDescent="0.3">
      <c r="A57" t="s">
        <v>68</v>
      </c>
      <c r="B57" t="s">
        <v>407</v>
      </c>
      <c r="C57" t="s">
        <v>297</v>
      </c>
      <c r="D57" t="s">
        <v>408</v>
      </c>
      <c r="E57" t="s">
        <v>298</v>
      </c>
      <c r="G57">
        <v>86821.559333086901</v>
      </c>
      <c r="H57">
        <v>92687.749061129594</v>
      </c>
      <c r="I57">
        <v>100364.919753789</v>
      </c>
      <c r="J57">
        <v>107834.234109789</v>
      </c>
      <c r="K57">
        <v>115903.132384821</v>
      </c>
      <c r="L57">
        <v>123518.815569721</v>
      </c>
      <c r="M57">
        <v>128728.104759903</v>
      </c>
      <c r="N57">
        <v>132650.99741041401</v>
      </c>
      <c r="O57">
        <v>138919.44806558799</v>
      </c>
      <c r="P57">
        <v>143260.51250706901</v>
      </c>
      <c r="Q57">
        <v>149494.94253700299</v>
      </c>
      <c r="R57">
        <v>157900.304474659</v>
      </c>
      <c r="S57">
        <v>164072.00200418101</v>
      </c>
      <c r="T57">
        <v>162760.092253412</v>
      </c>
      <c r="U57">
        <v>168887.393124444</v>
      </c>
      <c r="V57">
        <v>167161.626766781</v>
      </c>
      <c r="W57">
        <v>159283.216702417</v>
      </c>
      <c r="X57">
        <v>156095.05709506801</v>
      </c>
      <c r="Y57">
        <v>159993.019623214</v>
      </c>
      <c r="Z57">
        <v>163285.40500799101</v>
      </c>
      <c r="AA57">
        <v>169135.314598492</v>
      </c>
      <c r="AB57">
        <v>177641.824783491</v>
      </c>
      <c r="AC57">
        <v>185046.916021185</v>
      </c>
      <c r="AD57">
        <v>194172.13269069101</v>
      </c>
      <c r="AE57">
        <v>183041.08100362899</v>
      </c>
      <c r="AF57">
        <v>196992.038820749</v>
      </c>
    </row>
    <row r="58" spans="1:32" x14ac:dyDescent="0.3">
      <c r="A58" t="s">
        <v>68</v>
      </c>
      <c r="B58" t="s">
        <v>409</v>
      </c>
      <c r="C58" t="s">
        <v>297</v>
      </c>
      <c r="D58" t="s">
        <v>410</v>
      </c>
      <c r="E58" t="s">
        <v>298</v>
      </c>
      <c r="G58">
        <v>86292.459333086896</v>
      </c>
      <c r="H58">
        <v>92077.749061129594</v>
      </c>
      <c r="I58">
        <v>99752.019753788802</v>
      </c>
      <c r="J58">
        <v>107191.03410978901</v>
      </c>
      <c r="K58">
        <v>115215.332384821</v>
      </c>
      <c r="L58">
        <v>122804.61556972101</v>
      </c>
      <c r="M58">
        <v>127941.804759903</v>
      </c>
      <c r="N58">
        <v>131803.197410414</v>
      </c>
      <c r="O58">
        <v>138065.74806558801</v>
      </c>
      <c r="P58">
        <v>142355.71250706899</v>
      </c>
      <c r="Q58">
        <v>148560.34253700299</v>
      </c>
      <c r="R58">
        <v>156868.304474659</v>
      </c>
      <c r="S58">
        <v>162974.30200418099</v>
      </c>
      <c r="T58">
        <v>161614.592253412</v>
      </c>
      <c r="U58">
        <v>167720.69312444399</v>
      </c>
      <c r="V58">
        <v>165985.82676678101</v>
      </c>
      <c r="W58">
        <v>158132.616702417</v>
      </c>
      <c r="X58">
        <v>154989.05709506801</v>
      </c>
      <c r="Y58">
        <v>158894.11962321401</v>
      </c>
      <c r="Z58">
        <v>162230.305007991</v>
      </c>
      <c r="AA58">
        <v>168073.414598492</v>
      </c>
      <c r="AB58">
        <v>176584.92478349101</v>
      </c>
      <c r="AC58">
        <v>183969.916021185</v>
      </c>
      <c r="AD58">
        <v>193041.23269069099</v>
      </c>
      <c r="AE58">
        <v>181962.08100362899</v>
      </c>
      <c r="AF58">
        <v>195992.73882074899</v>
      </c>
    </row>
    <row r="59" spans="1:32" x14ac:dyDescent="0.3">
      <c r="A59" t="s">
        <v>68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70</v>
      </c>
      <c r="B2" t="s">
        <v>295</v>
      </c>
      <c r="C2" t="s">
        <v>297</v>
      </c>
      <c r="D2" t="s">
        <v>296</v>
      </c>
      <c r="E2" t="s">
        <v>298</v>
      </c>
      <c r="G2">
        <v>4468.5</v>
      </c>
      <c r="H2">
        <v>3969.9</v>
      </c>
      <c r="I2">
        <v>3755.7</v>
      </c>
      <c r="J2">
        <v>4164.3</v>
      </c>
      <c r="K2">
        <v>3742.4</v>
      </c>
      <c r="L2">
        <v>3881.3</v>
      </c>
      <c r="M2">
        <v>4170</v>
      </c>
      <c r="N2">
        <v>3794.6</v>
      </c>
      <c r="O2">
        <v>4092.7</v>
      </c>
      <c r="P2">
        <v>3745.6</v>
      </c>
      <c r="Q2">
        <v>3747.9</v>
      </c>
      <c r="R2">
        <v>3578.3</v>
      </c>
      <c r="S2">
        <v>3632.6</v>
      </c>
      <c r="T2">
        <v>3402.5</v>
      </c>
      <c r="U2">
        <v>3444.6</v>
      </c>
      <c r="V2">
        <v>3523.8</v>
      </c>
      <c r="W2">
        <v>3215.4</v>
      </c>
      <c r="X2">
        <v>3256.5</v>
      </c>
      <c r="Y2">
        <v>3399.8</v>
      </c>
      <c r="Z2">
        <v>3509.9</v>
      </c>
      <c r="AA2">
        <v>3536.5</v>
      </c>
      <c r="AB2">
        <v>3650.4</v>
      </c>
      <c r="AC2">
        <v>3829.7</v>
      </c>
      <c r="AD2">
        <v>4094.5</v>
      </c>
      <c r="AE2">
        <v>4229</v>
      </c>
      <c r="AF2">
        <v>4509.1000000000004</v>
      </c>
    </row>
    <row r="3" spans="1:32" x14ac:dyDescent="0.3">
      <c r="A3" t="s">
        <v>70</v>
      </c>
      <c r="B3" t="s">
        <v>299</v>
      </c>
      <c r="C3" t="s">
        <v>297</v>
      </c>
      <c r="D3" t="s">
        <v>300</v>
      </c>
      <c r="E3" t="s">
        <v>298</v>
      </c>
      <c r="G3">
        <v>538</v>
      </c>
      <c r="H3">
        <v>552.6</v>
      </c>
      <c r="I3">
        <v>576.29999999999995</v>
      </c>
      <c r="J3">
        <v>603.29999999999995</v>
      </c>
      <c r="K3">
        <v>596.20000000000005</v>
      </c>
      <c r="L3">
        <v>673.8</v>
      </c>
      <c r="M3">
        <v>582.79999999999995</v>
      </c>
      <c r="N3">
        <v>552.6</v>
      </c>
      <c r="O3">
        <v>553.20000000000005</v>
      </c>
      <c r="P3">
        <v>611.4</v>
      </c>
      <c r="Q3">
        <v>638</v>
      </c>
      <c r="R3">
        <v>884.7</v>
      </c>
      <c r="S3">
        <v>752.4</v>
      </c>
      <c r="T3">
        <v>531.79999999999995</v>
      </c>
      <c r="U3">
        <v>619.20000000000005</v>
      </c>
      <c r="V3">
        <v>714.9</v>
      </c>
      <c r="W3">
        <v>609.1</v>
      </c>
      <c r="X3">
        <v>619</v>
      </c>
      <c r="Y3">
        <v>560</v>
      </c>
      <c r="Z3">
        <v>527.29999999999995</v>
      </c>
      <c r="AA3">
        <v>537.79999999999995</v>
      </c>
      <c r="AB3">
        <v>537.4</v>
      </c>
      <c r="AC3">
        <v>613</v>
      </c>
      <c r="AD3">
        <v>575.20000000000005</v>
      </c>
      <c r="AE3">
        <v>553.70000000000005</v>
      </c>
      <c r="AF3">
        <v>511.6</v>
      </c>
    </row>
    <row r="4" spans="1:32" x14ac:dyDescent="0.3">
      <c r="A4" t="s">
        <v>70</v>
      </c>
      <c r="B4" t="s">
        <v>301</v>
      </c>
      <c r="C4" t="s">
        <v>297</v>
      </c>
      <c r="D4" t="s">
        <v>302</v>
      </c>
      <c r="E4" t="s">
        <v>298</v>
      </c>
      <c r="G4">
        <v>15699</v>
      </c>
      <c r="H4">
        <v>16614.2</v>
      </c>
      <c r="I4">
        <v>17292</v>
      </c>
      <c r="J4">
        <v>17954.599999999999</v>
      </c>
      <c r="K4">
        <v>19142.900000000001</v>
      </c>
      <c r="L4">
        <v>19583.900000000001</v>
      </c>
      <c r="M4">
        <v>19760.3</v>
      </c>
      <c r="N4">
        <v>19996.5</v>
      </c>
      <c r="O4">
        <v>19762.7</v>
      </c>
      <c r="P4">
        <v>19619.2</v>
      </c>
      <c r="Q4">
        <v>20124.3</v>
      </c>
      <c r="R4">
        <v>20954.900000000001</v>
      </c>
      <c r="S4">
        <v>20943.2</v>
      </c>
      <c r="T4">
        <v>19038.3</v>
      </c>
      <c r="U4">
        <v>20919.7</v>
      </c>
      <c r="V4">
        <v>20964.599999999999</v>
      </c>
      <c r="W4">
        <v>19278.5</v>
      </c>
      <c r="X4">
        <v>19365.3</v>
      </c>
      <c r="Y4">
        <v>20284.7</v>
      </c>
      <c r="Z4">
        <v>21135</v>
      </c>
      <c r="AA4">
        <v>22452.2</v>
      </c>
      <c r="AB4">
        <v>24242.5</v>
      </c>
      <c r="AC4">
        <v>25169.5</v>
      </c>
      <c r="AD4">
        <v>25375.8</v>
      </c>
      <c r="AE4">
        <v>23856.9</v>
      </c>
      <c r="AF4">
        <v>25470.400000000001</v>
      </c>
    </row>
    <row r="5" spans="1:32" x14ac:dyDescent="0.3">
      <c r="A5" t="s">
        <v>70</v>
      </c>
      <c r="B5" t="s">
        <v>303</v>
      </c>
      <c r="C5" t="s">
        <v>297</v>
      </c>
      <c r="D5" t="s">
        <v>304</v>
      </c>
      <c r="E5" t="s">
        <v>298</v>
      </c>
      <c r="G5">
        <v>1645.3</v>
      </c>
      <c r="H5">
        <v>1917.1</v>
      </c>
      <c r="I5">
        <v>1984.8</v>
      </c>
      <c r="J5">
        <v>2251.4</v>
      </c>
      <c r="K5">
        <v>2552.3000000000002</v>
      </c>
      <c r="L5">
        <v>2466.1</v>
      </c>
      <c r="M5">
        <v>2694</v>
      </c>
      <c r="N5">
        <v>2973.5</v>
      </c>
      <c r="O5">
        <v>3059.1</v>
      </c>
      <c r="P5">
        <v>3157.8</v>
      </c>
      <c r="Q5">
        <v>3218.1</v>
      </c>
      <c r="R5">
        <v>3357.3</v>
      </c>
      <c r="S5">
        <v>3253.9</v>
      </c>
      <c r="T5">
        <v>3147.9</v>
      </c>
      <c r="U5">
        <v>3747.3</v>
      </c>
      <c r="V5">
        <v>3700.6</v>
      </c>
      <c r="W5">
        <v>3423.6</v>
      </c>
      <c r="X5">
        <v>3363.5</v>
      </c>
      <c r="Y5">
        <v>3571.8</v>
      </c>
      <c r="Z5">
        <v>3768.3</v>
      </c>
      <c r="AA5">
        <v>3958.7</v>
      </c>
      <c r="AB5">
        <v>4166</v>
      </c>
      <c r="AC5">
        <v>4184.5</v>
      </c>
      <c r="AD5">
        <v>4351.3</v>
      </c>
      <c r="AE5">
        <v>4124.1000000000004</v>
      </c>
      <c r="AF5">
        <v>4306.6000000000004</v>
      </c>
    </row>
    <row r="6" spans="1:32" x14ac:dyDescent="0.3">
      <c r="A6" t="s">
        <v>70</v>
      </c>
      <c r="B6" t="s">
        <v>305</v>
      </c>
      <c r="C6" t="s">
        <v>297</v>
      </c>
      <c r="D6" t="s">
        <v>306</v>
      </c>
      <c r="E6" t="s">
        <v>298</v>
      </c>
      <c r="G6">
        <v>3557.8</v>
      </c>
      <c r="H6">
        <v>3797.1</v>
      </c>
      <c r="I6">
        <v>3804.9</v>
      </c>
      <c r="J6">
        <v>3668.2</v>
      </c>
      <c r="K6">
        <v>3885.4</v>
      </c>
      <c r="L6">
        <v>3864.8</v>
      </c>
      <c r="M6">
        <v>3677</v>
      </c>
      <c r="N6">
        <v>3828.3</v>
      </c>
      <c r="O6">
        <v>3773.6</v>
      </c>
      <c r="P6">
        <v>3393.8</v>
      </c>
      <c r="Q6">
        <v>3279.8</v>
      </c>
      <c r="R6">
        <v>3324.3</v>
      </c>
      <c r="S6">
        <v>3357.7</v>
      </c>
      <c r="T6">
        <v>3148.4</v>
      </c>
      <c r="U6">
        <v>3400</v>
      </c>
      <c r="V6">
        <v>3495.3</v>
      </c>
      <c r="W6">
        <v>3327.8</v>
      </c>
      <c r="X6">
        <v>3467.7</v>
      </c>
      <c r="Y6">
        <v>3682</v>
      </c>
      <c r="Z6">
        <v>3943.3</v>
      </c>
      <c r="AA6">
        <v>4039.2</v>
      </c>
      <c r="AB6">
        <v>4256</v>
      </c>
      <c r="AC6">
        <v>4201.5</v>
      </c>
      <c r="AD6">
        <v>4088.5</v>
      </c>
      <c r="AE6">
        <v>3725.1</v>
      </c>
      <c r="AF6">
        <v>3982.7</v>
      </c>
    </row>
    <row r="7" spans="1:32" x14ac:dyDescent="0.3">
      <c r="A7" t="s">
        <v>70</v>
      </c>
      <c r="B7" t="s">
        <v>307</v>
      </c>
      <c r="C7" t="s">
        <v>297</v>
      </c>
      <c r="D7" t="s">
        <v>308</v>
      </c>
      <c r="E7" t="s">
        <v>298</v>
      </c>
      <c r="G7">
        <v>1983.9</v>
      </c>
      <c r="H7">
        <v>1951.2</v>
      </c>
      <c r="I7">
        <v>2052.1</v>
      </c>
      <c r="J7">
        <v>2160</v>
      </c>
      <c r="K7">
        <v>2281.1</v>
      </c>
      <c r="L7">
        <v>2589.3000000000002</v>
      </c>
      <c r="M7">
        <v>2426.8000000000002</v>
      </c>
      <c r="N7">
        <v>2426</v>
      </c>
      <c r="O7">
        <v>2351.6</v>
      </c>
      <c r="P7">
        <v>2251.9</v>
      </c>
      <c r="Q7">
        <v>2386.3000000000002</v>
      </c>
      <c r="R7">
        <v>2563.4</v>
      </c>
      <c r="S7">
        <v>2340.5</v>
      </c>
      <c r="T7">
        <v>2144.6999999999998</v>
      </c>
      <c r="U7">
        <v>2248.5</v>
      </c>
      <c r="V7">
        <v>2412.3000000000002</v>
      </c>
      <c r="W7">
        <v>2128</v>
      </c>
      <c r="X7">
        <v>2136</v>
      </c>
      <c r="Y7">
        <v>2232.4</v>
      </c>
      <c r="Z7">
        <v>2310.5</v>
      </c>
      <c r="AA7">
        <v>2466.1</v>
      </c>
      <c r="AB7">
        <v>2374.8000000000002</v>
      </c>
      <c r="AC7">
        <v>2520.8000000000002</v>
      </c>
      <c r="AD7">
        <v>2698.5</v>
      </c>
      <c r="AE7">
        <v>2547.1999999999998</v>
      </c>
      <c r="AF7">
        <v>2459</v>
      </c>
    </row>
    <row r="8" spans="1:32" x14ac:dyDescent="0.3">
      <c r="A8" t="s">
        <v>70</v>
      </c>
      <c r="B8" t="s">
        <v>309</v>
      </c>
      <c r="C8" t="s">
        <v>297</v>
      </c>
      <c r="D8" t="s">
        <v>310</v>
      </c>
      <c r="E8" t="s">
        <v>298</v>
      </c>
      <c r="G8">
        <v>55.7</v>
      </c>
      <c r="H8">
        <v>173.8</v>
      </c>
      <c r="I8">
        <v>150.6</v>
      </c>
      <c r="J8">
        <v>204.1</v>
      </c>
      <c r="K8">
        <v>144.30000000000001</v>
      </c>
      <c r="L8">
        <v>222.4</v>
      </c>
      <c r="M8">
        <v>280.39999999999998</v>
      </c>
      <c r="N8">
        <v>162.80000000000001</v>
      </c>
      <c r="O8">
        <v>177.8</v>
      </c>
      <c r="P8">
        <v>321.10000000000002</v>
      </c>
      <c r="Q8">
        <v>577.4</v>
      </c>
      <c r="R8">
        <v>565.5</v>
      </c>
      <c r="S8">
        <v>633.6</v>
      </c>
      <c r="T8">
        <v>414.6</v>
      </c>
      <c r="U8">
        <v>388.3</v>
      </c>
      <c r="V8">
        <v>221.8</v>
      </c>
      <c r="W8">
        <v>125.2</v>
      </c>
      <c r="X8">
        <v>285.8</v>
      </c>
      <c r="Y8">
        <v>132.6</v>
      </c>
      <c r="Z8">
        <v>190.6</v>
      </c>
      <c r="AA8">
        <v>404.5</v>
      </c>
      <c r="AB8">
        <v>636.79999999999995</v>
      </c>
      <c r="AC8">
        <v>690.7</v>
      </c>
      <c r="AD8">
        <v>444.6</v>
      </c>
      <c r="AE8">
        <v>-58.8</v>
      </c>
      <c r="AF8">
        <v>11.8</v>
      </c>
    </row>
    <row r="9" spans="1:32" x14ac:dyDescent="0.3">
      <c r="A9" t="s">
        <v>70</v>
      </c>
      <c r="B9" t="s">
        <v>311</v>
      </c>
      <c r="C9" t="s">
        <v>297</v>
      </c>
      <c r="D9" t="s">
        <v>312</v>
      </c>
      <c r="E9" t="s">
        <v>298</v>
      </c>
      <c r="G9">
        <v>744.6</v>
      </c>
      <c r="H9">
        <v>764.3</v>
      </c>
      <c r="I9">
        <v>767.7</v>
      </c>
      <c r="J9">
        <v>695.8</v>
      </c>
      <c r="K9">
        <v>660.3</v>
      </c>
      <c r="L9">
        <v>635.79999999999995</v>
      </c>
      <c r="M9">
        <v>716.8</v>
      </c>
      <c r="N9">
        <v>704.7</v>
      </c>
      <c r="O9">
        <v>719.6</v>
      </c>
      <c r="P9">
        <v>735.1</v>
      </c>
      <c r="Q9">
        <v>750.2</v>
      </c>
      <c r="R9">
        <v>822.2</v>
      </c>
      <c r="S9">
        <v>724.7</v>
      </c>
      <c r="T9">
        <v>638.4</v>
      </c>
      <c r="U9">
        <v>756.4</v>
      </c>
      <c r="V9">
        <v>787.9</v>
      </c>
      <c r="W9">
        <v>795.5</v>
      </c>
      <c r="X9">
        <v>661.9</v>
      </c>
      <c r="Y9">
        <v>719.2</v>
      </c>
      <c r="Z9">
        <v>740.1</v>
      </c>
      <c r="AA9">
        <v>904.9</v>
      </c>
      <c r="AB9">
        <v>1005.1</v>
      </c>
      <c r="AC9">
        <v>962.4</v>
      </c>
      <c r="AD9">
        <v>842.9</v>
      </c>
      <c r="AE9">
        <v>952.7</v>
      </c>
      <c r="AF9">
        <v>992.7</v>
      </c>
    </row>
    <row r="10" spans="1:32" x14ac:dyDescent="0.3">
      <c r="A10" t="s">
        <v>70</v>
      </c>
      <c r="B10" t="s">
        <v>313</v>
      </c>
      <c r="C10" t="s">
        <v>297</v>
      </c>
      <c r="D10" t="s">
        <v>314</v>
      </c>
      <c r="E10" t="s">
        <v>298</v>
      </c>
      <c r="G10">
        <v>1081.0999999999999</v>
      </c>
      <c r="H10">
        <v>1116.5</v>
      </c>
      <c r="I10">
        <v>1128.5999999999999</v>
      </c>
      <c r="J10">
        <v>1023.4</v>
      </c>
      <c r="K10">
        <v>979.7</v>
      </c>
      <c r="L10">
        <v>975.9</v>
      </c>
      <c r="M10">
        <v>1082.8</v>
      </c>
      <c r="N10">
        <v>1071.4000000000001</v>
      </c>
      <c r="O10">
        <v>1115.5</v>
      </c>
      <c r="P10">
        <v>1114.9000000000001</v>
      </c>
      <c r="Q10">
        <v>1120.8</v>
      </c>
      <c r="R10">
        <v>1207.5</v>
      </c>
      <c r="S10">
        <v>1207.0999999999999</v>
      </c>
      <c r="T10">
        <v>1101.8</v>
      </c>
      <c r="U10">
        <v>1199.4000000000001</v>
      </c>
      <c r="V10">
        <v>1246.0999999999999</v>
      </c>
      <c r="W10">
        <v>1246.4000000000001</v>
      </c>
      <c r="X10">
        <v>1117</v>
      </c>
      <c r="Y10">
        <v>1200</v>
      </c>
      <c r="Z10">
        <v>1223.5</v>
      </c>
      <c r="AA10">
        <v>1436.3</v>
      </c>
      <c r="AB10">
        <v>1589.7</v>
      </c>
      <c r="AC10">
        <v>1584.9</v>
      </c>
      <c r="AD10">
        <v>1491.7</v>
      </c>
      <c r="AE10">
        <v>1616.6</v>
      </c>
      <c r="AF10">
        <v>1820.4</v>
      </c>
    </row>
    <row r="11" spans="1:32" x14ac:dyDescent="0.3">
      <c r="A11" t="s">
        <v>70</v>
      </c>
      <c r="B11" t="s">
        <v>315</v>
      </c>
      <c r="C11" t="s">
        <v>297</v>
      </c>
      <c r="D11" t="s">
        <v>316</v>
      </c>
      <c r="E11" t="s">
        <v>298</v>
      </c>
      <c r="G11">
        <v>336.5</v>
      </c>
      <c r="H11">
        <v>352.2</v>
      </c>
      <c r="I11">
        <v>360.9</v>
      </c>
      <c r="J11">
        <v>327.60000000000002</v>
      </c>
      <c r="K11">
        <v>319.39999999999998</v>
      </c>
      <c r="L11">
        <v>340.1</v>
      </c>
      <c r="M11">
        <v>366</v>
      </c>
      <c r="N11">
        <v>366.7</v>
      </c>
      <c r="O11">
        <v>395.9</v>
      </c>
      <c r="P11">
        <v>379.8</v>
      </c>
      <c r="Q11">
        <v>370.6</v>
      </c>
      <c r="R11">
        <v>385.3</v>
      </c>
      <c r="S11">
        <v>482.4</v>
      </c>
      <c r="T11">
        <v>463.4</v>
      </c>
      <c r="U11">
        <v>443</v>
      </c>
      <c r="V11">
        <v>458.2</v>
      </c>
      <c r="W11">
        <v>450.9</v>
      </c>
      <c r="X11">
        <v>455.1</v>
      </c>
      <c r="Y11">
        <v>480.8</v>
      </c>
      <c r="Z11">
        <v>483.4</v>
      </c>
      <c r="AA11">
        <v>531.4</v>
      </c>
      <c r="AB11">
        <v>584.6</v>
      </c>
      <c r="AC11">
        <v>622.5</v>
      </c>
      <c r="AD11">
        <v>648.79999999999995</v>
      </c>
      <c r="AE11">
        <v>663.9</v>
      </c>
      <c r="AF11">
        <v>827.7</v>
      </c>
    </row>
    <row r="12" spans="1:32" x14ac:dyDescent="0.3">
      <c r="A12" t="s">
        <v>70</v>
      </c>
      <c r="B12" t="s">
        <v>317</v>
      </c>
      <c r="C12" t="s">
        <v>297</v>
      </c>
      <c r="D12" t="s">
        <v>318</v>
      </c>
      <c r="E12" t="s">
        <v>298</v>
      </c>
      <c r="G12">
        <v>2022.2</v>
      </c>
      <c r="H12">
        <v>2110.6</v>
      </c>
      <c r="I12">
        <v>2247.1</v>
      </c>
      <c r="J12">
        <v>2498.5</v>
      </c>
      <c r="K12">
        <v>2579.9</v>
      </c>
      <c r="L12">
        <v>2563.8000000000002</v>
      </c>
      <c r="M12">
        <v>2468.6</v>
      </c>
      <c r="N12">
        <v>2526.1</v>
      </c>
      <c r="O12">
        <v>2522.3000000000002</v>
      </c>
      <c r="P12">
        <v>2495.4</v>
      </c>
      <c r="Q12">
        <v>2538</v>
      </c>
      <c r="R12">
        <v>2536.1</v>
      </c>
      <c r="S12">
        <v>2537.3000000000002</v>
      </c>
      <c r="T12">
        <v>2318.5</v>
      </c>
      <c r="U12">
        <v>2553.1</v>
      </c>
      <c r="V12">
        <v>2518.6999999999998</v>
      </c>
      <c r="W12">
        <v>2217.6999999999998</v>
      </c>
      <c r="X12">
        <v>2201.6</v>
      </c>
      <c r="Y12">
        <v>2337.5</v>
      </c>
      <c r="Z12">
        <v>2355.3000000000002</v>
      </c>
      <c r="AA12">
        <v>2503.1</v>
      </c>
      <c r="AB12">
        <v>2714.6</v>
      </c>
      <c r="AC12">
        <v>2831.3</v>
      </c>
      <c r="AD12">
        <v>2897.7</v>
      </c>
      <c r="AE12">
        <v>2928.6</v>
      </c>
      <c r="AF12">
        <v>3394.3</v>
      </c>
    </row>
    <row r="13" spans="1:32" x14ac:dyDescent="0.3">
      <c r="A13" t="s">
        <v>70</v>
      </c>
      <c r="B13" t="s">
        <v>319</v>
      </c>
      <c r="C13" t="s">
        <v>297</v>
      </c>
      <c r="D13" t="s">
        <v>320</v>
      </c>
      <c r="E13" t="s">
        <v>298</v>
      </c>
      <c r="G13">
        <v>1355.7</v>
      </c>
      <c r="H13">
        <v>1513.6</v>
      </c>
      <c r="I13">
        <v>1588.4</v>
      </c>
      <c r="J13">
        <v>1666.3</v>
      </c>
      <c r="K13">
        <v>1884.7</v>
      </c>
      <c r="L13">
        <v>1909.4</v>
      </c>
      <c r="M13">
        <v>1947.4</v>
      </c>
      <c r="N13">
        <v>1941.6</v>
      </c>
      <c r="O13">
        <v>1938.3</v>
      </c>
      <c r="P13">
        <v>2080.6</v>
      </c>
      <c r="Q13">
        <v>2215.9</v>
      </c>
      <c r="R13">
        <v>2426.6999999999998</v>
      </c>
      <c r="S13">
        <v>2479.1</v>
      </c>
      <c r="T13">
        <v>2172.4</v>
      </c>
      <c r="U13">
        <v>2366</v>
      </c>
      <c r="V13">
        <v>2303.1999999999998</v>
      </c>
      <c r="W13">
        <v>2200.1</v>
      </c>
      <c r="X13">
        <v>2176.6999999999998</v>
      </c>
      <c r="Y13">
        <v>2329.5</v>
      </c>
      <c r="Z13">
        <v>2282.1999999999998</v>
      </c>
      <c r="AA13">
        <v>2466.5</v>
      </c>
      <c r="AB13">
        <v>2731.2</v>
      </c>
      <c r="AC13">
        <v>2971.9</v>
      </c>
      <c r="AD13">
        <v>3054.3</v>
      </c>
      <c r="AE13">
        <v>3038.2</v>
      </c>
      <c r="AF13">
        <v>3103.4</v>
      </c>
    </row>
    <row r="14" spans="1:32" x14ac:dyDescent="0.3">
      <c r="A14" t="s">
        <v>70</v>
      </c>
      <c r="B14" t="s">
        <v>321</v>
      </c>
      <c r="C14" t="s">
        <v>297</v>
      </c>
      <c r="D14" t="s">
        <v>322</v>
      </c>
      <c r="E14" t="s">
        <v>298</v>
      </c>
      <c r="G14">
        <v>530.29999999999995</v>
      </c>
      <c r="H14">
        <v>579.29999999999995</v>
      </c>
      <c r="I14">
        <v>652.6</v>
      </c>
      <c r="J14">
        <v>757.1</v>
      </c>
      <c r="K14">
        <v>720.2</v>
      </c>
      <c r="L14">
        <v>750.1</v>
      </c>
      <c r="M14">
        <v>814.8</v>
      </c>
      <c r="N14">
        <v>711.3</v>
      </c>
      <c r="O14">
        <v>649.20000000000005</v>
      </c>
      <c r="P14">
        <v>699.5</v>
      </c>
      <c r="Q14">
        <v>737.6</v>
      </c>
      <c r="R14">
        <v>817.9</v>
      </c>
      <c r="S14">
        <v>838.8</v>
      </c>
      <c r="T14">
        <v>547.20000000000005</v>
      </c>
      <c r="U14">
        <v>621.9</v>
      </c>
      <c r="V14">
        <v>494.3</v>
      </c>
      <c r="W14">
        <v>409.3</v>
      </c>
      <c r="X14">
        <v>424.2</v>
      </c>
      <c r="Y14">
        <v>413.1</v>
      </c>
      <c r="Z14">
        <v>422.5</v>
      </c>
      <c r="AA14">
        <v>501.4</v>
      </c>
      <c r="AB14">
        <v>512.1</v>
      </c>
      <c r="AC14">
        <v>585.79999999999995</v>
      </c>
      <c r="AD14">
        <v>534.29999999999995</v>
      </c>
      <c r="AE14">
        <v>500.2</v>
      </c>
      <c r="AF14">
        <v>470.5</v>
      </c>
    </row>
    <row r="15" spans="1:32" x14ac:dyDescent="0.3">
      <c r="A15" t="s">
        <v>70</v>
      </c>
      <c r="B15" t="s">
        <v>323</v>
      </c>
      <c r="C15" t="s">
        <v>297</v>
      </c>
      <c r="D15" t="s">
        <v>324</v>
      </c>
      <c r="E15" t="s">
        <v>298</v>
      </c>
      <c r="G15">
        <v>1060.4000000000001</v>
      </c>
      <c r="H15">
        <v>1145.4000000000001</v>
      </c>
      <c r="I15">
        <v>1289.7</v>
      </c>
      <c r="J15">
        <v>1443.6</v>
      </c>
      <c r="K15">
        <v>1431.9</v>
      </c>
      <c r="L15">
        <v>1427.6</v>
      </c>
      <c r="M15">
        <v>1481</v>
      </c>
      <c r="N15">
        <v>1355.5</v>
      </c>
      <c r="O15">
        <v>1251.0999999999999</v>
      </c>
      <c r="P15">
        <v>1294.9000000000001</v>
      </c>
      <c r="Q15">
        <v>1363.1</v>
      </c>
      <c r="R15">
        <v>1451.4</v>
      </c>
      <c r="S15">
        <v>1510.8</v>
      </c>
      <c r="T15">
        <v>1132.9000000000001</v>
      </c>
      <c r="U15">
        <v>1387.6</v>
      </c>
      <c r="V15">
        <v>1186.2</v>
      </c>
      <c r="W15">
        <v>975.2</v>
      </c>
      <c r="X15">
        <v>1034.7</v>
      </c>
      <c r="Y15">
        <v>1012.6</v>
      </c>
      <c r="Z15">
        <v>1020.1</v>
      </c>
      <c r="AA15">
        <v>1083.5999999999999</v>
      </c>
      <c r="AB15">
        <v>1143.5999999999999</v>
      </c>
      <c r="AC15">
        <v>1255.7</v>
      </c>
      <c r="AD15">
        <v>1204.8</v>
      </c>
      <c r="AE15">
        <v>1166</v>
      </c>
      <c r="AF15">
        <v>1122.0999999999999</v>
      </c>
    </row>
    <row r="16" spans="1:32" x14ac:dyDescent="0.3">
      <c r="A16" t="s">
        <v>70</v>
      </c>
      <c r="B16" t="s">
        <v>325</v>
      </c>
      <c r="C16" t="s">
        <v>297</v>
      </c>
      <c r="D16" t="s">
        <v>326</v>
      </c>
      <c r="E16" t="s">
        <v>298</v>
      </c>
      <c r="G16">
        <v>530.1</v>
      </c>
      <c r="H16">
        <v>566.1</v>
      </c>
      <c r="I16">
        <v>637.1</v>
      </c>
      <c r="J16">
        <v>686.5</v>
      </c>
      <c r="K16">
        <v>711.7</v>
      </c>
      <c r="L16">
        <v>677.5</v>
      </c>
      <c r="M16">
        <v>666.2</v>
      </c>
      <c r="N16">
        <v>644.20000000000005</v>
      </c>
      <c r="O16">
        <v>601.9</v>
      </c>
      <c r="P16">
        <v>595.4</v>
      </c>
      <c r="Q16">
        <v>625.5</v>
      </c>
      <c r="R16">
        <v>633.5</v>
      </c>
      <c r="S16">
        <v>672</v>
      </c>
      <c r="T16">
        <v>585.70000000000005</v>
      </c>
      <c r="U16">
        <v>765.7</v>
      </c>
      <c r="V16">
        <v>691.9</v>
      </c>
      <c r="W16">
        <v>565.9</v>
      </c>
      <c r="X16">
        <v>610.5</v>
      </c>
      <c r="Y16">
        <v>599.5</v>
      </c>
      <c r="Z16">
        <v>597.6</v>
      </c>
      <c r="AA16">
        <v>582.20000000000005</v>
      </c>
      <c r="AB16">
        <v>631.5</v>
      </c>
      <c r="AC16">
        <v>669.9</v>
      </c>
      <c r="AD16">
        <v>670.5</v>
      </c>
      <c r="AE16">
        <v>665.8</v>
      </c>
      <c r="AF16">
        <v>651.6</v>
      </c>
    </row>
    <row r="17" spans="1:32" x14ac:dyDescent="0.3">
      <c r="A17" t="s">
        <v>70</v>
      </c>
      <c r="B17" t="s">
        <v>327</v>
      </c>
      <c r="C17" t="s">
        <v>297</v>
      </c>
      <c r="D17" t="s">
        <v>328</v>
      </c>
      <c r="E17" t="s">
        <v>298</v>
      </c>
      <c r="G17">
        <v>386.3</v>
      </c>
      <c r="H17">
        <v>448.1</v>
      </c>
      <c r="I17">
        <v>470.8</v>
      </c>
      <c r="J17">
        <v>508</v>
      </c>
      <c r="K17">
        <v>611.4</v>
      </c>
      <c r="L17">
        <v>615.29999999999995</v>
      </c>
      <c r="M17">
        <v>627</v>
      </c>
      <c r="N17">
        <v>637.70000000000005</v>
      </c>
      <c r="O17">
        <v>647</v>
      </c>
      <c r="P17">
        <v>617</v>
      </c>
      <c r="Q17">
        <v>656.6</v>
      </c>
      <c r="R17">
        <v>698.1</v>
      </c>
      <c r="S17">
        <v>733.2</v>
      </c>
      <c r="T17">
        <v>718.8</v>
      </c>
      <c r="U17">
        <v>701.1</v>
      </c>
      <c r="V17">
        <v>700.4</v>
      </c>
      <c r="W17">
        <v>663</v>
      </c>
      <c r="X17">
        <v>723</v>
      </c>
      <c r="Y17">
        <v>770.4</v>
      </c>
      <c r="Z17">
        <v>823.2</v>
      </c>
      <c r="AA17">
        <v>830.8</v>
      </c>
      <c r="AB17">
        <v>904.9</v>
      </c>
      <c r="AC17">
        <v>940.4</v>
      </c>
      <c r="AD17">
        <v>954.6</v>
      </c>
      <c r="AE17">
        <v>886</v>
      </c>
      <c r="AF17">
        <v>971.2</v>
      </c>
    </row>
    <row r="18" spans="1:32" x14ac:dyDescent="0.3">
      <c r="A18" t="s">
        <v>70</v>
      </c>
      <c r="B18" t="s">
        <v>329</v>
      </c>
      <c r="C18" t="s">
        <v>297</v>
      </c>
      <c r="D18" t="s">
        <v>330</v>
      </c>
      <c r="E18" t="s">
        <v>298</v>
      </c>
      <c r="G18">
        <v>1560.1</v>
      </c>
      <c r="H18">
        <v>1357.4</v>
      </c>
      <c r="I18">
        <v>1390.8</v>
      </c>
      <c r="J18">
        <v>1349.2</v>
      </c>
      <c r="K18">
        <v>1444.8</v>
      </c>
      <c r="L18">
        <v>1496.8</v>
      </c>
      <c r="M18">
        <v>1605</v>
      </c>
      <c r="N18">
        <v>1557.8</v>
      </c>
      <c r="O18">
        <v>1404.2</v>
      </c>
      <c r="P18">
        <v>1415.2</v>
      </c>
      <c r="Q18">
        <v>1347.5</v>
      </c>
      <c r="R18">
        <v>1372.3</v>
      </c>
      <c r="S18">
        <v>1340.8</v>
      </c>
      <c r="T18">
        <v>1136.5</v>
      </c>
      <c r="U18">
        <v>1238.5999999999999</v>
      </c>
      <c r="V18">
        <v>1471.9</v>
      </c>
      <c r="W18">
        <v>1346.3</v>
      </c>
      <c r="X18">
        <v>1295.5</v>
      </c>
      <c r="Y18">
        <v>1391</v>
      </c>
      <c r="Z18">
        <v>1497.2</v>
      </c>
      <c r="AA18">
        <v>1486.3</v>
      </c>
      <c r="AB18">
        <v>1768.6</v>
      </c>
      <c r="AC18">
        <v>1922.3</v>
      </c>
      <c r="AD18">
        <v>2021</v>
      </c>
      <c r="AE18">
        <v>1735.9</v>
      </c>
      <c r="AF18">
        <v>1939.3</v>
      </c>
    </row>
    <row r="19" spans="1:32" x14ac:dyDescent="0.3">
      <c r="A19" t="s">
        <v>70</v>
      </c>
      <c r="B19" t="s">
        <v>331</v>
      </c>
      <c r="C19" t="s">
        <v>297</v>
      </c>
      <c r="D19" t="s">
        <v>332</v>
      </c>
      <c r="E19" t="s">
        <v>298</v>
      </c>
      <c r="G19">
        <v>990.5</v>
      </c>
      <c r="H19">
        <v>1083.4000000000001</v>
      </c>
      <c r="I19">
        <v>1184.2</v>
      </c>
      <c r="J19">
        <v>1181.9000000000001</v>
      </c>
      <c r="K19">
        <v>1347.4</v>
      </c>
      <c r="L19">
        <v>1452.5</v>
      </c>
      <c r="M19">
        <v>1470.3</v>
      </c>
      <c r="N19">
        <v>1515.8</v>
      </c>
      <c r="O19">
        <v>1522.2</v>
      </c>
      <c r="P19">
        <v>1476.6</v>
      </c>
      <c r="Q19">
        <v>1420.8</v>
      </c>
      <c r="R19">
        <v>1452.3</v>
      </c>
      <c r="S19">
        <v>1549.2</v>
      </c>
      <c r="T19">
        <v>1601.8</v>
      </c>
      <c r="U19">
        <v>1689.8</v>
      </c>
      <c r="V19">
        <v>1708.1</v>
      </c>
      <c r="W19">
        <v>1625.2</v>
      </c>
      <c r="X19">
        <v>1563.8</v>
      </c>
      <c r="Y19">
        <v>1624.9</v>
      </c>
      <c r="Z19">
        <v>1720.8</v>
      </c>
      <c r="AA19">
        <v>1777.1</v>
      </c>
      <c r="AB19">
        <v>1956.3</v>
      </c>
      <c r="AC19">
        <v>2065.5</v>
      </c>
      <c r="AD19">
        <v>2168.8000000000002</v>
      </c>
      <c r="AE19">
        <v>2148</v>
      </c>
      <c r="AF19">
        <v>2359.6</v>
      </c>
    </row>
    <row r="20" spans="1:32" x14ac:dyDescent="0.3">
      <c r="A20" t="s">
        <v>70</v>
      </c>
      <c r="B20" t="s">
        <v>333</v>
      </c>
      <c r="C20" t="s">
        <v>297</v>
      </c>
      <c r="D20" t="s">
        <v>334</v>
      </c>
      <c r="E20" t="s">
        <v>298</v>
      </c>
      <c r="G20">
        <v>1910.9</v>
      </c>
      <c r="H20">
        <v>1949</v>
      </c>
      <c r="I20">
        <v>2076.6999999999998</v>
      </c>
      <c r="J20">
        <v>2217.3000000000002</v>
      </c>
      <c r="K20">
        <v>2272.1999999999998</v>
      </c>
      <c r="L20">
        <v>2206.9</v>
      </c>
      <c r="M20">
        <v>2211.5</v>
      </c>
      <c r="N20">
        <v>2567.3000000000002</v>
      </c>
      <c r="O20">
        <v>2765.2</v>
      </c>
      <c r="P20">
        <v>2560.6999999999998</v>
      </c>
      <c r="Q20">
        <v>2679.7</v>
      </c>
      <c r="R20">
        <v>2906.5</v>
      </c>
      <c r="S20">
        <v>3171</v>
      </c>
      <c r="T20">
        <v>2790.1</v>
      </c>
      <c r="U20">
        <v>3263.5</v>
      </c>
      <c r="V20">
        <v>3243.8</v>
      </c>
      <c r="W20">
        <v>3196.1</v>
      </c>
      <c r="X20">
        <v>3124.1</v>
      </c>
      <c r="Y20">
        <v>3490.5</v>
      </c>
      <c r="Z20">
        <v>4033.5</v>
      </c>
      <c r="AA20">
        <v>4489.7</v>
      </c>
      <c r="AB20">
        <v>4417.8</v>
      </c>
      <c r="AC20">
        <v>4592</v>
      </c>
      <c r="AD20">
        <v>4667.5</v>
      </c>
      <c r="AE20">
        <v>3731.4</v>
      </c>
      <c r="AF20">
        <v>4416.5</v>
      </c>
    </row>
    <row r="21" spans="1:32" x14ac:dyDescent="0.3">
      <c r="A21" t="s">
        <v>70</v>
      </c>
      <c r="B21" t="s">
        <v>335</v>
      </c>
      <c r="C21" t="s">
        <v>297</v>
      </c>
      <c r="D21" t="s">
        <v>336</v>
      </c>
      <c r="E21" t="s">
        <v>298</v>
      </c>
      <c r="G21">
        <v>2402</v>
      </c>
      <c r="H21">
        <v>2496</v>
      </c>
      <c r="I21">
        <v>2659.1</v>
      </c>
      <c r="J21">
        <v>2858.4</v>
      </c>
      <c r="K21">
        <v>3010.8</v>
      </c>
      <c r="L21">
        <v>2934.7</v>
      </c>
      <c r="M21">
        <v>2977.5</v>
      </c>
      <c r="N21">
        <v>3475.1</v>
      </c>
      <c r="O21">
        <v>3790.3</v>
      </c>
      <c r="P21">
        <v>3703.9</v>
      </c>
      <c r="Q21">
        <v>3945.8</v>
      </c>
      <c r="R21">
        <v>4200.6000000000004</v>
      </c>
      <c r="S21">
        <v>4544.8</v>
      </c>
      <c r="T21">
        <v>4256.3</v>
      </c>
      <c r="U21">
        <v>4808.3</v>
      </c>
      <c r="V21">
        <v>4940.1000000000004</v>
      </c>
      <c r="W21">
        <v>4939.6000000000004</v>
      </c>
      <c r="X21">
        <v>4844.3</v>
      </c>
      <c r="Y21">
        <v>5204.8</v>
      </c>
      <c r="Z21">
        <v>5641.4</v>
      </c>
      <c r="AA21">
        <v>6179.3</v>
      </c>
      <c r="AB21">
        <v>6094.1</v>
      </c>
      <c r="AC21">
        <v>6263.1</v>
      </c>
      <c r="AD21">
        <v>6371.3</v>
      </c>
      <c r="AE21">
        <v>5556.3</v>
      </c>
      <c r="AF21">
        <v>6354.8</v>
      </c>
    </row>
    <row r="22" spans="1:32" x14ac:dyDescent="0.3">
      <c r="A22" t="s">
        <v>70</v>
      </c>
      <c r="B22" t="s">
        <v>337</v>
      </c>
      <c r="C22" t="s">
        <v>297</v>
      </c>
      <c r="D22" t="s">
        <v>338</v>
      </c>
      <c r="E22" t="s">
        <v>298</v>
      </c>
      <c r="G22">
        <v>491.1</v>
      </c>
      <c r="H22">
        <v>547</v>
      </c>
      <c r="I22">
        <v>582.4</v>
      </c>
      <c r="J22">
        <v>641.1</v>
      </c>
      <c r="K22">
        <v>738.6</v>
      </c>
      <c r="L22">
        <v>727.8</v>
      </c>
      <c r="M22">
        <v>766</v>
      </c>
      <c r="N22">
        <v>907.8</v>
      </c>
      <c r="O22">
        <v>1025.0999999999999</v>
      </c>
      <c r="P22">
        <v>1143.2</v>
      </c>
      <c r="Q22">
        <v>1266.0999999999999</v>
      </c>
      <c r="R22">
        <v>1294.0999999999999</v>
      </c>
      <c r="S22">
        <v>1373.8</v>
      </c>
      <c r="T22">
        <v>1466.2</v>
      </c>
      <c r="U22">
        <v>1544.8</v>
      </c>
      <c r="V22">
        <v>1696.3</v>
      </c>
      <c r="W22">
        <v>1743.5</v>
      </c>
      <c r="X22">
        <v>1720.2</v>
      </c>
      <c r="Y22">
        <v>1714.3</v>
      </c>
      <c r="Z22">
        <v>1607.9</v>
      </c>
      <c r="AA22">
        <v>1689.6</v>
      </c>
      <c r="AB22">
        <v>1676.3</v>
      </c>
      <c r="AC22">
        <v>1671.1</v>
      </c>
      <c r="AD22">
        <v>1703.8</v>
      </c>
      <c r="AE22">
        <v>1824.9</v>
      </c>
      <c r="AF22">
        <v>1938.3</v>
      </c>
    </row>
    <row r="23" spans="1:32" x14ac:dyDescent="0.3">
      <c r="A23" t="s">
        <v>70</v>
      </c>
      <c r="B23" t="s">
        <v>339</v>
      </c>
      <c r="C23" t="s">
        <v>297</v>
      </c>
      <c r="D23" t="s">
        <v>340</v>
      </c>
      <c r="E23" t="s">
        <v>298</v>
      </c>
      <c r="G23">
        <v>5168.7</v>
      </c>
      <c r="H23">
        <v>5843.2</v>
      </c>
      <c r="I23">
        <v>6677.8</v>
      </c>
      <c r="J23">
        <v>7211.7</v>
      </c>
      <c r="K23">
        <v>8129.9</v>
      </c>
      <c r="L23">
        <v>8796.5</v>
      </c>
      <c r="M23">
        <v>8797.5</v>
      </c>
      <c r="N23">
        <v>8709.7000000000007</v>
      </c>
      <c r="O23">
        <v>9130.6</v>
      </c>
      <c r="P23">
        <v>9120.7999999999993</v>
      </c>
      <c r="Q23">
        <v>9293.9</v>
      </c>
      <c r="R23">
        <v>9842.7000000000007</v>
      </c>
      <c r="S23">
        <v>9829.2999999999993</v>
      </c>
      <c r="T23">
        <v>9374.1</v>
      </c>
      <c r="U23">
        <v>9142.6</v>
      </c>
      <c r="V23">
        <v>8647.2999999999993</v>
      </c>
      <c r="W23">
        <v>7181.6</v>
      </c>
      <c r="X23">
        <v>6695.4</v>
      </c>
      <c r="Y23">
        <v>6206.4</v>
      </c>
      <c r="Z23">
        <v>6301.7</v>
      </c>
      <c r="AA23">
        <v>6517.6</v>
      </c>
      <c r="AB23">
        <v>6919.3</v>
      </c>
      <c r="AC23">
        <v>7195.4</v>
      </c>
      <c r="AD23">
        <v>7873.8</v>
      </c>
      <c r="AE23">
        <v>8151.6</v>
      </c>
      <c r="AF23">
        <v>8897.6</v>
      </c>
    </row>
    <row r="24" spans="1:32" x14ac:dyDescent="0.3">
      <c r="A24" t="s">
        <v>70</v>
      </c>
      <c r="B24" t="s">
        <v>341</v>
      </c>
      <c r="C24" t="s">
        <v>297</v>
      </c>
      <c r="D24" t="s">
        <v>342</v>
      </c>
      <c r="E24" t="s">
        <v>298</v>
      </c>
      <c r="G24">
        <v>11893.8</v>
      </c>
      <c r="H24">
        <v>13028.7</v>
      </c>
      <c r="I24">
        <v>14195.6</v>
      </c>
      <c r="J24">
        <v>14883.8</v>
      </c>
      <c r="K24">
        <v>15363.5</v>
      </c>
      <c r="L24">
        <v>15964.9</v>
      </c>
      <c r="M24">
        <v>16913.8</v>
      </c>
      <c r="N24">
        <v>17129.400000000001</v>
      </c>
      <c r="O24">
        <v>18023.8</v>
      </c>
      <c r="P24">
        <v>18149.599999999999</v>
      </c>
      <c r="Q24">
        <v>18774.900000000001</v>
      </c>
      <c r="R24">
        <v>19170.7</v>
      </c>
      <c r="S24">
        <v>20010.8</v>
      </c>
      <c r="T24">
        <v>20346.900000000001</v>
      </c>
      <c r="U24">
        <v>21342.2</v>
      </c>
      <c r="V24">
        <v>21170.799999999999</v>
      </c>
      <c r="W24">
        <v>21380.400000000001</v>
      </c>
      <c r="X24">
        <v>22482.3</v>
      </c>
      <c r="Y24">
        <v>23125.1</v>
      </c>
      <c r="Z24">
        <v>22983.5</v>
      </c>
      <c r="AA24">
        <v>23822.799999999999</v>
      </c>
      <c r="AB24">
        <v>23897.3</v>
      </c>
      <c r="AC24">
        <v>23911.8</v>
      </c>
      <c r="AD24">
        <v>24452.799999999999</v>
      </c>
      <c r="AE24">
        <v>22888.1</v>
      </c>
      <c r="AF24">
        <v>24365.599999999999</v>
      </c>
    </row>
    <row r="25" spans="1:32" x14ac:dyDescent="0.3">
      <c r="A25" t="s">
        <v>70</v>
      </c>
      <c r="B25" t="s">
        <v>343</v>
      </c>
      <c r="C25" t="s">
        <v>297</v>
      </c>
      <c r="D25" t="s">
        <v>344</v>
      </c>
      <c r="E25" t="s">
        <v>298</v>
      </c>
      <c r="G25">
        <v>1237.5</v>
      </c>
      <c r="H25">
        <v>1370</v>
      </c>
      <c r="I25">
        <v>1487.1</v>
      </c>
      <c r="J25">
        <v>1554</v>
      </c>
      <c r="K25">
        <v>1621.9</v>
      </c>
      <c r="L25">
        <v>1641</v>
      </c>
      <c r="M25">
        <v>1762.2</v>
      </c>
      <c r="N25">
        <v>1799.4</v>
      </c>
      <c r="O25">
        <v>1898.5</v>
      </c>
      <c r="P25">
        <v>1902.3</v>
      </c>
      <c r="Q25">
        <v>1960.1</v>
      </c>
      <c r="R25">
        <v>1996.7</v>
      </c>
      <c r="S25">
        <v>2096.4</v>
      </c>
      <c r="T25">
        <v>2172</v>
      </c>
      <c r="U25">
        <v>2304.4</v>
      </c>
      <c r="V25">
        <v>1823.6</v>
      </c>
      <c r="W25">
        <v>1922.2</v>
      </c>
      <c r="X25">
        <v>1943</v>
      </c>
      <c r="Y25">
        <v>1995.1</v>
      </c>
      <c r="Z25">
        <v>2097.3000000000002</v>
      </c>
      <c r="AA25">
        <v>2219.8000000000002</v>
      </c>
      <c r="AB25">
        <v>2323.3000000000002</v>
      </c>
      <c r="AC25">
        <v>2375.1</v>
      </c>
      <c r="AD25">
        <v>2527.6</v>
      </c>
      <c r="AE25">
        <v>2250</v>
      </c>
      <c r="AF25">
        <v>2409</v>
      </c>
    </row>
    <row r="26" spans="1:32" x14ac:dyDescent="0.3">
      <c r="A26" t="s">
        <v>70</v>
      </c>
      <c r="B26" t="s">
        <v>345</v>
      </c>
      <c r="C26" t="s">
        <v>297</v>
      </c>
      <c r="D26" t="s">
        <v>346</v>
      </c>
      <c r="E26" t="s">
        <v>298</v>
      </c>
      <c r="G26">
        <v>5999.6</v>
      </c>
      <c r="H26">
        <v>6569.6</v>
      </c>
      <c r="I26">
        <v>7159</v>
      </c>
      <c r="J26">
        <v>7506.9</v>
      </c>
      <c r="K26">
        <v>7745.8</v>
      </c>
      <c r="L26">
        <v>8056.6</v>
      </c>
      <c r="M26">
        <v>8531.4</v>
      </c>
      <c r="N26">
        <v>8637.6</v>
      </c>
      <c r="O26">
        <v>9087.7999999999993</v>
      </c>
      <c r="P26">
        <v>9152.7999999999993</v>
      </c>
      <c r="Q26">
        <v>9469.5</v>
      </c>
      <c r="R26">
        <v>9669.9</v>
      </c>
      <c r="S26">
        <v>10091.6</v>
      </c>
      <c r="T26">
        <v>10254.200000000001</v>
      </c>
      <c r="U26">
        <v>10751.3</v>
      </c>
      <c r="V26">
        <v>10825.1</v>
      </c>
      <c r="W26">
        <v>11042.2</v>
      </c>
      <c r="X26">
        <v>11685.5</v>
      </c>
      <c r="Y26">
        <v>12039.6</v>
      </c>
      <c r="Z26">
        <v>11814.1</v>
      </c>
      <c r="AA26">
        <v>12168.9</v>
      </c>
      <c r="AB26">
        <v>12339.6</v>
      </c>
      <c r="AC26">
        <v>12234.4</v>
      </c>
      <c r="AD26">
        <v>12084.8</v>
      </c>
      <c r="AE26">
        <v>11744.8</v>
      </c>
      <c r="AF26">
        <v>12135.8</v>
      </c>
    </row>
    <row r="27" spans="1:32" x14ac:dyDescent="0.3">
      <c r="A27" t="s">
        <v>70</v>
      </c>
      <c r="B27" t="s">
        <v>347</v>
      </c>
      <c r="C27" t="s">
        <v>297</v>
      </c>
      <c r="D27" t="s">
        <v>348</v>
      </c>
      <c r="E27" t="s">
        <v>298</v>
      </c>
      <c r="G27">
        <v>4656.7</v>
      </c>
      <c r="H27">
        <v>5089.1000000000004</v>
      </c>
      <c r="I27">
        <v>5549.5</v>
      </c>
      <c r="J27">
        <v>5822.9</v>
      </c>
      <c r="K27">
        <v>5995.8</v>
      </c>
      <c r="L27">
        <v>6267.3</v>
      </c>
      <c r="M27">
        <v>6620.2</v>
      </c>
      <c r="N27">
        <v>6692.4</v>
      </c>
      <c r="O27">
        <v>7037.5</v>
      </c>
      <c r="P27">
        <v>7094.5</v>
      </c>
      <c r="Q27">
        <v>7345.3</v>
      </c>
      <c r="R27">
        <v>7504.1</v>
      </c>
      <c r="S27">
        <v>7822.8</v>
      </c>
      <c r="T27">
        <v>7920.7</v>
      </c>
      <c r="U27">
        <v>8286.5</v>
      </c>
      <c r="V27">
        <v>8522.1</v>
      </c>
      <c r="W27">
        <v>8416</v>
      </c>
      <c r="X27">
        <v>8853.7999999999993</v>
      </c>
      <c r="Y27">
        <v>9090.4</v>
      </c>
      <c r="Z27">
        <v>9072.1</v>
      </c>
      <c r="AA27">
        <v>9434.1</v>
      </c>
      <c r="AB27">
        <v>9234.4</v>
      </c>
      <c r="AC27">
        <v>9302.2999999999993</v>
      </c>
      <c r="AD27">
        <v>9840.4</v>
      </c>
      <c r="AE27">
        <v>8893.2999999999993</v>
      </c>
      <c r="AF27">
        <v>9820.7999999999993</v>
      </c>
    </row>
    <row r="28" spans="1:32" x14ac:dyDescent="0.3">
      <c r="A28" t="s">
        <v>70</v>
      </c>
      <c r="B28" t="s">
        <v>349</v>
      </c>
      <c r="C28" t="s">
        <v>297</v>
      </c>
      <c r="D28" t="s">
        <v>350</v>
      </c>
      <c r="E28" t="s">
        <v>298</v>
      </c>
      <c r="G28">
        <v>3042.5</v>
      </c>
      <c r="H28">
        <v>3335.5</v>
      </c>
      <c r="I28">
        <v>3787.9</v>
      </c>
      <c r="J28">
        <v>4265.8</v>
      </c>
      <c r="K28">
        <v>4696.1000000000004</v>
      </c>
      <c r="L28">
        <v>4705.8</v>
      </c>
      <c r="M28">
        <v>4955.8999999999996</v>
      </c>
      <c r="N28">
        <v>5067.7</v>
      </c>
      <c r="O28">
        <v>5579.4</v>
      </c>
      <c r="P28">
        <v>5448.5</v>
      </c>
      <c r="Q28">
        <v>5861.1</v>
      </c>
      <c r="R28">
        <v>6513.3</v>
      </c>
      <c r="S28">
        <v>6889.1</v>
      </c>
      <c r="T28">
        <v>6416.3</v>
      </c>
      <c r="U28">
        <v>7426.3</v>
      </c>
      <c r="V28">
        <v>7355.5</v>
      </c>
      <c r="W28">
        <v>7080.9</v>
      </c>
      <c r="X28">
        <v>6826.4</v>
      </c>
      <c r="Y28">
        <v>6976.3</v>
      </c>
      <c r="Z28">
        <v>7215</v>
      </c>
      <c r="AA28">
        <v>7569.5</v>
      </c>
      <c r="AB28">
        <v>8330.2000000000007</v>
      </c>
      <c r="AC28">
        <v>8729.9</v>
      </c>
      <c r="AD28">
        <v>9187.7000000000007</v>
      </c>
      <c r="AE28">
        <v>6863.2</v>
      </c>
      <c r="AF28">
        <v>7967.2</v>
      </c>
    </row>
    <row r="29" spans="1:32" x14ac:dyDescent="0.3">
      <c r="A29" t="s">
        <v>70</v>
      </c>
      <c r="B29" t="s">
        <v>351</v>
      </c>
      <c r="C29" t="s">
        <v>297</v>
      </c>
      <c r="D29" t="s">
        <v>352</v>
      </c>
      <c r="E29" t="s">
        <v>298</v>
      </c>
      <c r="G29">
        <v>1287.8</v>
      </c>
      <c r="H29">
        <v>1414.1</v>
      </c>
      <c r="I29">
        <v>1604.5</v>
      </c>
      <c r="J29">
        <v>1804</v>
      </c>
      <c r="K29">
        <v>1988</v>
      </c>
      <c r="L29">
        <v>1996.5</v>
      </c>
      <c r="M29">
        <v>2102.4</v>
      </c>
      <c r="N29">
        <v>2152.1</v>
      </c>
      <c r="O29">
        <v>2367.9</v>
      </c>
      <c r="P29">
        <v>2322.6999999999998</v>
      </c>
      <c r="Q29">
        <v>2499.4</v>
      </c>
      <c r="R29">
        <v>2781.1</v>
      </c>
      <c r="S29">
        <v>2940.5</v>
      </c>
      <c r="T29">
        <v>2748.4</v>
      </c>
      <c r="U29">
        <v>3160.4</v>
      </c>
      <c r="V29">
        <v>3207.3</v>
      </c>
      <c r="W29">
        <v>2793.6</v>
      </c>
      <c r="X29">
        <v>2669.8</v>
      </c>
      <c r="Y29">
        <v>2727</v>
      </c>
      <c r="Z29">
        <v>2974</v>
      </c>
      <c r="AA29">
        <v>3086.5</v>
      </c>
      <c r="AB29">
        <v>3254.5</v>
      </c>
      <c r="AC29">
        <v>3497.6</v>
      </c>
      <c r="AD29">
        <v>3724.9</v>
      </c>
      <c r="AE29">
        <v>3452.3</v>
      </c>
      <c r="AF29">
        <v>3907</v>
      </c>
    </row>
    <row r="30" spans="1:32" x14ac:dyDescent="0.3">
      <c r="A30" t="s">
        <v>70</v>
      </c>
      <c r="B30" t="s">
        <v>353</v>
      </c>
      <c r="C30" t="s">
        <v>297</v>
      </c>
      <c r="D30" t="s">
        <v>354</v>
      </c>
      <c r="E30" t="s">
        <v>298</v>
      </c>
      <c r="G30">
        <v>49</v>
      </c>
      <c r="H30">
        <v>52.1</v>
      </c>
      <c r="I30">
        <v>60.2</v>
      </c>
      <c r="J30">
        <v>69.900000000000006</v>
      </c>
      <c r="K30">
        <v>75.5</v>
      </c>
      <c r="L30">
        <v>72.5</v>
      </c>
      <c r="M30">
        <v>76.5</v>
      </c>
      <c r="N30">
        <v>76.599999999999994</v>
      </c>
      <c r="O30">
        <v>85.4</v>
      </c>
      <c r="P30">
        <v>76</v>
      </c>
      <c r="Q30">
        <v>81.2</v>
      </c>
      <c r="R30">
        <v>87.7</v>
      </c>
      <c r="S30">
        <v>93.5</v>
      </c>
      <c r="T30">
        <v>80.099999999999994</v>
      </c>
      <c r="U30">
        <v>107.5</v>
      </c>
      <c r="V30">
        <v>108</v>
      </c>
      <c r="W30">
        <v>105.5</v>
      </c>
      <c r="X30">
        <v>109.4</v>
      </c>
      <c r="Y30">
        <v>129.1</v>
      </c>
      <c r="Z30">
        <v>131.6</v>
      </c>
      <c r="AA30">
        <v>138.5</v>
      </c>
      <c r="AB30">
        <v>135.5</v>
      </c>
      <c r="AC30">
        <v>108</v>
      </c>
      <c r="AD30">
        <v>128.69999999999999</v>
      </c>
      <c r="AE30">
        <v>109.9</v>
      </c>
      <c r="AF30">
        <v>154.69999999999999</v>
      </c>
    </row>
    <row r="31" spans="1:32" x14ac:dyDescent="0.3">
      <c r="A31" t="s">
        <v>70</v>
      </c>
      <c r="B31" t="s">
        <v>355</v>
      </c>
      <c r="C31" t="s">
        <v>297</v>
      </c>
      <c r="D31" t="s">
        <v>356</v>
      </c>
      <c r="E31" t="s">
        <v>298</v>
      </c>
      <c r="G31">
        <v>421.2</v>
      </c>
      <c r="H31">
        <v>452.5</v>
      </c>
      <c r="I31">
        <v>519.29999999999995</v>
      </c>
      <c r="J31">
        <v>596.9</v>
      </c>
      <c r="K31">
        <v>648.79999999999995</v>
      </c>
      <c r="L31">
        <v>632.29999999999995</v>
      </c>
      <c r="M31">
        <v>666.6</v>
      </c>
      <c r="N31">
        <v>672.6</v>
      </c>
      <c r="O31">
        <v>746.4</v>
      </c>
      <c r="P31">
        <v>686.9</v>
      </c>
      <c r="Q31">
        <v>735.6</v>
      </c>
      <c r="R31">
        <v>802.9</v>
      </c>
      <c r="S31">
        <v>853.3</v>
      </c>
      <c r="T31">
        <v>755.3</v>
      </c>
      <c r="U31">
        <v>958.5</v>
      </c>
      <c r="V31">
        <v>785.7</v>
      </c>
      <c r="W31">
        <v>844.3</v>
      </c>
      <c r="X31">
        <v>841.3</v>
      </c>
      <c r="Y31">
        <v>819.6</v>
      </c>
      <c r="Z31">
        <v>728.5</v>
      </c>
      <c r="AA31">
        <v>748</v>
      </c>
      <c r="AB31">
        <v>1077.4000000000001</v>
      </c>
      <c r="AC31">
        <v>1102.2</v>
      </c>
      <c r="AD31">
        <v>1031.0999999999999</v>
      </c>
      <c r="AE31">
        <v>-118.8</v>
      </c>
      <c r="AF31">
        <v>184</v>
      </c>
    </row>
    <row r="32" spans="1:32" x14ac:dyDescent="0.3">
      <c r="A32" t="s">
        <v>70</v>
      </c>
      <c r="B32" t="s">
        <v>357</v>
      </c>
      <c r="C32" t="s">
        <v>297</v>
      </c>
      <c r="D32" t="s">
        <v>358</v>
      </c>
      <c r="E32" t="s">
        <v>298</v>
      </c>
      <c r="G32">
        <v>1083.5</v>
      </c>
      <c r="H32">
        <v>1193.8</v>
      </c>
      <c r="I32">
        <v>1352.2</v>
      </c>
      <c r="J32">
        <v>1515</v>
      </c>
      <c r="K32">
        <v>1673.2</v>
      </c>
      <c r="L32">
        <v>1688.1</v>
      </c>
      <c r="M32">
        <v>1777.4</v>
      </c>
      <c r="N32">
        <v>1823.3</v>
      </c>
      <c r="O32">
        <v>2003.6</v>
      </c>
      <c r="P32">
        <v>1983.6</v>
      </c>
      <c r="Q32">
        <v>2135.9</v>
      </c>
      <c r="R32">
        <v>2382.9</v>
      </c>
      <c r="S32">
        <v>2517.8000000000002</v>
      </c>
      <c r="T32">
        <v>2370.4</v>
      </c>
      <c r="U32">
        <v>2689.3</v>
      </c>
      <c r="V32">
        <v>2764.3</v>
      </c>
      <c r="W32">
        <v>2879.8</v>
      </c>
      <c r="X32">
        <v>2768.6</v>
      </c>
      <c r="Y32">
        <v>2850</v>
      </c>
      <c r="Z32">
        <v>2896</v>
      </c>
      <c r="AA32">
        <v>3119.2</v>
      </c>
      <c r="AB32">
        <v>3397</v>
      </c>
      <c r="AC32">
        <v>3523</v>
      </c>
      <c r="AD32">
        <v>3768.2</v>
      </c>
      <c r="AE32">
        <v>2926.3</v>
      </c>
      <c r="AF32">
        <v>3207.7</v>
      </c>
    </row>
    <row r="33" spans="1:32" x14ac:dyDescent="0.3">
      <c r="A33" t="s">
        <v>70</v>
      </c>
      <c r="B33" t="s">
        <v>359</v>
      </c>
      <c r="C33" t="s">
        <v>297</v>
      </c>
      <c r="D33" t="s">
        <v>360</v>
      </c>
      <c r="E33" t="s">
        <v>298</v>
      </c>
      <c r="G33">
        <v>201</v>
      </c>
      <c r="H33">
        <v>223</v>
      </c>
      <c r="I33">
        <v>251.7</v>
      </c>
      <c r="J33">
        <v>280</v>
      </c>
      <c r="K33">
        <v>310.60000000000002</v>
      </c>
      <c r="L33">
        <v>316.39999999999998</v>
      </c>
      <c r="M33">
        <v>333</v>
      </c>
      <c r="N33">
        <v>343.1</v>
      </c>
      <c r="O33">
        <v>376.1</v>
      </c>
      <c r="P33">
        <v>379.3</v>
      </c>
      <c r="Q33">
        <v>409</v>
      </c>
      <c r="R33">
        <v>458.7</v>
      </c>
      <c r="S33">
        <v>484</v>
      </c>
      <c r="T33">
        <v>462.1</v>
      </c>
      <c r="U33">
        <v>510.6</v>
      </c>
      <c r="V33">
        <v>490.2</v>
      </c>
      <c r="W33">
        <v>457.7</v>
      </c>
      <c r="X33">
        <v>437.3</v>
      </c>
      <c r="Y33">
        <v>450.6</v>
      </c>
      <c r="Z33">
        <v>484.9</v>
      </c>
      <c r="AA33">
        <v>477.3</v>
      </c>
      <c r="AB33">
        <v>465.8</v>
      </c>
      <c r="AC33">
        <v>499.1</v>
      </c>
      <c r="AD33">
        <v>534.79999999999995</v>
      </c>
      <c r="AE33">
        <v>493.5</v>
      </c>
      <c r="AF33">
        <v>513.79999999999995</v>
      </c>
    </row>
    <row r="34" spans="1:32" x14ac:dyDescent="0.3">
      <c r="A34" t="s">
        <v>70</v>
      </c>
      <c r="B34" t="s">
        <v>361</v>
      </c>
      <c r="C34" t="s">
        <v>297</v>
      </c>
      <c r="D34" t="s">
        <v>362</v>
      </c>
      <c r="E34" t="s">
        <v>298</v>
      </c>
      <c r="G34">
        <v>2945.9</v>
      </c>
      <c r="H34">
        <v>3310.7</v>
      </c>
      <c r="I34">
        <v>3748.6</v>
      </c>
      <c r="J34">
        <v>4215.2</v>
      </c>
      <c r="K34">
        <v>4862.6000000000004</v>
      </c>
      <c r="L34">
        <v>5005.7</v>
      </c>
      <c r="M34">
        <v>5100.6000000000004</v>
      </c>
      <c r="N34">
        <v>5374.9</v>
      </c>
      <c r="O34">
        <v>5895.9</v>
      </c>
      <c r="P34">
        <v>6370.2</v>
      </c>
      <c r="Q34">
        <v>6772.1</v>
      </c>
      <c r="R34">
        <v>7067.4</v>
      </c>
      <c r="S34">
        <v>7082.6</v>
      </c>
      <c r="T34">
        <v>7346.2</v>
      </c>
      <c r="U34">
        <v>7704</v>
      </c>
      <c r="V34">
        <v>7514.5</v>
      </c>
      <c r="W34">
        <v>7538.6</v>
      </c>
      <c r="X34">
        <v>7466.5</v>
      </c>
      <c r="Y34">
        <v>7727.4</v>
      </c>
      <c r="Z34">
        <v>7857.5</v>
      </c>
      <c r="AA34">
        <v>8299.2000000000007</v>
      </c>
      <c r="AB34">
        <v>9376.2000000000007</v>
      </c>
      <c r="AC34">
        <v>10468.200000000001</v>
      </c>
      <c r="AD34">
        <v>11179.1</v>
      </c>
      <c r="AE34">
        <v>6471.3</v>
      </c>
      <c r="AF34">
        <v>7172.2</v>
      </c>
    </row>
    <row r="35" spans="1:32" x14ac:dyDescent="0.3">
      <c r="A35" t="s">
        <v>70</v>
      </c>
      <c r="B35" t="s">
        <v>363</v>
      </c>
      <c r="C35" t="s">
        <v>297</v>
      </c>
      <c r="D35" t="s">
        <v>364</v>
      </c>
      <c r="E35" t="s">
        <v>298</v>
      </c>
      <c r="G35">
        <v>2668.8</v>
      </c>
      <c r="H35">
        <v>2900.7</v>
      </c>
      <c r="I35">
        <v>3190.2</v>
      </c>
      <c r="J35">
        <v>3543.3</v>
      </c>
      <c r="K35">
        <v>3906.7</v>
      </c>
      <c r="L35">
        <v>4313.8999999999996</v>
      </c>
      <c r="M35">
        <v>4674.8</v>
      </c>
      <c r="N35">
        <v>4798.3999999999996</v>
      </c>
      <c r="O35">
        <v>5079.8999999999996</v>
      </c>
      <c r="P35">
        <v>5358.4</v>
      </c>
      <c r="Q35">
        <v>5613.5</v>
      </c>
      <c r="R35">
        <v>5839.8</v>
      </c>
      <c r="S35">
        <v>6044.4</v>
      </c>
      <c r="T35">
        <v>6024.8</v>
      </c>
      <c r="U35">
        <v>5775</v>
      </c>
      <c r="V35">
        <v>5958</v>
      </c>
      <c r="W35">
        <v>5449.8</v>
      </c>
      <c r="X35">
        <v>5266.1</v>
      </c>
      <c r="Y35">
        <v>5128.6000000000004</v>
      </c>
      <c r="Z35">
        <v>5190.7</v>
      </c>
      <c r="AA35">
        <v>5464.8</v>
      </c>
      <c r="AB35">
        <v>5886.8</v>
      </c>
      <c r="AC35">
        <v>6383.4</v>
      </c>
      <c r="AD35">
        <v>6881</v>
      </c>
      <c r="AE35">
        <v>7715.9</v>
      </c>
      <c r="AF35">
        <v>8318.2999999999993</v>
      </c>
    </row>
    <row r="36" spans="1:32" x14ac:dyDescent="0.3">
      <c r="A36" t="s">
        <v>70</v>
      </c>
      <c r="B36" t="s">
        <v>365</v>
      </c>
      <c r="C36" t="s">
        <v>297</v>
      </c>
      <c r="D36" t="s">
        <v>366</v>
      </c>
      <c r="E36" t="s">
        <v>298</v>
      </c>
      <c r="G36">
        <v>482.5</v>
      </c>
      <c r="H36">
        <v>529.70000000000005</v>
      </c>
      <c r="I36">
        <v>563</v>
      </c>
      <c r="J36">
        <v>615.4</v>
      </c>
      <c r="K36">
        <v>671.2</v>
      </c>
      <c r="L36">
        <v>740.8</v>
      </c>
      <c r="M36">
        <v>782.5</v>
      </c>
      <c r="N36">
        <v>820</v>
      </c>
      <c r="O36">
        <v>868.8</v>
      </c>
      <c r="P36">
        <v>955.7</v>
      </c>
      <c r="Q36">
        <v>1034.0999999999999</v>
      </c>
      <c r="R36">
        <v>1078</v>
      </c>
      <c r="S36">
        <v>1070.5</v>
      </c>
      <c r="T36">
        <v>1087.7</v>
      </c>
      <c r="U36">
        <v>1073.8</v>
      </c>
      <c r="V36">
        <v>1026.9000000000001</v>
      </c>
      <c r="W36">
        <v>938.8</v>
      </c>
      <c r="X36">
        <v>872.9</v>
      </c>
      <c r="Y36">
        <v>875.3</v>
      </c>
      <c r="Z36">
        <v>895.7</v>
      </c>
      <c r="AA36">
        <v>895.6</v>
      </c>
      <c r="AB36">
        <v>968.5</v>
      </c>
      <c r="AC36">
        <v>1071.7</v>
      </c>
      <c r="AD36">
        <v>1096.9000000000001</v>
      </c>
      <c r="AE36">
        <v>1124.8</v>
      </c>
      <c r="AF36">
        <v>1224.0999999999999</v>
      </c>
    </row>
    <row r="37" spans="1:32" x14ac:dyDescent="0.3">
      <c r="A37" t="s">
        <v>70</v>
      </c>
      <c r="B37" t="s">
        <v>367</v>
      </c>
      <c r="C37" t="s">
        <v>297</v>
      </c>
      <c r="D37" t="s">
        <v>368</v>
      </c>
      <c r="E37" t="s">
        <v>298</v>
      </c>
      <c r="G37">
        <v>1738.4</v>
      </c>
      <c r="H37">
        <v>1888.6</v>
      </c>
      <c r="I37">
        <v>2109.1</v>
      </c>
      <c r="J37">
        <v>2354.1</v>
      </c>
      <c r="K37">
        <v>2540.9</v>
      </c>
      <c r="L37">
        <v>2859.3</v>
      </c>
      <c r="M37">
        <v>3039</v>
      </c>
      <c r="N37">
        <v>3081.5</v>
      </c>
      <c r="O37">
        <v>3249.9</v>
      </c>
      <c r="P37">
        <v>3383.5</v>
      </c>
      <c r="Q37">
        <v>3425.5</v>
      </c>
      <c r="R37">
        <v>3522.6</v>
      </c>
      <c r="S37">
        <v>3579.3</v>
      </c>
      <c r="T37">
        <v>3417.4</v>
      </c>
      <c r="U37">
        <v>3098.2</v>
      </c>
      <c r="V37">
        <v>3241.7</v>
      </c>
      <c r="W37">
        <v>2814.3</v>
      </c>
      <c r="X37">
        <v>2582.9</v>
      </c>
      <c r="Y37">
        <v>2377.9</v>
      </c>
      <c r="Z37">
        <v>2392.9</v>
      </c>
      <c r="AA37">
        <v>2467.6</v>
      </c>
      <c r="AB37">
        <v>2408.1</v>
      </c>
      <c r="AC37">
        <v>2390.3000000000002</v>
      </c>
      <c r="AD37">
        <v>2367.6999999999998</v>
      </c>
      <c r="AE37">
        <v>2647.1</v>
      </c>
      <c r="AF37">
        <v>2496.8000000000002</v>
      </c>
    </row>
    <row r="38" spans="1:32" x14ac:dyDescent="0.3">
      <c r="A38" t="s">
        <v>70</v>
      </c>
      <c r="B38" t="s">
        <v>369</v>
      </c>
      <c r="C38" t="s">
        <v>297</v>
      </c>
      <c r="D38" t="s">
        <v>370</v>
      </c>
      <c r="E38" t="s">
        <v>298</v>
      </c>
      <c r="G38">
        <v>447.9</v>
      </c>
      <c r="H38">
        <v>482.4</v>
      </c>
      <c r="I38">
        <v>518.1</v>
      </c>
      <c r="J38">
        <v>573.79999999999995</v>
      </c>
      <c r="K38">
        <v>694.6</v>
      </c>
      <c r="L38">
        <v>713.8</v>
      </c>
      <c r="M38">
        <v>853.3</v>
      </c>
      <c r="N38">
        <v>896.9</v>
      </c>
      <c r="O38">
        <v>961.2</v>
      </c>
      <c r="P38">
        <v>1019.2</v>
      </c>
      <c r="Q38">
        <v>1153.9000000000001</v>
      </c>
      <c r="R38">
        <v>1239.2</v>
      </c>
      <c r="S38">
        <v>1394.6</v>
      </c>
      <c r="T38">
        <v>1519.7</v>
      </c>
      <c r="U38">
        <v>1603</v>
      </c>
      <c r="V38">
        <v>1689.4</v>
      </c>
      <c r="W38">
        <v>1696.7</v>
      </c>
      <c r="X38">
        <v>1810.3</v>
      </c>
      <c r="Y38">
        <v>1875.4</v>
      </c>
      <c r="Z38">
        <v>1902.1</v>
      </c>
      <c r="AA38">
        <v>2101.6</v>
      </c>
      <c r="AB38">
        <v>2510.1999999999998</v>
      </c>
      <c r="AC38">
        <v>2921.4</v>
      </c>
      <c r="AD38">
        <v>3416.4</v>
      </c>
      <c r="AE38">
        <v>3944</v>
      </c>
      <c r="AF38">
        <v>4597.3999999999996</v>
      </c>
    </row>
    <row r="39" spans="1:32" x14ac:dyDescent="0.3">
      <c r="A39" t="s">
        <v>70</v>
      </c>
      <c r="B39" t="s">
        <v>371</v>
      </c>
      <c r="C39" t="s">
        <v>297</v>
      </c>
      <c r="D39" t="s">
        <v>372</v>
      </c>
      <c r="E39" t="s">
        <v>298</v>
      </c>
      <c r="G39">
        <v>4960.2</v>
      </c>
      <c r="H39">
        <v>5166.1000000000004</v>
      </c>
      <c r="I39">
        <v>6121.9</v>
      </c>
      <c r="J39">
        <v>6592.4</v>
      </c>
      <c r="K39">
        <v>6324.6</v>
      </c>
      <c r="L39">
        <v>7454.1</v>
      </c>
      <c r="M39">
        <v>8115.5</v>
      </c>
      <c r="N39">
        <v>8317.1</v>
      </c>
      <c r="O39">
        <v>8786.7999999999993</v>
      </c>
      <c r="P39">
        <v>9011.7999999999993</v>
      </c>
      <c r="Q39">
        <v>10063</v>
      </c>
      <c r="R39">
        <v>11946.3</v>
      </c>
      <c r="S39">
        <v>12351.8</v>
      </c>
      <c r="T39">
        <v>12585.5</v>
      </c>
      <c r="U39">
        <v>10762</v>
      </c>
      <c r="V39">
        <v>10396.9</v>
      </c>
      <c r="W39">
        <v>9732.6</v>
      </c>
      <c r="X39">
        <v>8647.7999999999993</v>
      </c>
      <c r="Y39">
        <v>7327</v>
      </c>
      <c r="Z39">
        <v>7484.8</v>
      </c>
      <c r="AA39">
        <v>7787.8</v>
      </c>
      <c r="AB39">
        <v>7782.7</v>
      </c>
      <c r="AC39">
        <v>8366.2999999999993</v>
      </c>
      <c r="AD39">
        <v>8653.4</v>
      </c>
      <c r="AE39">
        <v>9267.1</v>
      </c>
      <c r="AF39">
        <v>9880.7999999999993</v>
      </c>
    </row>
    <row r="40" spans="1:32" x14ac:dyDescent="0.3">
      <c r="A40" t="s">
        <v>70</v>
      </c>
      <c r="B40" t="s">
        <v>373</v>
      </c>
      <c r="C40" t="s">
        <v>297</v>
      </c>
      <c r="D40" t="s">
        <v>374</v>
      </c>
      <c r="E40" t="s">
        <v>298</v>
      </c>
      <c r="G40">
        <v>6102.7</v>
      </c>
      <c r="H40">
        <v>6419.9</v>
      </c>
      <c r="I40">
        <v>6628.3</v>
      </c>
      <c r="J40">
        <v>7337.5</v>
      </c>
      <c r="K40">
        <v>8137.2</v>
      </c>
      <c r="L40">
        <v>8731.4</v>
      </c>
      <c r="M40">
        <v>8763.4</v>
      </c>
      <c r="N40">
        <v>9571.6</v>
      </c>
      <c r="O40">
        <v>10218.1</v>
      </c>
      <c r="P40">
        <v>11180</v>
      </c>
      <c r="Q40">
        <v>11884.3</v>
      </c>
      <c r="R40">
        <v>12652.5</v>
      </c>
      <c r="S40">
        <v>14136.6</v>
      </c>
      <c r="T40">
        <v>14824.3</v>
      </c>
      <c r="U40">
        <v>16074</v>
      </c>
      <c r="V40">
        <v>16881.599999999999</v>
      </c>
      <c r="W40">
        <v>16276.2</v>
      </c>
      <c r="X40">
        <v>17545.400000000001</v>
      </c>
      <c r="Y40">
        <v>18529.5</v>
      </c>
      <c r="Z40">
        <v>19012</v>
      </c>
      <c r="AA40">
        <v>19417.5</v>
      </c>
      <c r="AB40">
        <v>20764</v>
      </c>
      <c r="AC40">
        <v>21305.5</v>
      </c>
      <c r="AD40">
        <v>22519.9</v>
      </c>
      <c r="AE40">
        <v>22760.6</v>
      </c>
      <c r="AF40">
        <v>23644.2</v>
      </c>
    </row>
    <row r="41" spans="1:32" x14ac:dyDescent="0.3">
      <c r="A41" t="s">
        <v>70</v>
      </c>
      <c r="B41" t="s">
        <v>375</v>
      </c>
      <c r="C41" t="s">
        <v>297</v>
      </c>
      <c r="D41" t="s">
        <v>376</v>
      </c>
      <c r="E41" t="s">
        <v>298</v>
      </c>
      <c r="G41">
        <v>3507</v>
      </c>
      <c r="H41">
        <v>3440.5</v>
      </c>
      <c r="I41">
        <v>3297</v>
      </c>
      <c r="J41">
        <v>3658.9</v>
      </c>
      <c r="K41">
        <v>4056.2</v>
      </c>
      <c r="L41">
        <v>4249.5</v>
      </c>
      <c r="M41">
        <v>4279.3</v>
      </c>
      <c r="N41">
        <v>4786.2</v>
      </c>
      <c r="O41">
        <v>5431</v>
      </c>
      <c r="P41">
        <v>5950.4</v>
      </c>
      <c r="Q41">
        <v>6460.1</v>
      </c>
      <c r="R41">
        <v>7003.4</v>
      </c>
      <c r="S41">
        <v>8111.7</v>
      </c>
      <c r="T41">
        <v>8900.5</v>
      </c>
      <c r="U41">
        <v>10113.200000000001</v>
      </c>
      <c r="V41">
        <v>10818.9</v>
      </c>
      <c r="W41">
        <v>10867.5</v>
      </c>
      <c r="X41">
        <v>11807.7</v>
      </c>
      <c r="Y41">
        <v>12531</v>
      </c>
      <c r="Z41">
        <v>12451.9</v>
      </c>
      <c r="AA41">
        <v>12272.3</v>
      </c>
      <c r="AB41">
        <v>12668.7</v>
      </c>
      <c r="AC41">
        <v>12659.4</v>
      </c>
      <c r="AD41">
        <v>13082.1</v>
      </c>
      <c r="AE41">
        <v>13404.3</v>
      </c>
      <c r="AF41">
        <v>13656.9</v>
      </c>
    </row>
    <row r="42" spans="1:32" x14ac:dyDescent="0.3">
      <c r="A42" t="s">
        <v>70</v>
      </c>
      <c r="B42" t="s">
        <v>377</v>
      </c>
      <c r="C42" t="s">
        <v>297</v>
      </c>
      <c r="D42" t="s">
        <v>378</v>
      </c>
      <c r="E42" t="s">
        <v>298</v>
      </c>
      <c r="G42">
        <v>2406</v>
      </c>
      <c r="H42">
        <v>2604.3000000000002</v>
      </c>
      <c r="I42">
        <v>2749.9</v>
      </c>
      <c r="J42">
        <v>3152.7</v>
      </c>
      <c r="K42">
        <v>3637</v>
      </c>
      <c r="L42">
        <v>3951.8</v>
      </c>
      <c r="M42">
        <v>4048.4</v>
      </c>
      <c r="N42">
        <v>4066.6</v>
      </c>
      <c r="O42">
        <v>4343</v>
      </c>
      <c r="P42">
        <v>4663.7</v>
      </c>
      <c r="Q42">
        <v>4793.8999999999996</v>
      </c>
      <c r="R42">
        <v>5061.2</v>
      </c>
      <c r="S42">
        <v>5758.2</v>
      </c>
      <c r="T42">
        <v>5735.2</v>
      </c>
      <c r="U42">
        <v>5858.2</v>
      </c>
      <c r="V42">
        <v>5887.2</v>
      </c>
      <c r="W42">
        <v>5444.2</v>
      </c>
      <c r="X42">
        <v>5474.8</v>
      </c>
      <c r="Y42">
        <v>5893.5</v>
      </c>
      <c r="Z42">
        <v>5785.9</v>
      </c>
      <c r="AA42">
        <v>6059.2</v>
      </c>
      <c r="AB42">
        <v>6351.3</v>
      </c>
      <c r="AC42">
        <v>6913.3</v>
      </c>
      <c r="AD42">
        <v>7847.1</v>
      </c>
      <c r="AE42">
        <v>8026.6</v>
      </c>
      <c r="AF42">
        <v>8630.7999999999993</v>
      </c>
    </row>
    <row r="43" spans="1:32" x14ac:dyDescent="0.3">
      <c r="A43" t="s">
        <v>70</v>
      </c>
      <c r="B43" t="s">
        <v>379</v>
      </c>
      <c r="C43" t="s">
        <v>297</v>
      </c>
      <c r="D43" t="s">
        <v>380</v>
      </c>
      <c r="E43" t="s">
        <v>298</v>
      </c>
      <c r="G43">
        <v>4507.3</v>
      </c>
      <c r="H43">
        <v>4885.6000000000004</v>
      </c>
      <c r="I43">
        <v>5233</v>
      </c>
      <c r="J43">
        <v>5900.3</v>
      </c>
      <c r="K43">
        <v>6689.2</v>
      </c>
      <c r="L43">
        <v>7116.3</v>
      </c>
      <c r="M43">
        <v>7313.5</v>
      </c>
      <c r="N43">
        <v>7560.9</v>
      </c>
      <c r="O43">
        <v>8098.3</v>
      </c>
      <c r="P43">
        <v>8636.4</v>
      </c>
      <c r="Q43">
        <v>9067.2999999999993</v>
      </c>
      <c r="R43">
        <v>9792.2999999999993</v>
      </c>
      <c r="S43">
        <v>10731.3</v>
      </c>
      <c r="T43">
        <v>10962.6</v>
      </c>
      <c r="U43">
        <v>11447.2</v>
      </c>
      <c r="V43">
        <v>11077.7</v>
      </c>
      <c r="W43">
        <v>10423.700000000001</v>
      </c>
      <c r="X43">
        <v>10325.9</v>
      </c>
      <c r="Y43">
        <v>11199</v>
      </c>
      <c r="Z43">
        <v>11158.2</v>
      </c>
      <c r="AA43">
        <v>11838.7</v>
      </c>
      <c r="AB43">
        <v>12801.3</v>
      </c>
      <c r="AC43">
        <v>13908.3</v>
      </c>
      <c r="AD43">
        <v>15194.7</v>
      </c>
      <c r="AE43">
        <v>14550</v>
      </c>
      <c r="AF43">
        <v>15791.5</v>
      </c>
    </row>
    <row r="44" spans="1:32" x14ac:dyDescent="0.3">
      <c r="A44" t="s">
        <v>70</v>
      </c>
      <c r="B44" t="s">
        <v>381</v>
      </c>
      <c r="C44" t="s">
        <v>297</v>
      </c>
      <c r="D44" t="s">
        <v>382</v>
      </c>
      <c r="E44" t="s">
        <v>298</v>
      </c>
      <c r="G44">
        <v>59397.1</v>
      </c>
      <c r="H44">
        <v>63408.7</v>
      </c>
      <c r="I44">
        <v>68516.3</v>
      </c>
      <c r="J44">
        <v>73580.399999999994</v>
      </c>
      <c r="K44">
        <v>78210.3</v>
      </c>
      <c r="L44">
        <v>82233.399999999994</v>
      </c>
      <c r="M44">
        <v>85316.1</v>
      </c>
      <c r="N44">
        <v>86928.5</v>
      </c>
      <c r="O44">
        <v>91095</v>
      </c>
      <c r="P44">
        <v>92197.6</v>
      </c>
      <c r="Q44">
        <v>96434.3</v>
      </c>
      <c r="R44">
        <v>102505.1</v>
      </c>
      <c r="S44">
        <v>105822.6</v>
      </c>
      <c r="T44">
        <v>103347.8</v>
      </c>
      <c r="U44">
        <v>106645.7</v>
      </c>
      <c r="V44">
        <v>105519.2</v>
      </c>
      <c r="W44">
        <v>100108.4</v>
      </c>
      <c r="X44">
        <v>98960.6</v>
      </c>
      <c r="Y44">
        <v>100390.3</v>
      </c>
      <c r="Z44">
        <v>102431.6</v>
      </c>
      <c r="AA44">
        <v>107464.3</v>
      </c>
      <c r="AB44">
        <v>113235.8</v>
      </c>
      <c r="AC44">
        <v>118660.3</v>
      </c>
      <c r="AD44">
        <v>123927.7</v>
      </c>
      <c r="AE44">
        <v>113445.5</v>
      </c>
      <c r="AF44">
        <v>122804.8</v>
      </c>
    </row>
    <row r="45" spans="1:32" x14ac:dyDescent="0.3">
      <c r="A45" t="s">
        <v>70</v>
      </c>
      <c r="B45" t="s">
        <v>383</v>
      </c>
      <c r="C45" t="s">
        <v>297</v>
      </c>
      <c r="D45" t="s">
        <v>384</v>
      </c>
      <c r="E45" t="s">
        <v>298</v>
      </c>
      <c r="G45">
        <v>54928.6</v>
      </c>
      <c r="H45">
        <v>59438.8</v>
      </c>
      <c r="I45">
        <v>64760.6</v>
      </c>
      <c r="J45">
        <v>69416.100000000006</v>
      </c>
      <c r="K45">
        <v>74467.899999999994</v>
      </c>
      <c r="L45">
        <v>78352.100000000006</v>
      </c>
      <c r="M45">
        <v>81146.100000000006</v>
      </c>
      <c r="N45">
        <v>83133.899999999994</v>
      </c>
      <c r="O45">
        <v>87002.3</v>
      </c>
      <c r="P45">
        <v>88452</v>
      </c>
      <c r="Q45">
        <v>92686.399999999994</v>
      </c>
      <c r="R45">
        <v>98926.8</v>
      </c>
      <c r="S45">
        <v>102190</v>
      </c>
      <c r="T45">
        <v>99945.3</v>
      </c>
      <c r="U45">
        <v>103201.1</v>
      </c>
      <c r="V45">
        <v>101995.4</v>
      </c>
      <c r="W45">
        <v>96893</v>
      </c>
      <c r="X45">
        <v>95704.1</v>
      </c>
      <c r="Y45">
        <v>96990.5</v>
      </c>
      <c r="Z45">
        <v>98921.7</v>
      </c>
      <c r="AA45">
        <v>103927.8</v>
      </c>
      <c r="AB45">
        <v>109585.4</v>
      </c>
      <c r="AC45">
        <v>114830.6</v>
      </c>
      <c r="AD45">
        <v>119833.2</v>
      </c>
      <c r="AE45">
        <v>109216.5</v>
      </c>
      <c r="AF45">
        <v>118295.7</v>
      </c>
    </row>
    <row r="46" spans="1:32" x14ac:dyDescent="0.3">
      <c r="A46" t="s">
        <v>70</v>
      </c>
      <c r="B46" t="s">
        <v>385</v>
      </c>
      <c r="C46" t="s">
        <v>297</v>
      </c>
      <c r="D46" t="s">
        <v>386</v>
      </c>
      <c r="E46" t="s">
        <v>298</v>
      </c>
      <c r="G46">
        <v>2101.3000000000002</v>
      </c>
      <c r="H46">
        <v>2281.3000000000002</v>
      </c>
      <c r="I46">
        <v>2483.1</v>
      </c>
      <c r="J46">
        <v>2747.6</v>
      </c>
      <c r="K46">
        <v>3052.2</v>
      </c>
      <c r="L46">
        <v>3164.5</v>
      </c>
      <c r="M46">
        <v>3265.1</v>
      </c>
      <c r="N46">
        <v>3494.3</v>
      </c>
      <c r="O46">
        <v>3755.3</v>
      </c>
      <c r="P46">
        <v>3972.7</v>
      </c>
      <c r="Q46">
        <v>4273.3999999999996</v>
      </c>
      <c r="R46">
        <v>4731.1000000000004</v>
      </c>
      <c r="S46">
        <v>4973.1000000000004</v>
      </c>
      <c r="T46">
        <v>5227.3999999999996</v>
      </c>
      <c r="U46">
        <v>5589</v>
      </c>
      <c r="V46">
        <v>5190.5</v>
      </c>
      <c r="W46">
        <v>4979.5</v>
      </c>
      <c r="X46">
        <v>4851.1000000000004</v>
      </c>
      <c r="Y46">
        <v>5305.5</v>
      </c>
      <c r="Z46">
        <v>5372.3</v>
      </c>
      <c r="AA46">
        <v>5779.5</v>
      </c>
      <c r="AB46">
        <v>6450</v>
      </c>
      <c r="AC46">
        <v>6995</v>
      </c>
      <c r="AD46">
        <v>7347.6</v>
      </c>
      <c r="AE46">
        <v>6523.4</v>
      </c>
      <c r="AF46">
        <v>7160.7</v>
      </c>
    </row>
    <row r="47" spans="1:32" x14ac:dyDescent="0.3">
      <c r="A47" t="s">
        <v>70</v>
      </c>
      <c r="B47" t="s">
        <v>387</v>
      </c>
      <c r="C47" t="s">
        <v>297</v>
      </c>
      <c r="D47" t="s">
        <v>388</v>
      </c>
      <c r="E47" t="s">
        <v>298</v>
      </c>
      <c r="G47">
        <v>6412.4</v>
      </c>
      <c r="H47">
        <v>6855.7</v>
      </c>
      <c r="I47">
        <v>7726.9</v>
      </c>
      <c r="J47">
        <v>8089.2</v>
      </c>
      <c r="K47">
        <v>8734.4</v>
      </c>
      <c r="L47">
        <v>9823.2999999999993</v>
      </c>
      <c r="M47">
        <v>10381.700000000001</v>
      </c>
      <c r="N47">
        <v>10637.1</v>
      </c>
      <c r="O47">
        <v>11195.9</v>
      </c>
      <c r="P47">
        <v>11536.4</v>
      </c>
      <c r="Q47">
        <v>12172.3</v>
      </c>
      <c r="R47">
        <v>12217.3</v>
      </c>
      <c r="S47">
        <v>12704.5</v>
      </c>
      <c r="T47">
        <v>12793.6</v>
      </c>
      <c r="U47">
        <v>13194.2</v>
      </c>
      <c r="V47">
        <v>12706.5</v>
      </c>
      <c r="W47">
        <v>12377.4</v>
      </c>
      <c r="X47">
        <v>10838.9</v>
      </c>
      <c r="Y47">
        <v>11828.3</v>
      </c>
      <c r="Z47">
        <v>11502.7</v>
      </c>
      <c r="AA47">
        <v>11588</v>
      </c>
      <c r="AB47">
        <v>11745.5</v>
      </c>
      <c r="AC47">
        <v>11889.8</v>
      </c>
      <c r="AD47">
        <v>12362.6</v>
      </c>
      <c r="AE47">
        <v>12436.9</v>
      </c>
      <c r="AF47">
        <v>13094.7</v>
      </c>
    </row>
    <row r="48" spans="1:32" x14ac:dyDescent="0.3">
      <c r="A48" t="s">
        <v>70</v>
      </c>
      <c r="B48" t="s">
        <v>389</v>
      </c>
      <c r="C48" t="s">
        <v>297</v>
      </c>
      <c r="D48" t="s">
        <v>390</v>
      </c>
      <c r="E48" t="s">
        <v>298</v>
      </c>
      <c r="G48">
        <v>14883.6</v>
      </c>
      <c r="H48">
        <v>16022.5</v>
      </c>
      <c r="I48">
        <v>17904.7</v>
      </c>
      <c r="J48">
        <v>19006.599999999999</v>
      </c>
      <c r="K48">
        <v>21014.799999999999</v>
      </c>
      <c r="L48">
        <v>23313.3</v>
      </c>
      <c r="M48">
        <v>24986.6</v>
      </c>
      <c r="N48">
        <v>26293.7</v>
      </c>
      <c r="O48">
        <v>27630.3</v>
      </c>
      <c r="P48">
        <v>29437.8</v>
      </c>
      <c r="Q48">
        <v>30386.9</v>
      </c>
      <c r="R48">
        <v>31338.9</v>
      </c>
      <c r="S48">
        <v>31984.799999999999</v>
      </c>
      <c r="T48">
        <v>32650.5</v>
      </c>
      <c r="U48">
        <v>33928.199999999997</v>
      </c>
      <c r="V48">
        <v>32854</v>
      </c>
      <c r="W48">
        <v>31655.5</v>
      </c>
      <c r="X48">
        <v>28751.4</v>
      </c>
      <c r="Y48">
        <v>30249.200000000001</v>
      </c>
      <c r="Z48">
        <v>30689.8</v>
      </c>
      <c r="AA48">
        <v>30832.6</v>
      </c>
      <c r="AB48">
        <v>31804.2</v>
      </c>
      <c r="AC48">
        <v>32907</v>
      </c>
      <c r="AD48">
        <v>34388</v>
      </c>
      <c r="AE48">
        <v>33977.4</v>
      </c>
      <c r="AF48">
        <v>36963.599999999999</v>
      </c>
    </row>
    <row r="49" spans="1:32" x14ac:dyDescent="0.3">
      <c r="A49" t="s">
        <v>70</v>
      </c>
      <c r="B49" t="s">
        <v>391</v>
      </c>
      <c r="C49" t="s">
        <v>297</v>
      </c>
      <c r="D49" t="s">
        <v>392</v>
      </c>
      <c r="E49" t="s">
        <v>298</v>
      </c>
      <c r="G49">
        <v>4864.8999999999996</v>
      </c>
      <c r="H49">
        <v>5300.8</v>
      </c>
      <c r="I49">
        <v>5947.1</v>
      </c>
      <c r="J49">
        <v>6244.1</v>
      </c>
      <c r="K49">
        <v>6937.7</v>
      </c>
      <c r="L49">
        <v>7603</v>
      </c>
      <c r="M49">
        <v>8163.8</v>
      </c>
      <c r="N49">
        <v>8603.2999999999993</v>
      </c>
      <c r="O49">
        <v>9064.9</v>
      </c>
      <c r="P49">
        <v>9645</v>
      </c>
      <c r="Q49">
        <v>9917.7999999999993</v>
      </c>
      <c r="R49">
        <v>10149.9</v>
      </c>
      <c r="S49">
        <v>10225.700000000001</v>
      </c>
      <c r="T49">
        <v>10559.5</v>
      </c>
      <c r="U49">
        <v>10895.4</v>
      </c>
      <c r="V49">
        <v>10702.5</v>
      </c>
      <c r="W49">
        <v>9868.7000000000007</v>
      </c>
      <c r="X49">
        <v>8783.2000000000007</v>
      </c>
      <c r="Y49">
        <v>9271.2000000000007</v>
      </c>
      <c r="Z49">
        <v>9537.7000000000007</v>
      </c>
      <c r="AA49">
        <v>9336.6</v>
      </c>
      <c r="AB49">
        <v>9469.2999999999993</v>
      </c>
      <c r="AC49">
        <v>9850.2999999999993</v>
      </c>
      <c r="AD49">
        <v>10099.299999999999</v>
      </c>
      <c r="AE49">
        <v>9982.4</v>
      </c>
      <c r="AF49">
        <v>10605.9</v>
      </c>
    </row>
    <row r="50" spans="1:32" x14ac:dyDescent="0.3">
      <c r="A50" t="s">
        <v>70</v>
      </c>
      <c r="B50" t="s">
        <v>393</v>
      </c>
      <c r="C50" t="s">
        <v>297</v>
      </c>
      <c r="D50" t="s">
        <v>394</v>
      </c>
      <c r="E50" t="s">
        <v>298</v>
      </c>
      <c r="G50">
        <v>3606.2</v>
      </c>
      <c r="H50">
        <v>3866</v>
      </c>
      <c r="I50">
        <v>4230.7</v>
      </c>
      <c r="J50">
        <v>4673.3</v>
      </c>
      <c r="K50">
        <v>5342.6</v>
      </c>
      <c r="L50">
        <v>5887</v>
      </c>
      <c r="M50">
        <v>6441.1</v>
      </c>
      <c r="N50">
        <v>7053.3</v>
      </c>
      <c r="O50">
        <v>7369.4</v>
      </c>
      <c r="P50">
        <v>8256.2999999999993</v>
      </c>
      <c r="Q50">
        <v>8296.7999999999993</v>
      </c>
      <c r="R50">
        <v>8971.7000000000007</v>
      </c>
      <c r="S50">
        <v>9054.7000000000007</v>
      </c>
      <c r="T50">
        <v>9297.4</v>
      </c>
      <c r="U50">
        <v>9838.6</v>
      </c>
      <c r="V50">
        <v>9445</v>
      </c>
      <c r="W50">
        <v>9409.5</v>
      </c>
      <c r="X50">
        <v>9129.2999999999993</v>
      </c>
      <c r="Y50">
        <v>9149.7999999999993</v>
      </c>
      <c r="Z50">
        <v>9649.4</v>
      </c>
      <c r="AA50">
        <v>9908</v>
      </c>
      <c r="AB50">
        <v>10589.3</v>
      </c>
      <c r="AC50">
        <v>11166.9</v>
      </c>
      <c r="AD50">
        <v>11926.1</v>
      </c>
      <c r="AE50">
        <v>11558.1</v>
      </c>
      <c r="AF50">
        <v>13263.1</v>
      </c>
    </row>
    <row r="51" spans="1:32" x14ac:dyDescent="0.3">
      <c r="A51" t="s">
        <v>70</v>
      </c>
      <c r="B51" t="s">
        <v>395</v>
      </c>
      <c r="C51" t="s">
        <v>297</v>
      </c>
      <c r="D51" t="s">
        <v>396</v>
      </c>
      <c r="E51" t="s">
        <v>298</v>
      </c>
      <c r="G51">
        <v>2736.3</v>
      </c>
      <c r="H51">
        <v>2933.1</v>
      </c>
      <c r="I51">
        <v>3237.8</v>
      </c>
      <c r="J51">
        <v>3643</v>
      </c>
      <c r="K51">
        <v>4210</v>
      </c>
      <c r="L51">
        <v>4531.8</v>
      </c>
      <c r="M51">
        <v>5073.2</v>
      </c>
      <c r="N51">
        <v>5587.5</v>
      </c>
      <c r="O51">
        <v>5853.5</v>
      </c>
      <c r="P51">
        <v>6699.3</v>
      </c>
      <c r="Q51">
        <v>6659.1</v>
      </c>
      <c r="R51">
        <v>7160.2</v>
      </c>
      <c r="S51">
        <v>7121.3</v>
      </c>
      <c r="T51">
        <v>7312.2</v>
      </c>
      <c r="U51">
        <v>7761.1</v>
      </c>
      <c r="V51">
        <v>7221.1</v>
      </c>
      <c r="W51">
        <v>7054</v>
      </c>
      <c r="X51">
        <v>6743.1</v>
      </c>
      <c r="Y51">
        <v>6762.5</v>
      </c>
      <c r="Z51">
        <v>7043.2</v>
      </c>
      <c r="AA51">
        <v>7259.1</v>
      </c>
      <c r="AB51">
        <v>7819.9</v>
      </c>
      <c r="AC51">
        <v>8191</v>
      </c>
      <c r="AD51">
        <v>8858.4</v>
      </c>
      <c r="AE51">
        <v>8518.4</v>
      </c>
      <c r="AF51">
        <v>10202.299999999999</v>
      </c>
    </row>
    <row r="52" spans="1:32" x14ac:dyDescent="0.3">
      <c r="A52" t="s">
        <v>70</v>
      </c>
      <c r="B52" t="s">
        <v>397</v>
      </c>
      <c r="C52" t="s">
        <v>297</v>
      </c>
      <c r="D52" t="s">
        <v>398</v>
      </c>
      <c r="E52" t="s">
        <v>298</v>
      </c>
      <c r="G52">
        <v>869.9</v>
      </c>
      <c r="H52">
        <v>932.9</v>
      </c>
      <c r="I52">
        <v>992.9</v>
      </c>
      <c r="J52">
        <v>1030.3</v>
      </c>
      <c r="K52">
        <v>1132.5999999999999</v>
      </c>
      <c r="L52">
        <v>1355.2</v>
      </c>
      <c r="M52">
        <v>1367.9</v>
      </c>
      <c r="N52">
        <v>1465.8</v>
      </c>
      <c r="O52">
        <v>1515.9</v>
      </c>
      <c r="P52">
        <v>1557</v>
      </c>
      <c r="Q52">
        <v>1637.7</v>
      </c>
      <c r="R52">
        <v>1811.5</v>
      </c>
      <c r="S52">
        <v>1933.4</v>
      </c>
      <c r="T52">
        <v>1985.2</v>
      </c>
      <c r="U52">
        <v>2077.5</v>
      </c>
      <c r="V52">
        <v>2223.9</v>
      </c>
      <c r="W52">
        <v>2355.5</v>
      </c>
      <c r="X52">
        <v>2386.1999999999998</v>
      </c>
      <c r="Y52">
        <v>2387.3000000000002</v>
      </c>
      <c r="Z52">
        <v>2606.1999999999998</v>
      </c>
      <c r="AA52">
        <v>2648.9</v>
      </c>
      <c r="AB52">
        <v>2769.4</v>
      </c>
      <c r="AC52">
        <v>2975.9</v>
      </c>
      <c r="AD52">
        <v>3067.7</v>
      </c>
      <c r="AE52">
        <v>3039.7</v>
      </c>
      <c r="AF52">
        <v>3060.8</v>
      </c>
    </row>
    <row r="53" spans="1:32" x14ac:dyDescent="0.3">
      <c r="A53" t="s">
        <v>70</v>
      </c>
      <c r="B53" t="s">
        <v>399</v>
      </c>
      <c r="C53" t="s">
        <v>297</v>
      </c>
      <c r="D53" t="s">
        <v>400</v>
      </c>
      <c r="E53" t="s">
        <v>298</v>
      </c>
      <c r="G53">
        <v>479.6</v>
      </c>
      <c r="H53">
        <v>583.5</v>
      </c>
      <c r="I53">
        <v>571.1</v>
      </c>
      <c r="J53">
        <v>630.79999999999995</v>
      </c>
      <c r="K53">
        <v>787.9</v>
      </c>
      <c r="L53">
        <v>791.8</v>
      </c>
      <c r="M53">
        <v>867</v>
      </c>
      <c r="N53">
        <v>960.7</v>
      </c>
      <c r="O53">
        <v>1010.4</v>
      </c>
      <c r="P53">
        <v>1045.8</v>
      </c>
      <c r="Q53">
        <v>1061.3</v>
      </c>
      <c r="R53">
        <v>1105.0999999999999</v>
      </c>
      <c r="S53">
        <v>1189.3</v>
      </c>
      <c r="T53">
        <v>1191.3</v>
      </c>
      <c r="U53">
        <v>1286.8</v>
      </c>
      <c r="V53">
        <v>1234.2</v>
      </c>
      <c r="W53">
        <v>1174.5</v>
      </c>
      <c r="X53">
        <v>1042.8</v>
      </c>
      <c r="Y53">
        <v>1113.5</v>
      </c>
      <c r="Z53">
        <v>1220</v>
      </c>
      <c r="AA53">
        <v>1263.0999999999999</v>
      </c>
      <c r="AB53">
        <v>1458.9</v>
      </c>
      <c r="AC53">
        <v>1528.1</v>
      </c>
      <c r="AD53">
        <v>1669.8</v>
      </c>
      <c r="AE53">
        <v>1230.8</v>
      </c>
      <c r="AF53">
        <v>1394.9</v>
      </c>
    </row>
    <row r="54" spans="1:32" x14ac:dyDescent="0.3">
      <c r="A54" t="s">
        <v>70</v>
      </c>
      <c r="B54" t="s">
        <v>401</v>
      </c>
      <c r="C54" t="s">
        <v>297</v>
      </c>
      <c r="D54" t="s">
        <v>402</v>
      </c>
      <c r="E54" t="s">
        <v>298</v>
      </c>
      <c r="G54">
        <v>1102.4000000000001</v>
      </c>
      <c r="H54">
        <v>1305.5</v>
      </c>
      <c r="I54">
        <v>1278.2</v>
      </c>
      <c r="J54">
        <v>1387.3</v>
      </c>
      <c r="K54">
        <v>1745.4</v>
      </c>
      <c r="L54">
        <v>1802.5</v>
      </c>
      <c r="M54">
        <v>1953.9</v>
      </c>
      <c r="N54">
        <v>2151.6</v>
      </c>
      <c r="O54">
        <v>2301.4</v>
      </c>
      <c r="P54">
        <v>2421.8000000000002</v>
      </c>
      <c r="Q54">
        <v>2532.5</v>
      </c>
      <c r="R54">
        <v>2714.1</v>
      </c>
      <c r="S54">
        <v>3010.3</v>
      </c>
      <c r="T54">
        <v>3062.5</v>
      </c>
      <c r="U54">
        <v>3254.6</v>
      </c>
      <c r="V54">
        <v>3255.1</v>
      </c>
      <c r="W54">
        <v>3278.2</v>
      </c>
      <c r="X54">
        <v>3165.1</v>
      </c>
      <c r="Y54">
        <v>3251.2</v>
      </c>
      <c r="Z54">
        <v>3426.6</v>
      </c>
      <c r="AA54">
        <v>3458.1</v>
      </c>
      <c r="AB54">
        <v>3717.6</v>
      </c>
      <c r="AC54">
        <v>3821.7</v>
      </c>
      <c r="AD54">
        <v>4088.4</v>
      </c>
      <c r="AE54">
        <v>3342.4</v>
      </c>
      <c r="AF54">
        <v>3565.7</v>
      </c>
    </row>
    <row r="55" spans="1:32" x14ac:dyDescent="0.3">
      <c r="A55" t="s">
        <v>70</v>
      </c>
      <c r="B55" t="s">
        <v>403</v>
      </c>
      <c r="C55" t="s">
        <v>297</v>
      </c>
      <c r="D55" t="s">
        <v>404</v>
      </c>
      <c r="E55" t="s">
        <v>298</v>
      </c>
      <c r="G55">
        <v>622.79999999999995</v>
      </c>
      <c r="H55">
        <v>722</v>
      </c>
      <c r="I55">
        <v>707.1</v>
      </c>
      <c r="J55">
        <v>756.5</v>
      </c>
      <c r="K55">
        <v>957.5</v>
      </c>
      <c r="L55">
        <v>1010.7</v>
      </c>
      <c r="M55">
        <v>1086.9000000000001</v>
      </c>
      <c r="N55">
        <v>1190.9000000000001</v>
      </c>
      <c r="O55">
        <v>1291</v>
      </c>
      <c r="P55">
        <v>1376</v>
      </c>
      <c r="Q55">
        <v>1471.2</v>
      </c>
      <c r="R55">
        <v>1609</v>
      </c>
      <c r="S55">
        <v>1821</v>
      </c>
      <c r="T55">
        <v>1871.2</v>
      </c>
      <c r="U55">
        <v>1967.8</v>
      </c>
      <c r="V55">
        <v>2020.9</v>
      </c>
      <c r="W55">
        <v>2103.6999999999998</v>
      </c>
      <c r="X55">
        <v>2122.3000000000002</v>
      </c>
      <c r="Y55">
        <v>2137.6999999999998</v>
      </c>
      <c r="Z55">
        <v>2206.6</v>
      </c>
      <c r="AA55">
        <v>2195</v>
      </c>
      <c r="AB55">
        <v>2258.6999999999998</v>
      </c>
      <c r="AC55">
        <v>2293.6</v>
      </c>
      <c r="AD55">
        <v>2418.6</v>
      </c>
      <c r="AE55">
        <v>2111.6</v>
      </c>
      <c r="AF55">
        <v>2170.8000000000002</v>
      </c>
    </row>
    <row r="56" spans="1:32" x14ac:dyDescent="0.3">
      <c r="A56" t="s">
        <v>70</v>
      </c>
      <c r="B56" t="s">
        <v>405</v>
      </c>
      <c r="C56" t="s">
        <v>297</v>
      </c>
      <c r="D56" t="s">
        <v>406</v>
      </c>
      <c r="E56" t="s">
        <v>298</v>
      </c>
      <c r="G56">
        <v>529.1</v>
      </c>
      <c r="H56">
        <v>610</v>
      </c>
      <c r="I56">
        <v>612.9</v>
      </c>
      <c r="J56">
        <v>643.20000000000005</v>
      </c>
      <c r="K56">
        <v>687.8</v>
      </c>
      <c r="L56">
        <v>714.2</v>
      </c>
      <c r="M56">
        <v>786.3</v>
      </c>
      <c r="N56">
        <v>847.8</v>
      </c>
      <c r="O56">
        <v>853.7</v>
      </c>
      <c r="P56">
        <v>904.8</v>
      </c>
      <c r="Q56">
        <v>934.6</v>
      </c>
      <c r="R56">
        <v>1032</v>
      </c>
      <c r="S56">
        <v>1097.7</v>
      </c>
      <c r="T56">
        <v>1145.5</v>
      </c>
      <c r="U56">
        <v>1166.7</v>
      </c>
      <c r="V56">
        <v>1175.8</v>
      </c>
      <c r="W56">
        <v>1150.5999999999999</v>
      </c>
      <c r="X56">
        <v>1106</v>
      </c>
      <c r="Y56">
        <v>1098.9000000000001</v>
      </c>
      <c r="Z56">
        <v>1055.0999999999999</v>
      </c>
      <c r="AA56">
        <v>1061.9000000000001</v>
      </c>
      <c r="AB56">
        <v>1056.9000000000001</v>
      </c>
      <c r="AC56">
        <v>1077</v>
      </c>
      <c r="AD56">
        <v>1130.9000000000001</v>
      </c>
      <c r="AE56">
        <v>1079</v>
      </c>
      <c r="AF56">
        <v>999.3</v>
      </c>
    </row>
    <row r="57" spans="1:32" x14ac:dyDescent="0.3">
      <c r="A57" t="s">
        <v>70</v>
      </c>
      <c r="B57" t="s">
        <v>407</v>
      </c>
      <c r="C57" t="s">
        <v>297</v>
      </c>
      <c r="D57" t="s">
        <v>408</v>
      </c>
      <c r="E57" t="s">
        <v>298</v>
      </c>
      <c r="G57">
        <v>80912.399999999994</v>
      </c>
      <c r="H57">
        <v>86461.1</v>
      </c>
      <c r="I57">
        <v>93662.2</v>
      </c>
      <c r="J57">
        <v>100567.7</v>
      </c>
      <c r="K57">
        <v>108050</v>
      </c>
      <c r="L57">
        <v>114992.3</v>
      </c>
      <c r="M57">
        <v>119852.4</v>
      </c>
      <c r="N57">
        <v>123641.60000000001</v>
      </c>
      <c r="O57">
        <v>129797</v>
      </c>
      <c r="P57">
        <v>133720.1</v>
      </c>
      <c r="Q57">
        <v>139640.1</v>
      </c>
      <c r="R57">
        <v>147528.5</v>
      </c>
      <c r="S57">
        <v>153041.79999999999</v>
      </c>
      <c r="T57">
        <v>151968.1</v>
      </c>
      <c r="U57">
        <v>157814.6</v>
      </c>
      <c r="V57">
        <v>156430.6</v>
      </c>
      <c r="W57">
        <v>149190.79999999999</v>
      </c>
      <c r="X57">
        <v>146363.4</v>
      </c>
      <c r="Y57">
        <v>150268</v>
      </c>
      <c r="Z57">
        <v>153188.5</v>
      </c>
      <c r="AA57">
        <v>158776.29999999999</v>
      </c>
      <c r="AB57">
        <v>166860.79999999999</v>
      </c>
      <c r="AC57">
        <v>173949.8</v>
      </c>
      <c r="AD57">
        <v>181966.5</v>
      </c>
      <c r="AE57">
        <v>171262.5</v>
      </c>
      <c r="AF57">
        <v>184412</v>
      </c>
    </row>
    <row r="58" spans="1:32" x14ac:dyDescent="0.3">
      <c r="A58" t="s">
        <v>70</v>
      </c>
      <c r="B58" t="s">
        <v>409</v>
      </c>
      <c r="C58" t="s">
        <v>297</v>
      </c>
      <c r="D58" t="s">
        <v>410</v>
      </c>
      <c r="E58" t="s">
        <v>298</v>
      </c>
      <c r="G58">
        <v>80383.3</v>
      </c>
      <c r="H58">
        <v>85851.1</v>
      </c>
      <c r="I58">
        <v>93049.3</v>
      </c>
      <c r="J58">
        <v>99924.5</v>
      </c>
      <c r="K58">
        <v>107362.2</v>
      </c>
      <c r="L58">
        <v>114278.1</v>
      </c>
      <c r="M58">
        <v>119066.1</v>
      </c>
      <c r="N58">
        <v>122793.8</v>
      </c>
      <c r="O58">
        <v>128943.3</v>
      </c>
      <c r="P58">
        <v>132815.29999999999</v>
      </c>
      <c r="Q58">
        <v>138705.5</v>
      </c>
      <c r="R58">
        <v>146496.5</v>
      </c>
      <c r="S58">
        <v>151944.1</v>
      </c>
      <c r="T58">
        <v>150822.6</v>
      </c>
      <c r="U58">
        <v>156647.9</v>
      </c>
      <c r="V58">
        <v>155254.79999999999</v>
      </c>
      <c r="W58">
        <v>148040.20000000001</v>
      </c>
      <c r="X58">
        <v>145257.4</v>
      </c>
      <c r="Y58">
        <v>149169.1</v>
      </c>
      <c r="Z58">
        <v>152133.4</v>
      </c>
      <c r="AA58">
        <v>157714.4</v>
      </c>
      <c r="AB58">
        <v>165803.9</v>
      </c>
      <c r="AC58">
        <v>172872.8</v>
      </c>
      <c r="AD58">
        <v>180835.6</v>
      </c>
      <c r="AE58">
        <v>170183.5</v>
      </c>
      <c r="AF58">
        <v>183412.7</v>
      </c>
    </row>
    <row r="59" spans="1:32" x14ac:dyDescent="0.3">
      <c r="A59" t="s">
        <v>70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73</v>
      </c>
      <c r="B2" t="s">
        <v>295</v>
      </c>
      <c r="C2" t="s">
        <v>297</v>
      </c>
      <c r="D2" t="s">
        <v>296</v>
      </c>
      <c r="E2" t="s">
        <v>298</v>
      </c>
      <c r="U2">
        <v>2.9529988987274201</v>
      </c>
      <c r="V2">
        <v>3.0623692283099202</v>
      </c>
      <c r="W2">
        <v>3.6092208762224001</v>
      </c>
      <c r="X2">
        <v>3.94758533336825</v>
      </c>
      <c r="Y2">
        <v>4.0636907843496699</v>
      </c>
      <c r="Z2">
        <v>3.8314798823868301</v>
      </c>
      <c r="AA2">
        <v>3.4934081280585798</v>
      </c>
      <c r="AB2">
        <v>4.0392531480677398</v>
      </c>
      <c r="AC2">
        <v>5.2085106382978701</v>
      </c>
      <c r="AD2">
        <v>4.8</v>
      </c>
      <c r="AE2">
        <v>4.9000000000000004</v>
      </c>
      <c r="AF2">
        <v>5.5</v>
      </c>
    </row>
    <row r="3" spans="1:32" x14ac:dyDescent="0.3">
      <c r="A3" t="s">
        <v>73</v>
      </c>
      <c r="B3" t="s">
        <v>299</v>
      </c>
      <c r="C3" t="s">
        <v>297</v>
      </c>
      <c r="D3" t="s">
        <v>300</v>
      </c>
      <c r="E3" t="s">
        <v>298</v>
      </c>
      <c r="U3">
        <v>1.9445454545454499</v>
      </c>
      <c r="V3">
        <v>2.1606060606060602</v>
      </c>
      <c r="W3">
        <v>2.26863636363636</v>
      </c>
      <c r="X3">
        <v>2.37666666666667</v>
      </c>
      <c r="Y3">
        <v>2.1606060606060602</v>
      </c>
      <c r="Z3">
        <v>2.26863636363636</v>
      </c>
      <c r="AA3">
        <v>2.37666666666667</v>
      </c>
      <c r="AB3">
        <v>2.48</v>
      </c>
      <c r="AC3">
        <v>3.1</v>
      </c>
      <c r="AD3">
        <v>3</v>
      </c>
      <c r="AE3">
        <v>3.1</v>
      </c>
      <c r="AF3">
        <v>3.1</v>
      </c>
    </row>
    <row r="4" spans="1:32" x14ac:dyDescent="0.3">
      <c r="A4" t="s">
        <v>73</v>
      </c>
      <c r="B4" t="s">
        <v>301</v>
      </c>
      <c r="C4" t="s">
        <v>297</v>
      </c>
      <c r="D4" t="s">
        <v>302</v>
      </c>
      <c r="E4" t="s">
        <v>298</v>
      </c>
      <c r="U4">
        <v>139.04383323391701</v>
      </c>
      <c r="V4">
        <v>148.86518335917</v>
      </c>
      <c r="W4">
        <v>152.43616227033399</v>
      </c>
      <c r="X4">
        <v>176.413582931397</v>
      </c>
      <c r="Y4">
        <v>179.506471101469</v>
      </c>
      <c r="Z4">
        <v>161.30928142146399</v>
      </c>
      <c r="AA4">
        <v>218.08740668100199</v>
      </c>
      <c r="AB4">
        <v>210.747391973737</v>
      </c>
      <c r="AC4">
        <v>256.32916710498603</v>
      </c>
      <c r="AD4">
        <v>223.99936224489801</v>
      </c>
      <c r="AE4">
        <v>238.5</v>
      </c>
      <c r="AF4">
        <v>245.9</v>
      </c>
    </row>
    <row r="5" spans="1:32" x14ac:dyDescent="0.3">
      <c r="A5" t="s">
        <v>73</v>
      </c>
      <c r="B5" t="s">
        <v>303</v>
      </c>
      <c r="C5" t="s">
        <v>297</v>
      </c>
      <c r="D5" t="s">
        <v>304</v>
      </c>
      <c r="E5" t="s">
        <v>298</v>
      </c>
      <c r="U5">
        <v>22.805862823771498</v>
      </c>
      <c r="V5">
        <v>22.587624902012902</v>
      </c>
      <c r="W5">
        <v>22.697808438120301</v>
      </c>
      <c r="X5">
        <v>26.329457788219599</v>
      </c>
      <c r="Y5">
        <v>29.125506402897699</v>
      </c>
      <c r="Z5">
        <v>24.981165570864899</v>
      </c>
      <c r="AA5">
        <v>28.2444709832751</v>
      </c>
      <c r="AB5">
        <v>31.211788946498601</v>
      </c>
      <c r="AC5">
        <v>39.448233251824597</v>
      </c>
      <c r="AD5">
        <v>33.082248520710102</v>
      </c>
      <c r="AE5">
        <v>34.299999999999997</v>
      </c>
      <c r="AF5">
        <v>36.200000000000003</v>
      </c>
    </row>
    <row r="6" spans="1:32" x14ac:dyDescent="0.3">
      <c r="A6" t="s">
        <v>73</v>
      </c>
      <c r="B6" t="s">
        <v>305</v>
      </c>
      <c r="C6" t="s">
        <v>297</v>
      </c>
      <c r="D6" t="s">
        <v>306</v>
      </c>
      <c r="E6" t="s">
        <v>298</v>
      </c>
      <c r="U6">
        <v>11.4921112023259</v>
      </c>
      <c r="V6">
        <v>12.5061210142958</v>
      </c>
      <c r="W6">
        <v>12.8471970419585</v>
      </c>
      <c r="X6">
        <v>14.3936189081201</v>
      </c>
      <c r="Y6">
        <v>16.589255690714701</v>
      </c>
      <c r="Z6">
        <v>14.0829652626211</v>
      </c>
      <c r="AA6">
        <v>21.2398820354286</v>
      </c>
      <c r="AB6">
        <v>18.655134486143599</v>
      </c>
      <c r="AC6">
        <v>22.629009287925701</v>
      </c>
      <c r="AD6">
        <v>20.091176470588199</v>
      </c>
      <c r="AE6">
        <v>20.7</v>
      </c>
      <c r="AF6">
        <v>21.5</v>
      </c>
    </row>
    <row r="7" spans="1:32" x14ac:dyDescent="0.3">
      <c r="A7" t="s">
        <v>73</v>
      </c>
      <c r="B7" t="s">
        <v>307</v>
      </c>
      <c r="C7" t="s">
        <v>297</v>
      </c>
      <c r="D7" t="s">
        <v>308</v>
      </c>
      <c r="E7" t="s">
        <v>298</v>
      </c>
      <c r="U7">
        <v>16.331671298824599</v>
      </c>
      <c r="V7">
        <v>18.062179515918601</v>
      </c>
      <c r="W7">
        <v>16.967501969499299</v>
      </c>
      <c r="X7">
        <v>20.1347690038058</v>
      </c>
      <c r="Y7">
        <v>20.2511549518047</v>
      </c>
      <c r="Z7">
        <v>17.4896338220132</v>
      </c>
      <c r="AA7">
        <v>20.9875605864158</v>
      </c>
      <c r="AB7">
        <v>22.3130907287157</v>
      </c>
      <c r="AC7">
        <v>31.238327020202</v>
      </c>
      <c r="AD7">
        <v>25.074242424242399</v>
      </c>
      <c r="AE7">
        <v>26.8</v>
      </c>
      <c r="AF7">
        <v>27</v>
      </c>
    </row>
    <row r="8" spans="1:32" x14ac:dyDescent="0.3">
      <c r="A8" t="s">
        <v>73</v>
      </c>
      <c r="B8" t="s">
        <v>309</v>
      </c>
      <c r="C8" t="s">
        <v>297</v>
      </c>
      <c r="D8" t="s">
        <v>310</v>
      </c>
      <c r="E8" t="s">
        <v>298</v>
      </c>
      <c r="F8" t="e">
        <v>#NUM!</v>
      </c>
      <c r="G8" t="e">
        <v>#NUM!</v>
      </c>
      <c r="H8" t="e">
        <v>#NUM!</v>
      </c>
      <c r="I8" t="e">
        <v>#NUM!</v>
      </c>
      <c r="J8" t="e">
        <v>#NUM!</v>
      </c>
      <c r="K8" t="e">
        <v>#NUM!</v>
      </c>
      <c r="L8" t="e">
        <v>#NUM!</v>
      </c>
      <c r="M8" t="e">
        <v>#NUM!</v>
      </c>
      <c r="N8" t="e">
        <v>#NUM!</v>
      </c>
      <c r="O8" t="e">
        <v>#NUM!</v>
      </c>
      <c r="P8" t="e">
        <v>#NUM!</v>
      </c>
      <c r="Q8" t="e">
        <v>#NUM!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73</v>
      </c>
      <c r="B9" t="s">
        <v>311</v>
      </c>
      <c r="C9" t="s">
        <v>297</v>
      </c>
      <c r="D9" t="s">
        <v>312</v>
      </c>
      <c r="E9" t="s">
        <v>298</v>
      </c>
      <c r="U9">
        <v>9.9747753759450895</v>
      </c>
      <c r="V9">
        <v>9.5457527791302503</v>
      </c>
      <c r="W9">
        <v>10.3050740229247</v>
      </c>
      <c r="X9">
        <v>12.0972608095203</v>
      </c>
      <c r="Y9">
        <v>10.829928724713399</v>
      </c>
      <c r="Z9">
        <v>10.369080693874499</v>
      </c>
      <c r="AA9">
        <v>11.946984277725001</v>
      </c>
      <c r="AB9">
        <v>11.837378917378899</v>
      </c>
      <c r="AC9">
        <v>14.742917378917401</v>
      </c>
      <c r="AD9">
        <v>13.497037037037</v>
      </c>
      <c r="AE9">
        <v>13.7</v>
      </c>
      <c r="AF9">
        <v>14.2</v>
      </c>
    </row>
    <row r="10" spans="1:32" x14ac:dyDescent="0.3">
      <c r="A10" t="s">
        <v>73</v>
      </c>
      <c r="B10" t="s">
        <v>313</v>
      </c>
      <c r="C10" t="s">
        <v>297</v>
      </c>
      <c r="D10" t="s">
        <v>314</v>
      </c>
      <c r="E10" t="s">
        <v>298</v>
      </c>
      <c r="U10">
        <v>15.975513980006101</v>
      </c>
      <c r="V10">
        <v>15.653859336113401</v>
      </c>
      <c r="W10">
        <v>16.3016052396767</v>
      </c>
      <c r="X10">
        <v>19.762904982347798</v>
      </c>
      <c r="Y10">
        <v>18.722752088539998</v>
      </c>
      <c r="Z10">
        <v>17.2295264618466</v>
      </c>
      <c r="AA10">
        <v>20.7204762678417</v>
      </c>
      <c r="AB10">
        <v>20.830108417407001</v>
      </c>
      <c r="AC10">
        <v>25.039301310043701</v>
      </c>
      <c r="AD10">
        <v>23.891666666666701</v>
      </c>
      <c r="AE10">
        <v>24.4</v>
      </c>
      <c r="AF10">
        <v>29.1</v>
      </c>
    </row>
    <row r="11" spans="1:32" x14ac:dyDescent="0.3">
      <c r="A11" t="s">
        <v>73</v>
      </c>
      <c r="B11" t="s">
        <v>315</v>
      </c>
      <c r="C11" t="s">
        <v>297</v>
      </c>
      <c r="D11" t="s">
        <v>316</v>
      </c>
      <c r="E11" t="s">
        <v>298</v>
      </c>
      <c r="U11">
        <v>5.99140831440703</v>
      </c>
      <c r="V11">
        <v>6.0983977485928698</v>
      </c>
      <c r="W11">
        <v>5.99140831440703</v>
      </c>
      <c r="X11">
        <v>7.6556884017423199</v>
      </c>
      <c r="Y11">
        <v>7.88767895937087</v>
      </c>
      <c r="Z11">
        <v>6.8588512690181496</v>
      </c>
      <c r="AA11">
        <v>8.7703344095641906</v>
      </c>
      <c r="AB11">
        <v>8.9895927698033002</v>
      </c>
      <c r="AC11">
        <v>10.2892929292929</v>
      </c>
      <c r="AD11">
        <v>10.394285714285701</v>
      </c>
      <c r="AE11">
        <v>10.7</v>
      </c>
      <c r="AF11">
        <v>14.9</v>
      </c>
    </row>
    <row r="12" spans="1:32" x14ac:dyDescent="0.3">
      <c r="A12" t="s">
        <v>73</v>
      </c>
      <c r="B12" t="s">
        <v>317</v>
      </c>
      <c r="C12" t="s">
        <v>297</v>
      </c>
      <c r="D12" t="s">
        <v>318</v>
      </c>
      <c r="E12" t="s">
        <v>298</v>
      </c>
      <c r="U12">
        <v>17.0045921758101</v>
      </c>
      <c r="V12">
        <v>18.1016626387656</v>
      </c>
      <c r="W12">
        <v>19.101140943973501</v>
      </c>
      <c r="X12">
        <v>20.796508483379402</v>
      </c>
      <c r="Y12">
        <v>20.680326871740402</v>
      </c>
      <c r="Z12">
        <v>18.947338586398999</v>
      </c>
      <c r="AA12">
        <v>22.781919014598799</v>
      </c>
      <c r="AB12">
        <v>27.514394945167702</v>
      </c>
      <c r="AC12">
        <v>28.161792473289299</v>
      </c>
      <c r="AD12">
        <v>25.044250871080099</v>
      </c>
      <c r="AE12">
        <v>29.1</v>
      </c>
      <c r="AF12">
        <v>29.8</v>
      </c>
    </row>
    <row r="13" spans="1:32" x14ac:dyDescent="0.3">
      <c r="A13" t="s">
        <v>73</v>
      </c>
      <c r="B13" t="s">
        <v>319</v>
      </c>
      <c r="C13" t="s">
        <v>297</v>
      </c>
      <c r="D13" t="s">
        <v>320</v>
      </c>
      <c r="E13" t="s">
        <v>298</v>
      </c>
      <c r="U13">
        <v>11.932291950472401</v>
      </c>
      <c r="V13">
        <v>14.1122299029625</v>
      </c>
      <c r="W13">
        <v>14.343577934158599</v>
      </c>
      <c r="X13">
        <v>15.072912405386999</v>
      </c>
      <c r="Y13">
        <v>16.816885741547502</v>
      </c>
      <c r="Z13">
        <v>15.7280226359797</v>
      </c>
      <c r="AA13">
        <v>26.679386545476699</v>
      </c>
      <c r="AB13">
        <v>22.7226978628848</v>
      </c>
      <c r="AC13">
        <v>28.043134435657802</v>
      </c>
      <c r="AD13">
        <v>22.646153846153801</v>
      </c>
      <c r="AE13">
        <v>27.6</v>
      </c>
      <c r="AF13">
        <v>22.5</v>
      </c>
    </row>
    <row r="14" spans="1:32" x14ac:dyDescent="0.3">
      <c r="A14" t="s">
        <v>73</v>
      </c>
      <c r="B14" t="s">
        <v>321</v>
      </c>
      <c r="C14" t="s">
        <v>297</v>
      </c>
      <c r="D14" t="s">
        <v>322</v>
      </c>
      <c r="E14" t="s">
        <v>298</v>
      </c>
      <c r="U14">
        <v>8.1062274539046495</v>
      </c>
      <c r="V14">
        <v>7.5353663656015</v>
      </c>
      <c r="W14">
        <v>8.5787247854540194</v>
      </c>
      <c r="X14">
        <v>7.3171476111225502</v>
      </c>
      <c r="Y14">
        <v>10.911535911323099</v>
      </c>
      <c r="Z14">
        <v>13.019446257828699</v>
      </c>
      <c r="AA14">
        <v>16.069046282184999</v>
      </c>
      <c r="AB14">
        <v>13.333889468196</v>
      </c>
      <c r="AC14">
        <v>15.2228571428571</v>
      </c>
      <c r="AD14">
        <v>11.1</v>
      </c>
      <c r="AE14">
        <v>11.1</v>
      </c>
      <c r="AF14">
        <v>10.199999999999999</v>
      </c>
    </row>
    <row r="15" spans="1:32" x14ac:dyDescent="0.3">
      <c r="A15" t="s">
        <v>73</v>
      </c>
      <c r="B15" t="s">
        <v>323</v>
      </c>
      <c r="C15" t="s">
        <v>297</v>
      </c>
      <c r="D15" t="s">
        <v>324</v>
      </c>
      <c r="E15" t="s">
        <v>298</v>
      </c>
      <c r="U15">
        <v>11.727462691245901</v>
      </c>
      <c r="V15">
        <v>11.276406433890299</v>
      </c>
      <c r="W15">
        <v>12.5293404821003</v>
      </c>
      <c r="X15">
        <v>14.7404005671769</v>
      </c>
      <c r="Y15">
        <v>14.9902378649256</v>
      </c>
      <c r="Z15">
        <v>16.696443800770801</v>
      </c>
      <c r="AA15">
        <v>21.483536079313499</v>
      </c>
      <c r="AB15">
        <v>18.982807011880201</v>
      </c>
      <c r="AC15">
        <v>21.314028925619802</v>
      </c>
      <c r="AD15">
        <v>17.496590909090902</v>
      </c>
      <c r="AE15">
        <v>17.8</v>
      </c>
      <c r="AF15">
        <v>16.399999999999999</v>
      </c>
    </row>
    <row r="16" spans="1:32" x14ac:dyDescent="0.3">
      <c r="A16" t="s">
        <v>73</v>
      </c>
      <c r="B16" t="s">
        <v>325</v>
      </c>
      <c r="C16" t="s">
        <v>297</v>
      </c>
      <c r="D16" t="s">
        <v>326</v>
      </c>
      <c r="E16" t="s">
        <v>298</v>
      </c>
      <c r="U16">
        <v>3.5286158881886802</v>
      </c>
      <c r="V16">
        <v>3.63554364237622</v>
      </c>
      <c r="W16">
        <v>3.8493991507512901</v>
      </c>
      <c r="X16">
        <v>7.01949256901705</v>
      </c>
      <c r="Y16">
        <v>4.02757770353438</v>
      </c>
      <c r="Z16">
        <v>3.6823567575171401</v>
      </c>
      <c r="AA16">
        <v>5.4084614876032999</v>
      </c>
      <c r="AB16">
        <v>5.6338140495867801</v>
      </c>
      <c r="AC16">
        <v>6.0756818181818204</v>
      </c>
      <c r="AD16">
        <v>6.3954545454545499</v>
      </c>
      <c r="AE16">
        <v>6.7</v>
      </c>
      <c r="AF16">
        <v>6.2</v>
      </c>
    </row>
    <row r="17" spans="1:32" x14ac:dyDescent="0.3">
      <c r="A17" t="s">
        <v>73</v>
      </c>
      <c r="B17" t="s">
        <v>327</v>
      </c>
      <c r="C17" t="s">
        <v>297</v>
      </c>
      <c r="D17" t="s">
        <v>328</v>
      </c>
      <c r="E17" t="s">
        <v>298</v>
      </c>
      <c r="U17">
        <v>3.6127430531066</v>
      </c>
      <c r="V17">
        <v>4.4030305959736697</v>
      </c>
      <c r="W17">
        <v>4.0554229173441696</v>
      </c>
      <c r="X17">
        <v>4.4132543512274802</v>
      </c>
      <c r="Y17">
        <v>4.6584351485179001</v>
      </c>
      <c r="Z17">
        <v>4.6584351485179001</v>
      </c>
      <c r="AA17">
        <v>16.188062141099699</v>
      </c>
      <c r="AB17">
        <v>6.9698600885290398</v>
      </c>
      <c r="AC17">
        <v>8.3856129190114999</v>
      </c>
      <c r="AD17">
        <v>6.3940298507462696</v>
      </c>
      <c r="AE17">
        <v>6.8</v>
      </c>
      <c r="AF17">
        <v>7.6</v>
      </c>
    </row>
    <row r="18" spans="1:32" x14ac:dyDescent="0.3">
      <c r="A18" t="s">
        <v>73</v>
      </c>
      <c r="B18" t="s">
        <v>329</v>
      </c>
      <c r="C18" t="s">
        <v>297</v>
      </c>
      <c r="D18" t="s">
        <v>330</v>
      </c>
      <c r="E18" t="s">
        <v>298</v>
      </c>
      <c r="U18">
        <v>15.506249715969799</v>
      </c>
      <c r="V18">
        <v>16.373732217562502</v>
      </c>
      <c r="W18">
        <v>16.703404678318801</v>
      </c>
      <c r="X18">
        <v>17.8474734919022</v>
      </c>
      <c r="Y18">
        <v>17.9648910806647</v>
      </c>
      <c r="Z18">
        <v>17.498270533115001</v>
      </c>
      <c r="AA18">
        <v>20.700568408456299</v>
      </c>
      <c r="AB18">
        <v>24.261956521739101</v>
      </c>
      <c r="AC18">
        <v>27.445652173913</v>
      </c>
      <c r="AD18">
        <v>30.401337792642099</v>
      </c>
      <c r="AE18">
        <v>30.3</v>
      </c>
      <c r="AF18">
        <v>35.1</v>
      </c>
    </row>
    <row r="19" spans="1:32" x14ac:dyDescent="0.3">
      <c r="A19" t="s">
        <v>73</v>
      </c>
      <c r="B19" t="s">
        <v>331</v>
      </c>
      <c r="C19" t="s">
        <v>297</v>
      </c>
      <c r="D19" t="s">
        <v>332</v>
      </c>
      <c r="E19" t="s">
        <v>298</v>
      </c>
      <c r="U19">
        <v>11.2849089224389</v>
      </c>
      <c r="V19">
        <v>13.8295452480868</v>
      </c>
      <c r="W19">
        <v>12.5927566486644</v>
      </c>
      <c r="X19">
        <v>13.9919518318494</v>
      </c>
      <c r="Y19">
        <v>13.7527731680571</v>
      </c>
      <c r="Z19">
        <v>13.8713315574369</v>
      </c>
      <c r="AA19">
        <v>19.3740085388994</v>
      </c>
      <c r="AB19">
        <v>17.258455882352902</v>
      </c>
      <c r="AC19">
        <v>24.6235294117647</v>
      </c>
      <c r="AD19">
        <v>19.888235294117599</v>
      </c>
      <c r="AE19">
        <v>20.7</v>
      </c>
      <c r="AF19">
        <v>20.7</v>
      </c>
    </row>
    <row r="20" spans="1:32" x14ac:dyDescent="0.3">
      <c r="A20" t="s">
        <v>73</v>
      </c>
      <c r="B20" t="s">
        <v>333</v>
      </c>
      <c r="C20" t="s">
        <v>297</v>
      </c>
      <c r="D20" t="s">
        <v>334</v>
      </c>
      <c r="E20" t="s">
        <v>298</v>
      </c>
      <c r="U20">
        <v>24.017119346663002</v>
      </c>
      <c r="V20">
        <v>35.756428803103702</v>
      </c>
      <c r="W20">
        <v>37.3817210214266</v>
      </c>
      <c r="X20">
        <v>43.758602842728799</v>
      </c>
      <c r="Y20">
        <v>42.401746940628698</v>
      </c>
      <c r="Z20">
        <v>41.268010391414002</v>
      </c>
      <c r="AA20">
        <v>45.171741104115299</v>
      </c>
      <c r="AB20">
        <v>50.736375877810701</v>
      </c>
      <c r="AC20">
        <v>58.815416622684999</v>
      </c>
      <c r="AD20">
        <v>55.288566243194197</v>
      </c>
      <c r="AE20">
        <v>56</v>
      </c>
      <c r="AF20">
        <v>60.1</v>
      </c>
    </row>
    <row r="21" spans="1:32" x14ac:dyDescent="0.3">
      <c r="A21" t="s">
        <v>73</v>
      </c>
      <c r="B21" t="s">
        <v>335</v>
      </c>
      <c r="C21" t="s">
        <v>297</v>
      </c>
      <c r="D21" t="s">
        <v>336</v>
      </c>
      <c r="E21" t="s">
        <v>298</v>
      </c>
      <c r="U21">
        <v>37.641215511837203</v>
      </c>
      <c r="V21">
        <v>49.720917911051401</v>
      </c>
      <c r="W21">
        <v>52.3263808583554</v>
      </c>
      <c r="X21">
        <v>60.257958588464</v>
      </c>
      <c r="Y21">
        <v>59.351823872848001</v>
      </c>
      <c r="Z21">
        <v>57.649572710146899</v>
      </c>
      <c r="AA21">
        <v>62.890442956523799</v>
      </c>
      <c r="AB21">
        <v>70.629128311659301</v>
      </c>
      <c r="AC21">
        <v>81.611096433289305</v>
      </c>
      <c r="AD21">
        <v>78.599999999999994</v>
      </c>
      <c r="AE21">
        <v>78.599999999999994</v>
      </c>
      <c r="AF21">
        <v>84.8</v>
      </c>
    </row>
    <row r="22" spans="1:32" x14ac:dyDescent="0.3">
      <c r="A22" t="s">
        <v>73</v>
      </c>
      <c r="B22" t="s">
        <v>337</v>
      </c>
      <c r="C22" t="s">
        <v>297</v>
      </c>
      <c r="D22" t="s">
        <v>338</v>
      </c>
      <c r="E22" t="s">
        <v>298</v>
      </c>
      <c r="U22">
        <v>13.636498958482001</v>
      </c>
      <c r="V22">
        <v>13.9611775051126</v>
      </c>
      <c r="W22">
        <v>14.942822798440799</v>
      </c>
      <c r="X22">
        <v>16.4924488664272</v>
      </c>
      <c r="Y22">
        <v>16.9474129730873</v>
      </c>
      <c r="Z22">
        <v>16.3787078397622</v>
      </c>
      <c r="AA22">
        <v>17.715745214436701</v>
      </c>
      <c r="AB22">
        <v>19.889456283692699</v>
      </c>
      <c r="AC22">
        <v>22.792241795366799</v>
      </c>
      <c r="AD22">
        <v>23.3126126126126</v>
      </c>
      <c r="AE22">
        <v>22.6</v>
      </c>
      <c r="AF22">
        <v>24.7</v>
      </c>
    </row>
    <row r="23" spans="1:32" x14ac:dyDescent="0.3">
      <c r="A23" t="s">
        <v>73</v>
      </c>
      <c r="B23" t="s">
        <v>339</v>
      </c>
      <c r="C23" t="s">
        <v>297</v>
      </c>
      <c r="D23" t="s">
        <v>340</v>
      </c>
      <c r="E23" t="s">
        <v>298</v>
      </c>
      <c r="U23">
        <v>23.081930937250199</v>
      </c>
      <c r="V23">
        <v>27.180591570967501</v>
      </c>
      <c r="W23">
        <v>25.875923175561098</v>
      </c>
      <c r="X23">
        <v>28.985476175199299</v>
      </c>
      <c r="Y23">
        <v>29.5560564148686</v>
      </c>
      <c r="Z23">
        <v>28.3007798875962</v>
      </c>
      <c r="AA23">
        <v>33.6700978109346</v>
      </c>
      <c r="AB23">
        <v>35.309875301726898</v>
      </c>
      <c r="AC23">
        <v>39.197201023017897</v>
      </c>
      <c r="AD23">
        <v>38.989258312020503</v>
      </c>
      <c r="AE23">
        <v>39.700000000000003</v>
      </c>
      <c r="AF23">
        <v>40.4</v>
      </c>
    </row>
    <row r="24" spans="1:32" x14ac:dyDescent="0.3">
      <c r="A24" t="s">
        <v>73</v>
      </c>
      <c r="B24" t="s">
        <v>341</v>
      </c>
      <c r="C24" t="s">
        <v>297</v>
      </c>
      <c r="D24" t="s">
        <v>342</v>
      </c>
      <c r="E24" t="s">
        <v>298</v>
      </c>
      <c r="U24">
        <v>195.409856484984</v>
      </c>
      <c r="V24">
        <v>180.96698788653501</v>
      </c>
      <c r="W24">
        <v>161.81473901820701</v>
      </c>
      <c r="X24">
        <v>194.42336827515399</v>
      </c>
      <c r="Y24">
        <v>213.52057486312799</v>
      </c>
      <c r="Z24">
        <v>205.03479476652601</v>
      </c>
      <c r="AA24">
        <v>216.73178799511601</v>
      </c>
      <c r="AB24">
        <v>230.565731909698</v>
      </c>
      <c r="AC24">
        <v>254.48827968060999</v>
      </c>
      <c r="AD24">
        <v>256.15500603136297</v>
      </c>
      <c r="AE24">
        <v>252.3</v>
      </c>
      <c r="AF24">
        <v>259.39999999999998</v>
      </c>
    </row>
    <row r="25" spans="1:32" x14ac:dyDescent="0.3">
      <c r="A25" t="s">
        <v>73</v>
      </c>
      <c r="B25" t="s">
        <v>343</v>
      </c>
      <c r="C25" t="s">
        <v>297</v>
      </c>
      <c r="D25" t="s">
        <v>344</v>
      </c>
      <c r="E25" t="s">
        <v>298</v>
      </c>
      <c r="U25">
        <v>16.5963341209387</v>
      </c>
      <c r="V25">
        <v>19.4873084516829</v>
      </c>
      <c r="W25">
        <v>17.755103255977701</v>
      </c>
      <c r="X25">
        <v>18.429347683419898</v>
      </c>
      <c r="Y25">
        <v>19.3566104599442</v>
      </c>
      <c r="Z25">
        <v>17.743559588282199</v>
      </c>
      <c r="AA25">
        <v>20.342934559813902</v>
      </c>
      <c r="AB25">
        <v>23.751750621188201</v>
      </c>
      <c r="AC25">
        <v>25.155263157894701</v>
      </c>
      <c r="AD25">
        <v>23.7</v>
      </c>
      <c r="AE25">
        <v>23.7</v>
      </c>
      <c r="AF25">
        <v>25.8</v>
      </c>
    </row>
    <row r="26" spans="1:32" x14ac:dyDescent="0.3">
      <c r="A26" t="s">
        <v>73</v>
      </c>
      <c r="B26" t="s">
        <v>345</v>
      </c>
      <c r="C26" t="s">
        <v>297</v>
      </c>
      <c r="D26" t="s">
        <v>346</v>
      </c>
      <c r="E26" t="s">
        <v>298</v>
      </c>
      <c r="U26">
        <v>90.317633552600995</v>
      </c>
      <c r="V26">
        <v>91.928530702766295</v>
      </c>
      <c r="W26">
        <v>89.540776658538604</v>
      </c>
      <c r="X26">
        <v>109.228624445571</v>
      </c>
      <c r="Y26">
        <v>113.584015556727</v>
      </c>
      <c r="Z26">
        <v>113.240861431178</v>
      </c>
      <c r="AA26">
        <v>109.989391152461</v>
      </c>
      <c r="AB26">
        <v>119.51086083431601</v>
      </c>
      <c r="AC26">
        <v>134.94902984904701</v>
      </c>
      <c r="AD26">
        <v>136.71646706586799</v>
      </c>
      <c r="AE26">
        <v>135.6</v>
      </c>
      <c r="AF26">
        <v>142.9</v>
      </c>
    </row>
    <row r="27" spans="1:32" x14ac:dyDescent="0.3">
      <c r="A27" t="s">
        <v>73</v>
      </c>
      <c r="B27" t="s">
        <v>347</v>
      </c>
      <c r="C27" t="s">
        <v>297</v>
      </c>
      <c r="D27" t="s">
        <v>348</v>
      </c>
      <c r="E27" t="s">
        <v>298</v>
      </c>
      <c r="U27">
        <v>88.706475597624006</v>
      </c>
      <c r="V27">
        <v>69.597124673288803</v>
      </c>
      <c r="W27">
        <v>54.4958617724809</v>
      </c>
      <c r="X27">
        <v>66.718184680300695</v>
      </c>
      <c r="Y27">
        <v>80.569710911504998</v>
      </c>
      <c r="Z27">
        <v>74.018393476475296</v>
      </c>
      <c r="AA27">
        <v>86.430014333811101</v>
      </c>
      <c r="AB27">
        <v>87.311953255584697</v>
      </c>
      <c r="AC27">
        <v>94.379545984866198</v>
      </c>
      <c r="AD27">
        <v>95.738276990185398</v>
      </c>
      <c r="AE27">
        <v>93</v>
      </c>
      <c r="AF27">
        <v>90.7</v>
      </c>
    </row>
    <row r="28" spans="1:32" x14ac:dyDescent="0.3">
      <c r="A28" t="s">
        <v>73</v>
      </c>
      <c r="B28" t="s">
        <v>349</v>
      </c>
      <c r="C28" t="s">
        <v>297</v>
      </c>
      <c r="D28" t="s">
        <v>350</v>
      </c>
      <c r="E28" t="s">
        <v>298</v>
      </c>
      <c r="U28">
        <v>32.552452680807697</v>
      </c>
      <c r="V28">
        <v>37.445958639360398</v>
      </c>
      <c r="W28">
        <v>56.978288650093099</v>
      </c>
      <c r="X28">
        <v>42.184737033030402</v>
      </c>
      <c r="Y28">
        <v>46.474710290626703</v>
      </c>
      <c r="Z28">
        <v>48.008139817982403</v>
      </c>
      <c r="AA28">
        <v>48.695607213944001</v>
      </c>
      <c r="AB28">
        <v>52.165868877466401</v>
      </c>
      <c r="AC28">
        <v>74.443893218371699</v>
      </c>
      <c r="AD28">
        <v>82.397300613496895</v>
      </c>
      <c r="AE28">
        <v>82.6</v>
      </c>
      <c r="AF28">
        <v>74.7</v>
      </c>
    </row>
    <row r="29" spans="1:32" x14ac:dyDescent="0.3">
      <c r="A29" t="s">
        <v>73</v>
      </c>
      <c r="B29" t="s">
        <v>351</v>
      </c>
      <c r="C29" t="s">
        <v>297</v>
      </c>
      <c r="D29" t="s">
        <v>352</v>
      </c>
      <c r="E29" t="s">
        <v>298</v>
      </c>
      <c r="U29">
        <v>7.5441131964583699</v>
      </c>
      <c r="V29">
        <v>8.1816438891168293</v>
      </c>
      <c r="W29">
        <v>8.7199099344534599</v>
      </c>
      <c r="X29">
        <v>9.7260533884288591</v>
      </c>
      <c r="Y29">
        <v>9.3786943388421093</v>
      </c>
      <c r="Z29">
        <v>8.5780740904043693</v>
      </c>
      <c r="AA29">
        <v>10.045376237447201</v>
      </c>
      <c r="AB29">
        <v>11.2596524859299</v>
      </c>
      <c r="AC29">
        <v>16.8348202216815</v>
      </c>
      <c r="AD29">
        <v>14.204379562043799</v>
      </c>
      <c r="AE29">
        <v>13.9</v>
      </c>
      <c r="AF29">
        <v>13.6</v>
      </c>
    </row>
    <row r="30" spans="1:32" x14ac:dyDescent="0.3">
      <c r="A30" t="s">
        <v>73</v>
      </c>
      <c r="B30" t="s">
        <v>353</v>
      </c>
      <c r="C30" t="s">
        <v>297</v>
      </c>
      <c r="D30" t="s">
        <v>354</v>
      </c>
      <c r="E30" t="s">
        <v>298</v>
      </c>
      <c r="U30">
        <v>1.0833333333333299</v>
      </c>
      <c r="V30">
        <v>0.65</v>
      </c>
      <c r="W30">
        <v>1.5166666666666699</v>
      </c>
      <c r="X30">
        <v>0.86666666666666703</v>
      </c>
      <c r="Y30">
        <v>1.0833333333333299</v>
      </c>
      <c r="Z30">
        <v>0.86666666666666703</v>
      </c>
      <c r="AA30">
        <v>1.3</v>
      </c>
      <c r="AB30">
        <v>1.0833333333333299</v>
      </c>
      <c r="AC30">
        <v>1.19166666666667</v>
      </c>
      <c r="AD30">
        <v>1.3</v>
      </c>
      <c r="AE30">
        <v>1.3</v>
      </c>
      <c r="AF30">
        <v>1.2</v>
      </c>
    </row>
    <row r="31" spans="1:32" x14ac:dyDescent="0.3">
      <c r="A31" t="s">
        <v>73</v>
      </c>
      <c r="B31" t="s">
        <v>355</v>
      </c>
      <c r="C31" t="s">
        <v>297</v>
      </c>
      <c r="D31" t="s">
        <v>356</v>
      </c>
      <c r="E31" t="s">
        <v>298</v>
      </c>
      <c r="U31">
        <v>6.6448677701299097</v>
      </c>
      <c r="V31">
        <v>6.9716645457100697</v>
      </c>
      <c r="W31">
        <v>7.08232588770547</v>
      </c>
      <c r="X31">
        <v>8.2065046000396702</v>
      </c>
      <c r="Y31">
        <v>8.5582119400413692</v>
      </c>
      <c r="Z31">
        <v>8.0892688200391092</v>
      </c>
      <c r="AA31">
        <v>11.209415364911299</v>
      </c>
      <c r="AB31">
        <v>10.3036040222922</v>
      </c>
      <c r="AC31">
        <v>21.615169307634801</v>
      </c>
      <c r="AD31">
        <v>34.089595375722503</v>
      </c>
      <c r="AE31">
        <v>35</v>
      </c>
      <c r="AF31">
        <v>20.2</v>
      </c>
    </row>
    <row r="32" spans="1:32" x14ac:dyDescent="0.3">
      <c r="A32" t="s">
        <v>73</v>
      </c>
      <c r="B32" t="s">
        <v>357</v>
      </c>
      <c r="C32" t="s">
        <v>297</v>
      </c>
      <c r="D32" t="s">
        <v>358</v>
      </c>
      <c r="E32" t="s">
        <v>298</v>
      </c>
      <c r="U32">
        <v>12.3677391401219</v>
      </c>
      <c r="V32">
        <v>13.9399093697984</v>
      </c>
      <c r="W32">
        <v>29.3582939757876</v>
      </c>
      <c r="X32">
        <v>17.221991348001399</v>
      </c>
      <c r="Y32">
        <v>20.310072555229201</v>
      </c>
      <c r="Z32">
        <v>19.136079921979</v>
      </c>
      <c r="AA32">
        <v>19.022174684348201</v>
      </c>
      <c r="AB32">
        <v>22.693120676064499</v>
      </c>
      <c r="AC32">
        <v>27.820893136521299</v>
      </c>
      <c r="AD32">
        <v>25.206147540983601</v>
      </c>
      <c r="AE32">
        <v>24.7</v>
      </c>
      <c r="AF32">
        <v>28.7</v>
      </c>
    </row>
    <row r="33" spans="1:32" x14ac:dyDescent="0.3">
      <c r="A33" t="s">
        <v>73</v>
      </c>
      <c r="B33" t="s">
        <v>359</v>
      </c>
      <c r="C33" t="s">
        <v>297</v>
      </c>
      <c r="D33" t="s">
        <v>360</v>
      </c>
      <c r="E33" t="s">
        <v>298</v>
      </c>
      <c r="U33">
        <v>4.9668813022786598</v>
      </c>
      <c r="V33">
        <v>7.7742489948709501</v>
      </c>
      <c r="W33">
        <v>10.1065236933322</v>
      </c>
      <c r="X33">
        <v>5.7751563961898498</v>
      </c>
      <c r="Y33">
        <v>6.7581617402221701</v>
      </c>
      <c r="Z33">
        <v>11.1026942875078</v>
      </c>
      <c r="AA33">
        <v>6.8676459510357803</v>
      </c>
      <c r="AB33">
        <v>6.5353405017921098</v>
      </c>
      <c r="AC33">
        <v>6.7531851851851901</v>
      </c>
      <c r="AD33">
        <v>7.5973333333333297</v>
      </c>
      <c r="AE33">
        <v>7.7</v>
      </c>
      <c r="AF33">
        <v>11</v>
      </c>
    </row>
    <row r="34" spans="1:32" x14ac:dyDescent="0.3">
      <c r="A34" t="s">
        <v>73</v>
      </c>
      <c r="B34" t="s">
        <v>361</v>
      </c>
      <c r="C34" t="s">
        <v>297</v>
      </c>
      <c r="D34" t="s">
        <v>362</v>
      </c>
      <c r="E34" t="s">
        <v>298</v>
      </c>
      <c r="U34">
        <v>28.032863067195201</v>
      </c>
      <c r="V34">
        <v>29.637797975622401</v>
      </c>
      <c r="W34">
        <v>29.637797975622401</v>
      </c>
      <c r="X34">
        <v>32.943128604873998</v>
      </c>
      <c r="Y34">
        <v>42.5988731959578</v>
      </c>
      <c r="Z34">
        <v>42.144485215200902</v>
      </c>
      <c r="AA34">
        <v>43.259418686502499</v>
      </c>
      <c r="AB34">
        <v>55.027724021873503</v>
      </c>
      <c r="AC34">
        <v>82.487742858620507</v>
      </c>
      <c r="AD34">
        <v>84.770422535211296</v>
      </c>
      <c r="AE34">
        <v>86.6</v>
      </c>
      <c r="AF34">
        <v>89</v>
      </c>
    </row>
    <row r="35" spans="1:32" x14ac:dyDescent="0.3">
      <c r="A35" t="s">
        <v>73</v>
      </c>
      <c r="B35" t="s">
        <v>363</v>
      </c>
      <c r="C35" t="s">
        <v>297</v>
      </c>
      <c r="D35" t="s">
        <v>364</v>
      </c>
      <c r="E35" t="s">
        <v>298</v>
      </c>
      <c r="U35">
        <v>529.08473681164196</v>
      </c>
      <c r="V35">
        <v>501.82787702476702</v>
      </c>
      <c r="W35">
        <v>542.84004039748299</v>
      </c>
      <c r="X35">
        <v>616.960087040281</v>
      </c>
      <c r="Y35">
        <v>611.44330533798302</v>
      </c>
      <c r="Z35">
        <v>615.21905928187402</v>
      </c>
      <c r="AA35">
        <v>582.62171482346298</v>
      </c>
      <c r="AB35">
        <v>711.32904136962395</v>
      </c>
      <c r="AC35">
        <v>739.76066391641905</v>
      </c>
      <c r="AD35">
        <v>947.99036083519195</v>
      </c>
      <c r="AE35">
        <v>1001.7</v>
      </c>
      <c r="AF35">
        <v>942.9</v>
      </c>
    </row>
    <row r="36" spans="1:32" x14ac:dyDescent="0.3">
      <c r="A36" t="s">
        <v>73</v>
      </c>
      <c r="B36" t="s">
        <v>365</v>
      </c>
      <c r="C36" t="s">
        <v>297</v>
      </c>
      <c r="D36" t="s">
        <v>366</v>
      </c>
      <c r="E36" t="s">
        <v>298</v>
      </c>
      <c r="U36">
        <v>52.3177170989808</v>
      </c>
      <c r="V36">
        <v>48.6034775483432</v>
      </c>
      <c r="W36">
        <v>48.064636333838301</v>
      </c>
      <c r="X36">
        <v>46.473844587564699</v>
      </c>
      <c r="Y36">
        <v>47.758297578678302</v>
      </c>
      <c r="Z36">
        <v>48.104372198813699</v>
      </c>
      <c r="AA36">
        <v>45.866959538403698</v>
      </c>
      <c r="AB36">
        <v>48.924756840964001</v>
      </c>
      <c r="AC36">
        <v>51.942142725428702</v>
      </c>
      <c r="AD36">
        <v>51.112727272727298</v>
      </c>
      <c r="AE36">
        <v>50.2</v>
      </c>
      <c r="AF36">
        <v>53.8</v>
      </c>
    </row>
    <row r="37" spans="1:32" x14ac:dyDescent="0.3">
      <c r="A37" t="s">
        <v>73</v>
      </c>
      <c r="B37" t="s">
        <v>367</v>
      </c>
      <c r="C37" t="s">
        <v>297</v>
      </c>
      <c r="D37" t="s">
        <v>368</v>
      </c>
      <c r="E37" t="s">
        <v>298</v>
      </c>
      <c r="U37">
        <v>57.171683009076403</v>
      </c>
      <c r="V37">
        <v>57.394574560768703</v>
      </c>
      <c r="W37">
        <v>48.824854194131397</v>
      </c>
      <c r="X37">
        <v>66.392675563047803</v>
      </c>
      <c r="Y37">
        <v>67.213786391566003</v>
      </c>
      <c r="Z37">
        <v>64.673059070922605</v>
      </c>
      <c r="AA37">
        <v>62.994692486037103</v>
      </c>
      <c r="AB37">
        <v>59.501052694783702</v>
      </c>
      <c r="AC37">
        <v>69.956853621222194</v>
      </c>
      <c r="AD37">
        <v>73.382040816326494</v>
      </c>
      <c r="AE37">
        <v>74.599999999999994</v>
      </c>
      <c r="AF37">
        <v>72.599999999999994</v>
      </c>
    </row>
    <row r="38" spans="1:32" x14ac:dyDescent="0.3">
      <c r="A38" t="s">
        <v>73</v>
      </c>
      <c r="B38" t="s">
        <v>369</v>
      </c>
      <c r="C38" t="s">
        <v>297</v>
      </c>
      <c r="D38" t="s">
        <v>370</v>
      </c>
      <c r="E38" t="s">
        <v>298</v>
      </c>
      <c r="U38">
        <v>419.77871856663802</v>
      </c>
      <c r="V38">
        <v>396.12921329527802</v>
      </c>
      <c r="W38">
        <v>445.79446916421801</v>
      </c>
      <c r="X38">
        <v>504.01887141796902</v>
      </c>
      <c r="Y38">
        <v>496.46545508881701</v>
      </c>
      <c r="Z38">
        <v>502.40294443210502</v>
      </c>
      <c r="AA38">
        <v>473.72926983316</v>
      </c>
      <c r="AB38">
        <v>602.85869983606995</v>
      </c>
      <c r="AC38">
        <v>617.82518657963396</v>
      </c>
      <c r="AD38">
        <v>823.48992589161696</v>
      </c>
      <c r="AE38">
        <v>876.9</v>
      </c>
      <c r="AF38">
        <v>816.5</v>
      </c>
    </row>
    <row r="39" spans="1:32" x14ac:dyDescent="0.3">
      <c r="A39" t="s">
        <v>73</v>
      </c>
      <c r="B39" t="s">
        <v>371</v>
      </c>
      <c r="C39" t="s">
        <v>297</v>
      </c>
      <c r="D39" t="s">
        <v>372</v>
      </c>
      <c r="E39" t="s">
        <v>298</v>
      </c>
      <c r="U39">
        <v>269.95215997764001</v>
      </c>
      <c r="V39">
        <v>298.92210640610801</v>
      </c>
      <c r="W39">
        <v>210.85564486323099</v>
      </c>
      <c r="X39">
        <v>206.13751109431499</v>
      </c>
      <c r="Y39">
        <v>244.42680187558199</v>
      </c>
      <c r="Z39">
        <v>213.90224838970599</v>
      </c>
      <c r="AA39">
        <v>185.11204040455101</v>
      </c>
      <c r="AB39">
        <v>188.842810632029</v>
      </c>
      <c r="AC39">
        <v>192.08567515347201</v>
      </c>
      <c r="AD39">
        <v>257.84848484848499</v>
      </c>
      <c r="AE39">
        <v>308.2</v>
      </c>
      <c r="AF39">
        <v>319.7</v>
      </c>
    </row>
    <row r="40" spans="1:32" x14ac:dyDescent="0.3">
      <c r="A40" t="s">
        <v>73</v>
      </c>
      <c r="B40" t="s">
        <v>373</v>
      </c>
      <c r="C40" t="s">
        <v>297</v>
      </c>
      <c r="D40" t="s">
        <v>374</v>
      </c>
      <c r="E40" t="s">
        <v>298</v>
      </c>
      <c r="U40">
        <v>11.704587027024299</v>
      </c>
      <c r="V40">
        <v>12.142141682240201</v>
      </c>
      <c r="W40">
        <v>12.142141682240201</v>
      </c>
      <c r="X40">
        <v>15.0652498650017</v>
      </c>
      <c r="Y40">
        <v>16.340001776655701</v>
      </c>
      <c r="Z40">
        <v>14.498874815905699</v>
      </c>
      <c r="AA40">
        <v>15.8581443298969</v>
      </c>
      <c r="AB40">
        <v>17.840412371134001</v>
      </c>
      <c r="AC40">
        <v>21.647817450339399</v>
      </c>
      <c r="AD40">
        <v>20.288292682926802</v>
      </c>
      <c r="AE40">
        <v>20.9</v>
      </c>
      <c r="AF40">
        <v>21.2</v>
      </c>
    </row>
    <row r="41" spans="1:32" x14ac:dyDescent="0.3">
      <c r="A41" t="s">
        <v>73</v>
      </c>
      <c r="B41" t="s">
        <v>375</v>
      </c>
      <c r="C41" t="s">
        <v>297</v>
      </c>
      <c r="D41" t="s">
        <v>376</v>
      </c>
      <c r="E41" t="s">
        <v>298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73</v>
      </c>
      <c r="B42" t="s">
        <v>377</v>
      </c>
      <c r="C42" t="s">
        <v>297</v>
      </c>
      <c r="D42" t="s">
        <v>378</v>
      </c>
      <c r="E42" t="s">
        <v>298</v>
      </c>
      <c r="U42">
        <v>162.31255056873599</v>
      </c>
      <c r="V42">
        <v>183.06972578978801</v>
      </c>
      <c r="W42">
        <v>181.663992514379</v>
      </c>
      <c r="X42">
        <v>196.79338809426599</v>
      </c>
      <c r="Y42">
        <v>194.61570936753901</v>
      </c>
      <c r="Z42">
        <v>189.12067757363201</v>
      </c>
      <c r="AA42">
        <v>215.15984504964501</v>
      </c>
      <c r="AB42">
        <v>243.21940711419401</v>
      </c>
      <c r="AC42">
        <v>279.84818499589602</v>
      </c>
      <c r="AD42">
        <v>276.31238481385901</v>
      </c>
      <c r="AE42">
        <v>275.5</v>
      </c>
      <c r="AF42">
        <v>273.8</v>
      </c>
    </row>
    <row r="43" spans="1:32" x14ac:dyDescent="0.3">
      <c r="A43" t="s">
        <v>73</v>
      </c>
      <c r="B43" t="s">
        <v>379</v>
      </c>
      <c r="C43" t="s">
        <v>297</v>
      </c>
      <c r="D43" t="s">
        <v>380</v>
      </c>
      <c r="E43" t="s">
        <v>298</v>
      </c>
      <c r="U43">
        <v>205.097333732062</v>
      </c>
      <c r="V43">
        <v>230.707598909518</v>
      </c>
      <c r="W43">
        <v>225.26894735578099</v>
      </c>
      <c r="X43">
        <v>244.84296214588099</v>
      </c>
      <c r="Y43">
        <v>247.60824736541099</v>
      </c>
      <c r="Z43">
        <v>247.83793961714099</v>
      </c>
      <c r="AA43">
        <v>274.85024911219699</v>
      </c>
      <c r="AB43">
        <v>313.64358695170398</v>
      </c>
      <c r="AC43">
        <v>350.77846797498103</v>
      </c>
      <c r="AD43">
        <v>354.52899510509599</v>
      </c>
      <c r="AE43">
        <v>352.6</v>
      </c>
      <c r="AF43">
        <v>338.4</v>
      </c>
    </row>
    <row r="44" spans="1:32" x14ac:dyDescent="0.3">
      <c r="A44" t="s">
        <v>73</v>
      </c>
      <c r="B44" t="s">
        <v>381</v>
      </c>
      <c r="C44" t="s">
        <v>297</v>
      </c>
      <c r="D44" t="s">
        <v>382</v>
      </c>
      <c r="E44" t="s">
        <v>298</v>
      </c>
      <c r="U44">
        <v>1504.25883926917</v>
      </c>
      <c r="V44">
        <v>1551.30056767626</v>
      </c>
      <c r="W44">
        <v>1504.66697903264</v>
      </c>
      <c r="X44">
        <v>1656.1172655123</v>
      </c>
      <c r="Y44">
        <v>1743.1057080001301</v>
      </c>
      <c r="Z44">
        <v>1691.7297188483401</v>
      </c>
      <c r="AA44">
        <v>1724.3061875379799</v>
      </c>
      <c r="AB44">
        <v>1945.89143461647</v>
      </c>
      <c r="AC44">
        <v>2154.3759406426202</v>
      </c>
      <c r="AD44">
        <v>2409.2774535808999</v>
      </c>
      <c r="AE44">
        <v>2525.6</v>
      </c>
      <c r="AF44">
        <v>2479</v>
      </c>
    </row>
    <row r="45" spans="1:32" x14ac:dyDescent="0.3">
      <c r="A45" t="s">
        <v>73</v>
      </c>
      <c r="B45" t="s">
        <v>383</v>
      </c>
      <c r="C45" t="s">
        <v>297</v>
      </c>
      <c r="D45" t="s">
        <v>384</v>
      </c>
      <c r="E45" t="s">
        <v>298</v>
      </c>
      <c r="U45">
        <v>1501.30028661956</v>
      </c>
      <c r="V45">
        <v>1548.23273983288</v>
      </c>
      <c r="W45">
        <v>1501.0563718565099</v>
      </c>
      <c r="X45">
        <v>1652.1679291722201</v>
      </c>
      <c r="Y45">
        <v>1739.0393538205201</v>
      </c>
      <c r="Z45">
        <v>1687.8945178909701</v>
      </c>
      <c r="AA45">
        <v>1720.80767466869</v>
      </c>
      <c r="AB45">
        <v>1941.8459525075</v>
      </c>
      <c r="AC45">
        <v>2149.1477674519101</v>
      </c>
      <c r="AD45">
        <v>2404.4755607457801</v>
      </c>
      <c r="AE45">
        <v>2520.6999999999998</v>
      </c>
      <c r="AF45">
        <v>2473.5</v>
      </c>
    </row>
    <row r="46" spans="1:32" x14ac:dyDescent="0.3">
      <c r="A46" t="s">
        <v>73</v>
      </c>
      <c r="B46" t="s">
        <v>385</v>
      </c>
      <c r="C46" t="s">
        <v>297</v>
      </c>
      <c r="D46" t="s">
        <v>386</v>
      </c>
      <c r="E46" t="s">
        <v>298</v>
      </c>
      <c r="U46">
        <v>42.7429342474218</v>
      </c>
      <c r="V46">
        <v>47.577610614739399</v>
      </c>
      <c r="W46">
        <v>43.4645928746802</v>
      </c>
      <c r="X46">
        <v>47.9137244287813</v>
      </c>
      <c r="Y46">
        <v>52.963455189657701</v>
      </c>
      <c r="Z46">
        <v>58.7708515920325</v>
      </c>
      <c r="AA46">
        <v>59.680265156319301</v>
      </c>
      <c r="AB46">
        <v>70.440461662198402</v>
      </c>
      <c r="AC46">
        <v>70.876625511499896</v>
      </c>
      <c r="AD46">
        <v>78.2159210526316</v>
      </c>
      <c r="AE46">
        <v>77.099999999999994</v>
      </c>
      <c r="AF46">
        <v>64.599999999999994</v>
      </c>
    </row>
    <row r="47" spans="1:32" x14ac:dyDescent="0.3">
      <c r="A47" t="s">
        <v>73</v>
      </c>
      <c r="B47" t="s">
        <v>387</v>
      </c>
      <c r="C47" t="s">
        <v>297</v>
      </c>
      <c r="D47" t="s">
        <v>388</v>
      </c>
      <c r="E47" t="s">
        <v>298</v>
      </c>
      <c r="U47">
        <v>150.51309264137299</v>
      </c>
      <c r="V47">
        <v>177.40592187412599</v>
      </c>
      <c r="W47">
        <v>145.37885156659701</v>
      </c>
      <c r="X47">
        <v>184.45080937660899</v>
      </c>
      <c r="Y47">
        <v>187.31673245579799</v>
      </c>
      <c r="Z47">
        <v>191.56349661074</v>
      </c>
      <c r="AA47">
        <v>178.14615929662699</v>
      </c>
      <c r="AB47">
        <v>185.31169169407801</v>
      </c>
      <c r="AC47">
        <v>202.39562334174099</v>
      </c>
      <c r="AD47">
        <v>173.04773388773401</v>
      </c>
      <c r="AE47">
        <v>245.1</v>
      </c>
      <c r="AF47">
        <v>402.2</v>
      </c>
    </row>
    <row r="48" spans="1:32" x14ac:dyDescent="0.3">
      <c r="A48" t="s">
        <v>73</v>
      </c>
      <c r="B48" t="s">
        <v>389</v>
      </c>
      <c r="C48" t="s">
        <v>297</v>
      </c>
      <c r="D48" t="s">
        <v>390</v>
      </c>
      <c r="E48" t="s">
        <v>298</v>
      </c>
      <c r="U48">
        <v>377.43595286201997</v>
      </c>
      <c r="V48">
        <v>401.270576182892</v>
      </c>
      <c r="W48">
        <v>548.99166558391801</v>
      </c>
      <c r="X48">
        <v>431.99344177095202</v>
      </c>
      <c r="Y48">
        <v>442.52707459441501</v>
      </c>
      <c r="Z48">
        <v>433.126064307408</v>
      </c>
      <c r="AA48">
        <v>441.14485490399699</v>
      </c>
      <c r="AB48">
        <v>477.95230021566101</v>
      </c>
      <c r="AC48">
        <v>506.23159266936602</v>
      </c>
      <c r="AD48">
        <v>537.53420138888896</v>
      </c>
      <c r="AE48">
        <v>643.70000000000005</v>
      </c>
      <c r="AF48">
        <v>817.8</v>
      </c>
    </row>
    <row r="49" spans="1:32" x14ac:dyDescent="0.3">
      <c r="A49" t="s">
        <v>73</v>
      </c>
      <c r="B49" t="s">
        <v>391</v>
      </c>
      <c r="C49" t="s">
        <v>297</v>
      </c>
      <c r="D49" t="s">
        <v>392</v>
      </c>
      <c r="E49" t="s">
        <v>298</v>
      </c>
      <c r="U49">
        <v>53.475782382073596</v>
      </c>
      <c r="V49">
        <v>61.62951553736</v>
      </c>
      <c r="W49">
        <v>89.352134983231394</v>
      </c>
      <c r="X49">
        <v>70.082216715763394</v>
      </c>
      <c r="Y49">
        <v>68.749432879647401</v>
      </c>
      <c r="Z49">
        <v>65.963799456647095</v>
      </c>
      <c r="AA49">
        <v>72.8784739421193</v>
      </c>
      <c r="AB49">
        <v>81.357707287373202</v>
      </c>
      <c r="AC49">
        <v>83.476397581315197</v>
      </c>
      <c r="AD49">
        <v>114.397361477573</v>
      </c>
      <c r="AE49">
        <v>114.7</v>
      </c>
      <c r="AF49">
        <v>118.7</v>
      </c>
    </row>
    <row r="50" spans="1:32" x14ac:dyDescent="0.3">
      <c r="A50" t="s">
        <v>73</v>
      </c>
      <c r="B50" t="s">
        <v>393</v>
      </c>
      <c r="C50" t="s">
        <v>297</v>
      </c>
      <c r="D50" t="s">
        <v>394</v>
      </c>
      <c r="E50" t="s">
        <v>298</v>
      </c>
      <c r="U50">
        <v>174.371242783036</v>
      </c>
      <c r="V50">
        <v>162.63578136398701</v>
      </c>
      <c r="W50">
        <v>316.45933589138002</v>
      </c>
      <c r="X50">
        <v>178.078863639518</v>
      </c>
      <c r="Y50">
        <v>187.378021009728</v>
      </c>
      <c r="Z50">
        <v>176.64164465512999</v>
      </c>
      <c r="AA50">
        <v>190.87080168209999</v>
      </c>
      <c r="AB50">
        <v>212.066591162744</v>
      </c>
      <c r="AC50">
        <v>221.08613225523499</v>
      </c>
      <c r="AD50">
        <v>249.86045096635701</v>
      </c>
      <c r="AE50">
        <v>283.89999999999998</v>
      </c>
      <c r="AF50">
        <v>296.89999999999998</v>
      </c>
    </row>
    <row r="51" spans="1:32" x14ac:dyDescent="0.3">
      <c r="A51" t="s">
        <v>73</v>
      </c>
      <c r="B51" t="s">
        <v>395</v>
      </c>
      <c r="C51" t="s">
        <v>297</v>
      </c>
      <c r="D51" t="s">
        <v>396</v>
      </c>
      <c r="E51" t="s">
        <v>298</v>
      </c>
      <c r="U51">
        <v>158.89057691204201</v>
      </c>
      <c r="V51">
        <v>145.68668120496599</v>
      </c>
      <c r="W51">
        <v>171.29086385725799</v>
      </c>
      <c r="X51">
        <v>160.415253453623</v>
      </c>
      <c r="Y51">
        <v>167.07003471043299</v>
      </c>
      <c r="Z51">
        <v>156.324162471102</v>
      </c>
      <c r="AA51">
        <v>165.33644514737199</v>
      </c>
      <c r="AB51">
        <v>184.589439088875</v>
      </c>
      <c r="AC51">
        <v>192.11054545454499</v>
      </c>
      <c r="AD51">
        <v>209.71636363636401</v>
      </c>
      <c r="AE51">
        <v>240.3</v>
      </c>
      <c r="AF51">
        <v>250.8</v>
      </c>
    </row>
    <row r="52" spans="1:32" x14ac:dyDescent="0.3">
      <c r="A52" t="s">
        <v>73</v>
      </c>
      <c r="B52" t="s">
        <v>397</v>
      </c>
      <c r="C52" t="s">
        <v>297</v>
      </c>
      <c r="D52" t="s">
        <v>398</v>
      </c>
      <c r="E52" t="s">
        <v>298</v>
      </c>
      <c r="U52">
        <v>15.356377611795001</v>
      </c>
      <c r="V52">
        <v>16.75241194014</v>
      </c>
      <c r="W52">
        <v>141.04450052827599</v>
      </c>
      <c r="X52">
        <v>17.766811117549398</v>
      </c>
      <c r="Y52">
        <v>20.353119065040801</v>
      </c>
      <c r="Z52">
        <v>20.353119065040801</v>
      </c>
      <c r="AA52">
        <v>25.5520136088284</v>
      </c>
      <c r="AB52">
        <v>27.500896002722001</v>
      </c>
      <c r="AC52">
        <v>28.998999286917002</v>
      </c>
      <c r="AD52">
        <v>40.144522144522099</v>
      </c>
      <c r="AE52">
        <v>43.6</v>
      </c>
      <c r="AF52">
        <v>46.1</v>
      </c>
    </row>
    <row r="53" spans="1:32" x14ac:dyDescent="0.3">
      <c r="A53" t="s">
        <v>73</v>
      </c>
      <c r="B53" t="s">
        <v>399</v>
      </c>
      <c r="C53" t="s">
        <v>297</v>
      </c>
      <c r="D53" t="s">
        <v>400</v>
      </c>
      <c r="E53" t="s">
        <v>298</v>
      </c>
      <c r="U53">
        <v>20.923047899969902</v>
      </c>
      <c r="V53">
        <v>21.541463108835998</v>
      </c>
      <c r="W53">
        <v>21.645528148009099</v>
      </c>
      <c r="X53">
        <v>26.819337315094199</v>
      </c>
      <c r="Y53">
        <v>25.074990172648999</v>
      </c>
      <c r="Z53">
        <v>26.8269545515241</v>
      </c>
      <c r="AA53">
        <v>27.274070460716199</v>
      </c>
      <c r="AB53">
        <v>35.3471953170882</v>
      </c>
      <c r="AC53">
        <v>36.963682907808597</v>
      </c>
      <c r="AD53">
        <v>35.198563218390802</v>
      </c>
      <c r="AE53">
        <v>35.299999999999997</v>
      </c>
      <c r="AF53">
        <v>37.4</v>
      </c>
    </row>
    <row r="54" spans="1:32" x14ac:dyDescent="0.3">
      <c r="A54" t="s">
        <v>73</v>
      </c>
      <c r="B54" t="s">
        <v>401</v>
      </c>
      <c r="C54" t="s">
        <v>297</v>
      </c>
      <c r="D54" t="s">
        <v>402</v>
      </c>
      <c r="E54" t="s">
        <v>298</v>
      </c>
      <c r="U54">
        <v>41.584902792336003</v>
      </c>
      <c r="V54">
        <v>43.169089565377398</v>
      </c>
      <c r="W54">
        <v>42.471205900348203</v>
      </c>
      <c r="X54">
        <v>47.830667597296902</v>
      </c>
      <c r="Y54">
        <v>62.419542245709899</v>
      </c>
      <c r="Z54">
        <v>65.842917505986506</v>
      </c>
      <c r="AA54">
        <v>53.301409409608098</v>
      </c>
      <c r="AB54">
        <v>71.141511532331094</v>
      </c>
      <c r="AC54">
        <v>75.567614677741702</v>
      </c>
      <c r="AD54">
        <v>76.191281373844106</v>
      </c>
      <c r="AE54">
        <v>76.8</v>
      </c>
      <c r="AF54">
        <v>75.2</v>
      </c>
    </row>
    <row r="55" spans="1:32" x14ac:dyDescent="0.3">
      <c r="A55" t="s">
        <v>73</v>
      </c>
      <c r="B55" t="s">
        <v>403</v>
      </c>
      <c r="C55" t="s">
        <v>297</v>
      </c>
      <c r="D55" t="s">
        <v>404</v>
      </c>
      <c r="E55" t="s">
        <v>298</v>
      </c>
      <c r="U55">
        <v>20.993655443230299</v>
      </c>
      <c r="V55">
        <v>21.961105002826201</v>
      </c>
      <c r="W55">
        <v>21.183720754938498</v>
      </c>
      <c r="X55">
        <v>21.577836489914102</v>
      </c>
      <c r="Y55">
        <v>37.381322369851297</v>
      </c>
      <c r="Z55">
        <v>39.027040964750398</v>
      </c>
      <c r="AA55">
        <v>26.018027309833599</v>
      </c>
      <c r="AB55">
        <v>35.788510139264801</v>
      </c>
      <c r="AC55">
        <v>38.599692204584699</v>
      </c>
      <c r="AD55">
        <v>40.992665036674801</v>
      </c>
      <c r="AE55">
        <v>41.5</v>
      </c>
      <c r="AF55">
        <v>37.799999999999997</v>
      </c>
    </row>
    <row r="56" spans="1:32" x14ac:dyDescent="0.3">
      <c r="A56" t="s">
        <v>73</v>
      </c>
      <c r="B56" t="s">
        <v>405</v>
      </c>
      <c r="C56" t="s">
        <v>297</v>
      </c>
      <c r="D56" t="s">
        <v>406</v>
      </c>
      <c r="E56" t="s">
        <v>298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73</v>
      </c>
      <c r="B57" t="s">
        <v>407</v>
      </c>
      <c r="C57" t="s">
        <v>297</v>
      </c>
      <c r="D57" t="s">
        <v>408</v>
      </c>
      <c r="E57" t="s">
        <v>298</v>
      </c>
      <c r="F57">
        <v>865.58043584443601</v>
      </c>
      <c r="G57">
        <v>922.705718105149</v>
      </c>
      <c r="H57">
        <v>982.06426093653704</v>
      </c>
      <c r="I57">
        <v>1135.5705631682199</v>
      </c>
      <c r="J57">
        <v>1242.1202947926199</v>
      </c>
      <c r="K57">
        <v>1270.2391597338001</v>
      </c>
      <c r="L57">
        <v>1307.7634194981699</v>
      </c>
      <c r="M57">
        <v>1539.56746183676</v>
      </c>
      <c r="N57">
        <v>1574.09759052452</v>
      </c>
      <c r="O57">
        <v>1560.59871376814</v>
      </c>
      <c r="P57">
        <v>1581.5842991775401</v>
      </c>
      <c r="Q57">
        <v>1626.2522210576101</v>
      </c>
      <c r="R57">
        <v>1727.9812913583401</v>
      </c>
      <c r="S57">
        <v>1820.6494173394999</v>
      </c>
      <c r="T57">
        <v>1847.8035192350701</v>
      </c>
      <c r="U57">
        <v>1895.8366080639901</v>
      </c>
      <c r="V57">
        <v>1967.13709021809</v>
      </c>
      <c r="W57">
        <v>2067.1295908683101</v>
      </c>
      <c r="X57">
        <v>2103.5321538881399</v>
      </c>
      <c r="Y57">
        <v>2202.4136872220402</v>
      </c>
      <c r="Z57">
        <v>2139.8314403720201</v>
      </c>
      <c r="AA57">
        <v>2181.78232146963</v>
      </c>
      <c r="AB57">
        <v>2442.2069763924601</v>
      </c>
      <c r="AC57">
        <v>2682.4842741361899</v>
      </c>
      <c r="AD57">
        <v>2967.1509785825701</v>
      </c>
      <c r="AE57">
        <v>3190.2</v>
      </c>
      <c r="AF57">
        <v>3318</v>
      </c>
    </row>
    <row r="58" spans="1:32" x14ac:dyDescent="0.3">
      <c r="A58" t="s">
        <v>73</v>
      </c>
      <c r="B58" t="s">
        <v>409</v>
      </c>
      <c r="C58" t="s">
        <v>297</v>
      </c>
      <c r="D58" t="s">
        <v>410</v>
      </c>
      <c r="E58" t="s">
        <v>298</v>
      </c>
      <c r="U58">
        <v>1895.8366080639901</v>
      </c>
      <c r="V58">
        <v>1967.13709021809</v>
      </c>
      <c r="W58">
        <v>2067.1295908683101</v>
      </c>
      <c r="X58">
        <v>2103.5321538881399</v>
      </c>
      <c r="Y58">
        <v>2202.4136872220402</v>
      </c>
      <c r="Z58">
        <v>2139.8314403720201</v>
      </c>
      <c r="AA58">
        <v>2181.78232146963</v>
      </c>
      <c r="AB58">
        <v>2442.2069763924601</v>
      </c>
      <c r="AC58">
        <v>2682.4842741361899</v>
      </c>
      <c r="AD58">
        <v>2967.1509785825701</v>
      </c>
      <c r="AE58">
        <v>3190.2</v>
      </c>
      <c r="AF58">
        <v>3318</v>
      </c>
    </row>
    <row r="59" spans="1:32" x14ac:dyDescent="0.3">
      <c r="A59" t="s">
        <v>73</v>
      </c>
      <c r="B59" t="s">
        <v>411</v>
      </c>
      <c r="C59" t="s">
        <v>297</v>
      </c>
      <c r="D59" t="s">
        <v>412</v>
      </c>
      <c r="E59" t="s">
        <v>298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75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75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75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75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75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75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75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75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75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75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75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75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75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75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75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75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75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75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75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75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75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75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75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75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75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75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75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75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75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75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75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75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75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75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318.25400000000002</v>
      </c>
      <c r="V35">
        <v>306.61099999999999</v>
      </c>
      <c r="W35">
        <v>279.98599999999999</v>
      </c>
      <c r="X35">
        <v>269.78899999999999</v>
      </c>
      <c r="Y35">
        <v>297.42899999999997</v>
      </c>
      <c r="Z35">
        <v>295.07100000000003</v>
      </c>
      <c r="AA35">
        <v>298.69400000000002</v>
      </c>
      <c r="AB35">
        <v>328.85500000000002</v>
      </c>
      <c r="AC35">
        <v>316.375</v>
      </c>
      <c r="AD35">
        <v>321.78199999999998</v>
      </c>
      <c r="AE35">
        <v>271.39999999999998</v>
      </c>
      <c r="AF35">
        <v>293.5</v>
      </c>
    </row>
    <row r="36" spans="1:32" x14ac:dyDescent="0.3">
      <c r="A36" t="s">
        <v>75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316.887</v>
      </c>
      <c r="V36">
        <v>305.762</v>
      </c>
      <c r="W36">
        <v>279.11099999999999</v>
      </c>
      <c r="X36">
        <v>268.7</v>
      </c>
      <c r="Y36">
        <v>296.25099999999998</v>
      </c>
      <c r="Z36">
        <v>293.68799999999999</v>
      </c>
      <c r="AA36">
        <v>297.10300000000001</v>
      </c>
      <c r="AB36">
        <v>327.14499999999998</v>
      </c>
      <c r="AC36">
        <v>314.77100000000002</v>
      </c>
      <c r="AD36">
        <v>320.27499999999998</v>
      </c>
      <c r="AE36">
        <v>269.89999999999998</v>
      </c>
      <c r="AF36">
        <v>292</v>
      </c>
    </row>
    <row r="37" spans="1:32" x14ac:dyDescent="0.3">
      <c r="A37" t="s">
        <v>75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75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75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75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75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75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75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75</v>
      </c>
      <c r="B44" t="s">
        <v>381</v>
      </c>
      <c r="C44" t="s">
        <v>297</v>
      </c>
      <c r="D44" t="s">
        <v>382</v>
      </c>
      <c r="E44" t="s">
        <v>298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397.2</v>
      </c>
      <c r="V44">
        <v>397.73500000000001</v>
      </c>
      <c r="W44">
        <v>390.666</v>
      </c>
      <c r="X44">
        <v>353.53500000000003</v>
      </c>
      <c r="Y44">
        <v>376.73200000000003</v>
      </c>
      <c r="Z44">
        <v>407.78800000000001</v>
      </c>
      <c r="AA44">
        <v>375.42099999999999</v>
      </c>
      <c r="AB44">
        <v>408.07900000000001</v>
      </c>
      <c r="AC44">
        <v>388.32900000000001</v>
      </c>
      <c r="AD44">
        <v>387.14699999999999</v>
      </c>
      <c r="AE44">
        <v>324.10000000000002</v>
      </c>
      <c r="AF44">
        <v>351.9</v>
      </c>
    </row>
    <row r="45" spans="1:32" x14ac:dyDescent="0.3">
      <c r="A45" t="s">
        <v>75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396.887</v>
      </c>
      <c r="V45">
        <v>397.31400000000002</v>
      </c>
      <c r="W45">
        <v>390.142</v>
      </c>
      <c r="X45">
        <v>353.02100000000002</v>
      </c>
      <c r="Y45">
        <v>376.21699999999998</v>
      </c>
      <c r="Z45">
        <v>407.16199999999998</v>
      </c>
      <c r="AA45">
        <v>374.70600000000002</v>
      </c>
      <c r="AB45">
        <v>407.34699999999998</v>
      </c>
      <c r="AC45">
        <v>387.608</v>
      </c>
      <c r="AD45">
        <v>386.52499999999998</v>
      </c>
      <c r="AE45">
        <v>323.5</v>
      </c>
      <c r="AF45">
        <v>351.5</v>
      </c>
    </row>
    <row r="46" spans="1:32" x14ac:dyDescent="0.3">
      <c r="A46" t="s">
        <v>75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75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75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75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75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75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75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75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75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75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75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75</v>
      </c>
      <c r="B57" t="s">
        <v>407</v>
      </c>
      <c r="C57" t="s">
        <v>297</v>
      </c>
      <c r="D57" t="s">
        <v>408</v>
      </c>
      <c r="E57" t="s">
        <v>298</v>
      </c>
      <c r="F57">
        <v>279.75099999999998</v>
      </c>
      <c r="G57">
        <v>291.04300000000001</v>
      </c>
      <c r="H57">
        <v>310.96899999999999</v>
      </c>
      <c r="I57">
        <v>356.72800000000001</v>
      </c>
      <c r="J57">
        <v>385.27199999999999</v>
      </c>
      <c r="K57">
        <v>465.274</v>
      </c>
      <c r="L57">
        <v>458.94600000000003</v>
      </c>
      <c r="M57">
        <v>461.15600000000001</v>
      </c>
      <c r="N57">
        <v>434.81099999999998</v>
      </c>
      <c r="O57">
        <v>430.065</v>
      </c>
      <c r="P57">
        <v>427.14400000000001</v>
      </c>
      <c r="Q57">
        <v>446.822</v>
      </c>
      <c r="R57">
        <v>490.95</v>
      </c>
      <c r="S57">
        <v>474.399</v>
      </c>
      <c r="T57">
        <v>385.75099999999998</v>
      </c>
      <c r="U57">
        <v>398.37599999999998</v>
      </c>
      <c r="V57">
        <v>398.80399999999997</v>
      </c>
      <c r="W57">
        <v>391.73700000000002</v>
      </c>
      <c r="X57">
        <v>354.92200000000003</v>
      </c>
      <c r="Y57">
        <v>378.01100000000002</v>
      </c>
      <c r="Z57">
        <v>408.95800000000003</v>
      </c>
      <c r="AA57">
        <v>376.71</v>
      </c>
      <c r="AB57">
        <v>409.36700000000002</v>
      </c>
      <c r="AC57">
        <v>389.62099999999998</v>
      </c>
      <c r="AD57">
        <v>388.53800000000001</v>
      </c>
      <c r="AE57">
        <v>325.60000000000002</v>
      </c>
      <c r="AF57">
        <v>353.3</v>
      </c>
    </row>
    <row r="58" spans="1:32" x14ac:dyDescent="0.3">
      <c r="A58" t="s">
        <v>75</v>
      </c>
      <c r="B58" t="s">
        <v>409</v>
      </c>
      <c r="C58" t="s">
        <v>297</v>
      </c>
      <c r="D58" t="s">
        <v>410</v>
      </c>
      <c r="E58" t="s">
        <v>298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398.37599999999998</v>
      </c>
      <c r="V58">
        <v>398.80399999999997</v>
      </c>
      <c r="W58">
        <v>391.73700000000002</v>
      </c>
      <c r="X58">
        <v>354.92200000000003</v>
      </c>
      <c r="Y58">
        <v>378.01100000000002</v>
      </c>
      <c r="Z58">
        <v>408.95800000000003</v>
      </c>
      <c r="AA58">
        <v>376.71</v>
      </c>
      <c r="AB58">
        <v>409.36700000000002</v>
      </c>
      <c r="AC58">
        <v>389.62099999999998</v>
      </c>
      <c r="AD58">
        <v>388.53800000000001</v>
      </c>
      <c r="AE58">
        <v>325.60000000000002</v>
      </c>
      <c r="AF58">
        <v>353.3</v>
      </c>
    </row>
    <row r="59" spans="1:32" x14ac:dyDescent="0.3">
      <c r="A59" t="s">
        <v>75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77</v>
      </c>
      <c r="B2" t="s">
        <v>295</v>
      </c>
      <c r="C2" t="s">
        <v>297</v>
      </c>
      <c r="D2" t="s">
        <v>296</v>
      </c>
      <c r="E2" t="s">
        <v>298</v>
      </c>
      <c r="U2">
        <v>1.6145727409796999</v>
      </c>
      <c r="V2">
        <v>1.81639433360216</v>
      </c>
      <c r="W2">
        <v>5.4491830008064799</v>
      </c>
      <c r="X2">
        <v>6.9628449454749504</v>
      </c>
      <c r="Y2">
        <v>4.9446290192503204</v>
      </c>
      <c r="Z2">
        <v>5.4491830008064799</v>
      </c>
      <c r="AA2">
        <v>8.8801500753883396</v>
      </c>
      <c r="AB2">
        <v>13.118403520459999</v>
      </c>
      <c r="AC2">
        <v>11.5038307794803</v>
      </c>
      <c r="AD2">
        <v>15.205063291139201</v>
      </c>
      <c r="AE2">
        <v>23.4</v>
      </c>
      <c r="AF2">
        <v>27.3</v>
      </c>
    </row>
    <row r="3" spans="1:32" x14ac:dyDescent="0.3">
      <c r="A3" t="s">
        <v>77</v>
      </c>
      <c r="B3" t="s">
        <v>299</v>
      </c>
      <c r="C3" t="s">
        <v>297</v>
      </c>
      <c r="D3" t="s">
        <v>300</v>
      </c>
      <c r="E3" t="s">
        <v>298</v>
      </c>
      <c r="U3">
        <v>3.38499285953006</v>
      </c>
      <c r="V3">
        <v>4.9779306757795103</v>
      </c>
      <c r="W3">
        <v>2.88719979195211</v>
      </c>
      <c r="X3">
        <v>4.7788134487483296</v>
      </c>
      <c r="Y3">
        <v>3.7832273135924299</v>
      </c>
      <c r="Z3">
        <v>8.2822003351618001</v>
      </c>
      <c r="AA3">
        <v>5.93046443752326</v>
      </c>
      <c r="AB3">
        <v>9.0464711758829406</v>
      </c>
      <c r="AC3">
        <v>10.554216371863401</v>
      </c>
      <c r="AD3">
        <v>10.155944055944101</v>
      </c>
      <c r="AE3">
        <v>14.1</v>
      </c>
      <c r="AF3">
        <v>15</v>
      </c>
    </row>
    <row r="4" spans="1:32" x14ac:dyDescent="0.3">
      <c r="A4" t="s">
        <v>77</v>
      </c>
      <c r="B4" t="s">
        <v>301</v>
      </c>
      <c r="C4" t="s">
        <v>297</v>
      </c>
      <c r="D4" t="s">
        <v>302</v>
      </c>
      <c r="E4" t="s">
        <v>298</v>
      </c>
      <c r="U4">
        <v>435.22229531218699</v>
      </c>
      <c r="V4">
        <v>464.31682604276398</v>
      </c>
      <c r="W4">
        <v>517.34690818016702</v>
      </c>
      <c r="X4">
        <v>456.84620216967602</v>
      </c>
      <c r="Y4">
        <v>461.59239392519601</v>
      </c>
      <c r="Z4">
        <v>444.84064517464702</v>
      </c>
      <c r="AA4">
        <v>517.38011648241002</v>
      </c>
      <c r="AB4">
        <v>562.55063871797404</v>
      </c>
      <c r="AC4">
        <v>631.00596252086405</v>
      </c>
      <c r="AD4">
        <v>676.68011348284199</v>
      </c>
      <c r="AE4">
        <v>732.6</v>
      </c>
      <c r="AF4">
        <v>785.7</v>
      </c>
    </row>
    <row r="5" spans="1:32" x14ac:dyDescent="0.3">
      <c r="A5" t="s">
        <v>77</v>
      </c>
      <c r="B5" t="s">
        <v>303</v>
      </c>
      <c r="C5" t="s">
        <v>297</v>
      </c>
      <c r="D5" t="s">
        <v>304</v>
      </c>
      <c r="E5" t="s">
        <v>298</v>
      </c>
      <c r="U5">
        <v>51.449724427277502</v>
      </c>
      <c r="V5">
        <v>44.199087587139999</v>
      </c>
      <c r="W5">
        <v>75.582457997186793</v>
      </c>
      <c r="X5">
        <v>63.1371536683328</v>
      </c>
      <c r="Y5">
        <v>58.295966166607599</v>
      </c>
      <c r="Z5">
        <v>49.209554627504097</v>
      </c>
      <c r="AA5">
        <v>52.987051559491</v>
      </c>
      <c r="AB5">
        <v>55.220222314871798</v>
      </c>
      <c r="AC5">
        <v>73.390111642743193</v>
      </c>
      <c r="AD5">
        <v>79.514320685434498</v>
      </c>
      <c r="AE5">
        <v>80.8</v>
      </c>
      <c r="AF5">
        <v>72.400000000000006</v>
      </c>
    </row>
    <row r="6" spans="1:32" x14ac:dyDescent="0.3">
      <c r="A6" t="s">
        <v>77</v>
      </c>
      <c r="B6" t="s">
        <v>305</v>
      </c>
      <c r="C6" t="s">
        <v>297</v>
      </c>
      <c r="D6" t="s">
        <v>306</v>
      </c>
      <c r="E6" t="s">
        <v>298</v>
      </c>
      <c r="U6">
        <v>23.012270001254301</v>
      </c>
      <c r="V6">
        <v>22.308838167154899</v>
      </c>
      <c r="W6">
        <v>25.568577077424099</v>
      </c>
      <c r="X6">
        <v>27.096579691612799</v>
      </c>
      <c r="Y6">
        <v>30.039653890327301</v>
      </c>
      <c r="Z6">
        <v>30.449751554359</v>
      </c>
      <c r="AA6">
        <v>34.448203778668798</v>
      </c>
      <c r="AB6">
        <v>33.3271083894222</v>
      </c>
      <c r="AC6">
        <v>34.749606918239003</v>
      </c>
      <c r="AD6">
        <v>42.5833333333333</v>
      </c>
      <c r="AE6">
        <v>51.1</v>
      </c>
      <c r="AF6">
        <v>57.5</v>
      </c>
    </row>
    <row r="7" spans="1:32" x14ac:dyDescent="0.3">
      <c r="A7" t="s">
        <v>77</v>
      </c>
      <c r="B7" t="s">
        <v>307</v>
      </c>
      <c r="C7" t="s">
        <v>297</v>
      </c>
      <c r="D7" t="s">
        <v>308</v>
      </c>
      <c r="E7" t="s">
        <v>298</v>
      </c>
      <c r="U7">
        <v>19.216447013752699</v>
      </c>
      <c r="V7">
        <v>31.662332385354201</v>
      </c>
      <c r="W7">
        <v>34.393587894633903</v>
      </c>
      <c r="X7">
        <v>32.977381334266603</v>
      </c>
      <c r="Y7">
        <v>27.9349682862136</v>
      </c>
      <c r="Z7">
        <v>30.075969505229999</v>
      </c>
      <c r="AA7">
        <v>30.5857317002339</v>
      </c>
      <c r="AB7">
        <v>36.8649216519375</v>
      </c>
      <c r="AC7">
        <v>47.7015881814906</v>
      </c>
      <c r="AD7">
        <v>54.616314199395802</v>
      </c>
      <c r="AE7">
        <v>65.5</v>
      </c>
      <c r="AF7">
        <v>55.8</v>
      </c>
    </row>
    <row r="8" spans="1:32" x14ac:dyDescent="0.3">
      <c r="A8" t="s">
        <v>77</v>
      </c>
      <c r="B8" t="s">
        <v>309</v>
      </c>
      <c r="C8" t="s">
        <v>297</v>
      </c>
      <c r="D8" t="s">
        <v>310</v>
      </c>
      <c r="E8" t="s">
        <v>298</v>
      </c>
      <c r="U8">
        <v>7.7956541218637998</v>
      </c>
      <c r="V8">
        <v>5.4670821114369499</v>
      </c>
      <c r="W8">
        <v>3.9197947214076199</v>
      </c>
      <c r="X8">
        <v>3.61033724340176</v>
      </c>
      <c r="Y8">
        <v>1.8567448680351899</v>
      </c>
      <c r="Z8">
        <v>3.0945747800586498</v>
      </c>
      <c r="AA8">
        <v>3.1977272727272701</v>
      </c>
      <c r="AB8">
        <v>3.0977982954545502</v>
      </c>
      <c r="AC8">
        <v>3.2976562500000002</v>
      </c>
      <c r="AD8">
        <v>6.5953125000000004</v>
      </c>
      <c r="AE8">
        <v>6.3</v>
      </c>
      <c r="AF8">
        <v>14</v>
      </c>
    </row>
    <row r="9" spans="1:32" x14ac:dyDescent="0.3">
      <c r="A9" t="s">
        <v>77</v>
      </c>
      <c r="B9" t="s">
        <v>311</v>
      </c>
      <c r="C9" t="s">
        <v>297</v>
      </c>
      <c r="D9" t="s">
        <v>312</v>
      </c>
      <c r="E9" t="s">
        <v>298</v>
      </c>
      <c r="U9">
        <v>30.8865694973613</v>
      </c>
      <c r="V9">
        <v>20.091263653623301</v>
      </c>
      <c r="W9">
        <v>25.469228166967</v>
      </c>
      <c r="X9">
        <v>25.976583309735201</v>
      </c>
      <c r="Y9">
        <v>25.875507110086499</v>
      </c>
      <c r="Z9">
        <v>27.102803890011501</v>
      </c>
      <c r="AA9">
        <v>32.114265741372101</v>
      </c>
      <c r="AB9">
        <v>30.284972123192698</v>
      </c>
      <c r="AC9">
        <v>34.437760942760903</v>
      </c>
      <c r="AD9">
        <v>37.951818181818197</v>
      </c>
      <c r="AE9">
        <v>43.6</v>
      </c>
      <c r="AF9">
        <v>46.3</v>
      </c>
    </row>
    <row r="10" spans="1:32" x14ac:dyDescent="0.3">
      <c r="A10" t="s">
        <v>77</v>
      </c>
      <c r="B10" t="s">
        <v>313</v>
      </c>
      <c r="C10" t="s">
        <v>297</v>
      </c>
      <c r="D10" t="s">
        <v>314</v>
      </c>
      <c r="E10" t="s">
        <v>298</v>
      </c>
      <c r="U10">
        <v>113.027032496952</v>
      </c>
      <c r="V10">
        <v>115.221732157087</v>
      </c>
      <c r="W10">
        <v>125.245415358801</v>
      </c>
      <c r="X10">
        <v>119.97619076441801</v>
      </c>
      <c r="Y10">
        <v>107.756393556931</v>
      </c>
      <c r="Z10">
        <v>107.960671080262</v>
      </c>
      <c r="AA10">
        <v>130.53333740830101</v>
      </c>
      <c r="AB10">
        <v>140.68367468733001</v>
      </c>
      <c r="AC10">
        <v>161.172573235881</v>
      </c>
      <c r="AD10">
        <v>134.260268172195</v>
      </c>
      <c r="AE10">
        <v>140.30000000000001</v>
      </c>
      <c r="AF10">
        <v>178.4</v>
      </c>
    </row>
    <row r="11" spans="1:32" x14ac:dyDescent="0.3">
      <c r="A11" t="s">
        <v>77</v>
      </c>
      <c r="B11" t="s">
        <v>315</v>
      </c>
      <c r="C11" t="s">
        <v>297</v>
      </c>
      <c r="D11" t="s">
        <v>316</v>
      </c>
      <c r="E11" t="s">
        <v>298</v>
      </c>
      <c r="U11">
        <v>82.1559430802685</v>
      </c>
      <c r="V11">
        <v>95.117438954582695</v>
      </c>
      <c r="W11">
        <v>99.772122137466496</v>
      </c>
      <c r="X11">
        <v>93.9985069477857</v>
      </c>
      <c r="Y11">
        <v>81.882695096298903</v>
      </c>
      <c r="Z11">
        <v>80.861713860684205</v>
      </c>
      <c r="AA11">
        <v>98.422591113256999</v>
      </c>
      <c r="AB11">
        <v>110.39564858889</v>
      </c>
      <c r="AC11">
        <v>126.731769381915</v>
      </c>
      <c r="AD11">
        <v>96.304094165813694</v>
      </c>
      <c r="AE11">
        <v>96.7</v>
      </c>
      <c r="AF11">
        <v>132.1</v>
      </c>
    </row>
    <row r="12" spans="1:32" x14ac:dyDescent="0.3">
      <c r="A12" t="s">
        <v>77</v>
      </c>
      <c r="B12" t="s">
        <v>317</v>
      </c>
      <c r="C12" t="s">
        <v>297</v>
      </c>
      <c r="D12" t="s">
        <v>318</v>
      </c>
      <c r="E12" t="s">
        <v>298</v>
      </c>
      <c r="U12">
        <v>40.799421113475603</v>
      </c>
      <c r="V12">
        <v>48.5612622033563</v>
      </c>
      <c r="W12">
        <v>65.118532476434197</v>
      </c>
      <c r="X12">
        <v>44.895385744622303</v>
      </c>
      <c r="Y12">
        <v>49.4251892390349</v>
      </c>
      <c r="Z12">
        <v>45.960330611968502</v>
      </c>
      <c r="AA12">
        <v>46.573135020128099</v>
      </c>
      <c r="AB12">
        <v>55.197789653485103</v>
      </c>
      <c r="AC12">
        <v>69.301636642151394</v>
      </c>
      <c r="AD12">
        <v>83.463275434243201</v>
      </c>
      <c r="AE12">
        <v>79.8</v>
      </c>
      <c r="AF12">
        <v>89.4</v>
      </c>
    </row>
    <row r="13" spans="1:32" x14ac:dyDescent="0.3">
      <c r="A13" t="s">
        <v>77</v>
      </c>
      <c r="B13" t="s">
        <v>319</v>
      </c>
      <c r="C13" t="s">
        <v>297</v>
      </c>
      <c r="D13" t="s">
        <v>320</v>
      </c>
      <c r="E13" t="s">
        <v>298</v>
      </c>
      <c r="U13">
        <v>40.622887863824801</v>
      </c>
      <c r="V13">
        <v>40.822019667078798</v>
      </c>
      <c r="W13">
        <v>37.276682971426801</v>
      </c>
      <c r="X13">
        <v>38.0870456447187</v>
      </c>
      <c r="Y13">
        <v>50.6143497825041</v>
      </c>
      <c r="Z13">
        <v>32.246238974337302</v>
      </c>
      <c r="AA13">
        <v>39.2873481174679</v>
      </c>
      <c r="AB13">
        <v>47.5102814443798</v>
      </c>
      <c r="AC13">
        <v>47.002692967409999</v>
      </c>
      <c r="AD13">
        <v>58.552500000000002</v>
      </c>
      <c r="AE13">
        <v>63.3</v>
      </c>
      <c r="AF13">
        <v>64.7</v>
      </c>
    </row>
    <row r="14" spans="1:32" x14ac:dyDescent="0.3">
      <c r="A14" t="s">
        <v>77</v>
      </c>
      <c r="B14" t="s">
        <v>321</v>
      </c>
      <c r="C14" t="s">
        <v>297</v>
      </c>
      <c r="D14" t="s">
        <v>322</v>
      </c>
      <c r="E14" t="s">
        <v>298</v>
      </c>
      <c r="U14">
        <v>20.508650678673099</v>
      </c>
      <c r="V14">
        <v>29.326379714431098</v>
      </c>
      <c r="W14">
        <v>28.623350063742699</v>
      </c>
      <c r="X14">
        <v>23.987173644967498</v>
      </c>
      <c r="Y14">
        <v>30.135146722039</v>
      </c>
      <c r="Z14">
        <v>32.171305284338899</v>
      </c>
      <c r="AA14">
        <v>35.327351055903797</v>
      </c>
      <c r="AB14">
        <v>35.9346980654609</v>
      </c>
      <c r="AC14">
        <v>36.4408205734251</v>
      </c>
      <c r="AD14">
        <v>37.143536121673002</v>
      </c>
      <c r="AE14">
        <v>52.1</v>
      </c>
      <c r="AF14">
        <v>47.9</v>
      </c>
    </row>
    <row r="15" spans="1:32" x14ac:dyDescent="0.3">
      <c r="A15" t="s">
        <v>77</v>
      </c>
      <c r="B15" t="s">
        <v>323</v>
      </c>
      <c r="C15" t="s">
        <v>297</v>
      </c>
      <c r="D15" t="s">
        <v>324</v>
      </c>
      <c r="E15" t="s">
        <v>298</v>
      </c>
      <c r="U15">
        <v>47.596368701522501</v>
      </c>
      <c r="V15">
        <v>56.124051427212002</v>
      </c>
      <c r="W15">
        <v>54.209586477271202</v>
      </c>
      <c r="X15">
        <v>49.767832650455702</v>
      </c>
      <c r="Y15">
        <v>61.051227907239102</v>
      </c>
      <c r="Z15">
        <v>61.051227907239102</v>
      </c>
      <c r="AA15">
        <v>68.185762053327196</v>
      </c>
      <c r="AB15">
        <v>73.048936761439606</v>
      </c>
      <c r="AC15">
        <v>76.392369373267002</v>
      </c>
      <c r="AD15">
        <v>84.613070539419098</v>
      </c>
      <c r="AE15">
        <v>95.4</v>
      </c>
      <c r="AF15">
        <v>99.5</v>
      </c>
    </row>
    <row r="16" spans="1:32" x14ac:dyDescent="0.3">
      <c r="A16" t="s">
        <v>77</v>
      </c>
      <c r="B16" t="s">
        <v>325</v>
      </c>
      <c r="C16" t="s">
        <v>297</v>
      </c>
      <c r="D16" t="s">
        <v>326</v>
      </c>
      <c r="E16" t="s">
        <v>298</v>
      </c>
      <c r="U16">
        <v>27.082658196311201</v>
      </c>
      <c r="V16">
        <v>26.785046567780299</v>
      </c>
      <c r="W16">
        <v>25.572138798673301</v>
      </c>
      <c r="X16">
        <v>25.774290093524499</v>
      </c>
      <c r="Y16">
        <v>30.909011948093799</v>
      </c>
      <c r="Z16">
        <v>28.8688131396387</v>
      </c>
      <c r="AA16">
        <v>32.847200816126097</v>
      </c>
      <c r="AB16">
        <v>37.105171292290599</v>
      </c>
      <c r="AC16">
        <v>39.943818276400201</v>
      </c>
      <c r="AD16">
        <v>47.4520547945205</v>
      </c>
      <c r="AE16">
        <v>43.3</v>
      </c>
      <c r="AF16">
        <v>51.6</v>
      </c>
    </row>
    <row r="17" spans="1:32" x14ac:dyDescent="0.3">
      <c r="A17" t="s">
        <v>77</v>
      </c>
      <c r="B17" t="s">
        <v>327</v>
      </c>
      <c r="C17" t="s">
        <v>297</v>
      </c>
      <c r="D17" t="s">
        <v>328</v>
      </c>
      <c r="E17" t="s">
        <v>298</v>
      </c>
      <c r="U17">
        <v>12.7273865491169</v>
      </c>
      <c r="V17">
        <v>13.0256846713618</v>
      </c>
      <c r="W17">
        <v>17.670502461149699</v>
      </c>
      <c r="X17">
        <v>14.6238641057791</v>
      </c>
      <c r="Y17">
        <v>15.834114928326301</v>
      </c>
      <c r="Z17">
        <v>17.570759791433002</v>
      </c>
      <c r="AA17">
        <v>21.248360678012101</v>
      </c>
      <c r="AB17">
        <v>24.400031400587999</v>
      </c>
      <c r="AC17">
        <v>27.842359481998798</v>
      </c>
      <c r="AD17">
        <v>34.476279069767401</v>
      </c>
      <c r="AE17">
        <v>42.6</v>
      </c>
      <c r="AF17">
        <v>45.4</v>
      </c>
    </row>
    <row r="18" spans="1:32" x14ac:dyDescent="0.3">
      <c r="A18" t="s">
        <v>77</v>
      </c>
      <c r="B18" t="s">
        <v>329</v>
      </c>
      <c r="C18" t="s">
        <v>297</v>
      </c>
      <c r="D18" t="s">
        <v>330</v>
      </c>
      <c r="E18" t="s">
        <v>298</v>
      </c>
      <c r="U18">
        <v>52.233824758328304</v>
      </c>
      <c r="V18">
        <v>51.235090059316299</v>
      </c>
      <c r="W18">
        <v>47.278320728002797</v>
      </c>
      <c r="X18">
        <v>38.941068470591503</v>
      </c>
      <c r="Y18">
        <v>41.874291809934803</v>
      </c>
      <c r="Z18">
        <v>51.293447913881003</v>
      </c>
      <c r="AA18">
        <v>69.210320937691705</v>
      </c>
      <c r="AB18">
        <v>73.478798880985494</v>
      </c>
      <c r="AC18">
        <v>66.2730050680711</v>
      </c>
      <c r="AD18">
        <v>69.887896253602307</v>
      </c>
      <c r="AE18">
        <v>68.7</v>
      </c>
      <c r="AF18">
        <v>75.3</v>
      </c>
    </row>
    <row r="19" spans="1:32" x14ac:dyDescent="0.3">
      <c r="A19" t="s">
        <v>77</v>
      </c>
      <c r="B19" t="s">
        <v>331</v>
      </c>
      <c r="C19" t="s">
        <v>297</v>
      </c>
      <c r="D19" t="s">
        <v>332</v>
      </c>
      <c r="E19" t="s">
        <v>298</v>
      </c>
      <c r="U19">
        <v>26.965441209211999</v>
      </c>
      <c r="V19">
        <v>35.887092761702199</v>
      </c>
      <c r="W19">
        <v>31.095350262270301</v>
      </c>
      <c r="X19">
        <v>23.7548085610131</v>
      </c>
      <c r="Y19">
        <v>16.851701799693</v>
      </c>
      <c r="Z19">
        <v>15.926913286295299</v>
      </c>
      <c r="AA19">
        <v>21.1673815288827</v>
      </c>
      <c r="AB19">
        <v>19.742653925977201</v>
      </c>
      <c r="AC19">
        <v>23.8936734693877</v>
      </c>
      <c r="AD19">
        <v>28.110204081632599</v>
      </c>
      <c r="AE19">
        <v>38.799999999999997</v>
      </c>
      <c r="AF19">
        <v>33.299999999999997</v>
      </c>
    </row>
    <row r="20" spans="1:32" x14ac:dyDescent="0.3">
      <c r="A20" t="s">
        <v>77</v>
      </c>
      <c r="B20" t="s">
        <v>333</v>
      </c>
      <c r="C20" t="s">
        <v>297</v>
      </c>
      <c r="D20" t="s">
        <v>334</v>
      </c>
      <c r="E20" t="s">
        <v>298</v>
      </c>
      <c r="U20">
        <v>37.041280229470701</v>
      </c>
      <c r="V20">
        <v>9.5276783792339295</v>
      </c>
      <c r="W20">
        <v>7.7596555872111397</v>
      </c>
      <c r="X20">
        <v>3.3395986071541599</v>
      </c>
      <c r="Y20">
        <v>2.65203418803419</v>
      </c>
      <c r="Z20">
        <v>4.3860565417488502</v>
      </c>
      <c r="AA20">
        <v>5.10006574621959</v>
      </c>
      <c r="AB20">
        <v>4.5900591715976304</v>
      </c>
      <c r="AC20">
        <v>8.2621065088757408</v>
      </c>
      <c r="AD20">
        <v>13.0984615384615</v>
      </c>
      <c r="AE20">
        <v>12.9</v>
      </c>
      <c r="AF20">
        <v>24.9</v>
      </c>
    </row>
    <row r="21" spans="1:32" x14ac:dyDescent="0.3">
      <c r="A21" t="s">
        <v>77</v>
      </c>
      <c r="B21" t="s">
        <v>335</v>
      </c>
      <c r="C21" t="s">
        <v>297</v>
      </c>
      <c r="D21" t="s">
        <v>336</v>
      </c>
      <c r="E21" t="s">
        <v>298</v>
      </c>
      <c r="U21">
        <v>42.2454754901961</v>
      </c>
      <c r="V21">
        <v>14.7711452762923</v>
      </c>
      <c r="W21">
        <v>17.2662711675579</v>
      </c>
      <c r="X21">
        <v>9.1820632798574007</v>
      </c>
      <c r="Y21">
        <v>6.9863524955436702</v>
      </c>
      <c r="Z21">
        <v>9.9226455733808692</v>
      </c>
      <c r="AA21">
        <v>9.5176396316102192</v>
      </c>
      <c r="AB21">
        <v>10.125148544266199</v>
      </c>
      <c r="AC21">
        <v>15.4914772727273</v>
      </c>
      <c r="AD21">
        <v>24.34375</v>
      </c>
      <c r="AE21">
        <v>28.5</v>
      </c>
      <c r="AF21">
        <v>37.700000000000003</v>
      </c>
    </row>
    <row r="22" spans="1:32" x14ac:dyDescent="0.3">
      <c r="A22" t="s">
        <v>77</v>
      </c>
      <c r="B22" t="s">
        <v>337</v>
      </c>
      <c r="C22" t="s">
        <v>297</v>
      </c>
      <c r="D22" t="s">
        <v>338</v>
      </c>
      <c r="E22" t="s">
        <v>298</v>
      </c>
      <c r="U22">
        <v>4.7311030741410498</v>
      </c>
      <c r="V22">
        <v>5.1253616636528001</v>
      </c>
      <c r="W22">
        <v>9.4467450271247699</v>
      </c>
      <c r="X22">
        <v>5.8288426763110301</v>
      </c>
      <c r="Y22">
        <v>4.3213833634719698</v>
      </c>
      <c r="Z22">
        <v>5.5273508137432197</v>
      </c>
      <c r="AA22">
        <v>4.4218806509945798</v>
      </c>
      <c r="AB22">
        <v>5.5273508137432197</v>
      </c>
      <c r="AC22">
        <v>7.2358047016274902</v>
      </c>
      <c r="AD22">
        <v>11.255696202531601</v>
      </c>
      <c r="AE22">
        <v>15.6</v>
      </c>
      <c r="AF22">
        <v>12.8</v>
      </c>
    </row>
    <row r="23" spans="1:32" x14ac:dyDescent="0.3">
      <c r="A23" t="s">
        <v>77</v>
      </c>
      <c r="B23" t="s">
        <v>339</v>
      </c>
      <c r="C23" t="s">
        <v>297</v>
      </c>
      <c r="D23" t="s">
        <v>340</v>
      </c>
      <c r="E23" t="s">
        <v>298</v>
      </c>
      <c r="U23">
        <v>16.575322125394599</v>
      </c>
      <c r="V23">
        <v>11.452040741181699</v>
      </c>
      <c r="W23">
        <v>6.1350218256330598</v>
      </c>
      <c r="X23">
        <v>8.9980320109284904</v>
      </c>
      <c r="Y23">
        <v>9.3047831022101395</v>
      </c>
      <c r="Z23">
        <v>11.682672117219401</v>
      </c>
      <c r="AA23">
        <v>10.1318749335177</v>
      </c>
      <c r="AB23">
        <v>11.7693496702478</v>
      </c>
      <c r="AC23">
        <v>13.918535262206101</v>
      </c>
      <c r="AD23">
        <v>15.935714285714299</v>
      </c>
      <c r="AE23">
        <v>19.399999999999999</v>
      </c>
      <c r="AF23">
        <v>35.6</v>
      </c>
    </row>
    <row r="24" spans="1:32" x14ac:dyDescent="0.3">
      <c r="A24" t="s">
        <v>77</v>
      </c>
      <c r="B24" t="s">
        <v>341</v>
      </c>
      <c r="C24" t="s">
        <v>297</v>
      </c>
      <c r="D24" t="s">
        <v>342</v>
      </c>
      <c r="E24" t="s">
        <v>298</v>
      </c>
      <c r="U24">
        <v>92.495421644978606</v>
      </c>
      <c r="V24">
        <v>95.089683740738494</v>
      </c>
      <c r="W24">
        <v>90.426436990126604</v>
      </c>
      <c r="X24">
        <v>67.997432977985198</v>
      </c>
      <c r="Y24">
        <v>66.582924713955805</v>
      </c>
      <c r="Z24">
        <v>60.966266954342998</v>
      </c>
      <c r="AA24">
        <v>65.671717088403</v>
      </c>
      <c r="AB24">
        <v>75.126004533018303</v>
      </c>
      <c r="AC24">
        <v>73.400136861313797</v>
      </c>
      <c r="AD24">
        <v>91.373631386861305</v>
      </c>
      <c r="AE24">
        <v>108.5</v>
      </c>
      <c r="AF24">
        <v>137.5</v>
      </c>
    </row>
    <row r="25" spans="1:32" x14ac:dyDescent="0.3">
      <c r="A25" t="s">
        <v>77</v>
      </c>
      <c r="B25" t="s">
        <v>343</v>
      </c>
      <c r="C25" t="s">
        <v>297</v>
      </c>
      <c r="D25" t="s">
        <v>344</v>
      </c>
      <c r="E25" t="s">
        <v>298</v>
      </c>
      <c r="U25">
        <v>0.5</v>
      </c>
      <c r="V25">
        <v>0.7</v>
      </c>
      <c r="W25">
        <v>0.8</v>
      </c>
      <c r="X25">
        <v>0.9</v>
      </c>
      <c r="Y25">
        <v>0.8</v>
      </c>
      <c r="Z25">
        <v>0.6</v>
      </c>
      <c r="AA25">
        <v>1.2</v>
      </c>
      <c r="AB25">
        <v>0.7</v>
      </c>
      <c r="AC25">
        <v>1.1000000000000001</v>
      </c>
      <c r="AD25">
        <v>2.7</v>
      </c>
      <c r="AE25">
        <v>3.4</v>
      </c>
      <c r="AF25">
        <v>3.1</v>
      </c>
    </row>
    <row r="26" spans="1:32" x14ac:dyDescent="0.3">
      <c r="A26" t="s">
        <v>77</v>
      </c>
      <c r="B26" t="s">
        <v>345</v>
      </c>
      <c r="C26" t="s">
        <v>297</v>
      </c>
      <c r="D26" t="s">
        <v>346</v>
      </c>
      <c r="E26" t="s">
        <v>298</v>
      </c>
      <c r="U26">
        <v>88.480086395475098</v>
      </c>
      <c r="V26">
        <v>91.0765674860872</v>
      </c>
      <c r="W26">
        <v>85.498381281482807</v>
      </c>
      <c r="X26">
        <v>64.276098991898607</v>
      </c>
      <c r="Y26">
        <v>60.1325139939932</v>
      </c>
      <c r="Z26">
        <v>56.246399144041199</v>
      </c>
      <c r="AA26">
        <v>55.734136856754901</v>
      </c>
      <c r="AB26">
        <v>67.328464597028699</v>
      </c>
      <c r="AC26">
        <v>63.774171594168998</v>
      </c>
      <c r="AD26">
        <v>76.328142380422705</v>
      </c>
      <c r="AE26">
        <v>89</v>
      </c>
      <c r="AF26">
        <v>96.9</v>
      </c>
    </row>
    <row r="27" spans="1:32" x14ac:dyDescent="0.3">
      <c r="A27" t="s">
        <v>77</v>
      </c>
      <c r="B27" t="s">
        <v>347</v>
      </c>
      <c r="C27" t="s">
        <v>297</v>
      </c>
      <c r="D27" t="s">
        <v>348</v>
      </c>
      <c r="E27" t="s">
        <v>298</v>
      </c>
      <c r="U27">
        <v>3.5491171629507701</v>
      </c>
      <c r="V27">
        <v>3.3519439872312802</v>
      </c>
      <c r="W27">
        <v>4.1645364689843198</v>
      </c>
      <c r="X27">
        <v>2.8440736861356299</v>
      </c>
      <c r="Y27">
        <v>5.6881473722712697</v>
      </c>
      <c r="Z27">
        <v>4.1645364689843198</v>
      </c>
      <c r="AA27">
        <v>8.7353691788451595</v>
      </c>
      <c r="AB27">
        <v>7.11018421533909</v>
      </c>
      <c r="AC27">
        <v>8.5322210584069005</v>
      </c>
      <c r="AD27">
        <v>12.346625766871201</v>
      </c>
      <c r="AE27">
        <v>16.100000000000001</v>
      </c>
      <c r="AF27">
        <v>37.5</v>
      </c>
    </row>
    <row r="28" spans="1:32" x14ac:dyDescent="0.3">
      <c r="A28" t="s">
        <v>77</v>
      </c>
      <c r="B28" t="s">
        <v>349</v>
      </c>
      <c r="C28" t="s">
        <v>297</v>
      </c>
      <c r="D28" t="s">
        <v>350</v>
      </c>
      <c r="E28" t="s">
        <v>298</v>
      </c>
      <c r="U28">
        <v>40.057526537184003</v>
      </c>
      <c r="V28">
        <v>25.232314509941901</v>
      </c>
      <c r="W28">
        <v>12.267093615505299</v>
      </c>
      <c r="X28">
        <v>16.555589757511299</v>
      </c>
      <c r="Y28">
        <v>12.909418203773701</v>
      </c>
      <c r="Z28">
        <v>11.9008699066038</v>
      </c>
      <c r="AA28">
        <v>10.993176439151</v>
      </c>
      <c r="AB28">
        <v>24.085050198503598</v>
      </c>
      <c r="AC28">
        <v>15.5903229500687</v>
      </c>
      <c r="AD28">
        <v>29.293918918918902</v>
      </c>
      <c r="AE28">
        <v>14.5</v>
      </c>
      <c r="AF28">
        <v>16.8</v>
      </c>
    </row>
    <row r="29" spans="1:32" x14ac:dyDescent="0.3">
      <c r="A29" t="s">
        <v>77</v>
      </c>
      <c r="B29" t="s">
        <v>351</v>
      </c>
      <c r="C29" t="s">
        <v>297</v>
      </c>
      <c r="D29" t="s">
        <v>352</v>
      </c>
      <c r="E29" t="s">
        <v>298</v>
      </c>
      <c r="U29">
        <v>1.6575</v>
      </c>
      <c r="V29">
        <v>2.2425000000000002</v>
      </c>
      <c r="W29">
        <v>5.7525000000000004</v>
      </c>
      <c r="X29">
        <v>3.12</v>
      </c>
      <c r="Y29">
        <v>3.9</v>
      </c>
      <c r="Z29">
        <v>1.6</v>
      </c>
      <c r="AA29">
        <v>1.5</v>
      </c>
      <c r="AB29">
        <v>1.9</v>
      </c>
      <c r="AC29">
        <v>2.2999999999999998</v>
      </c>
      <c r="AD29">
        <v>3.2</v>
      </c>
      <c r="AE29">
        <v>3.2</v>
      </c>
      <c r="AF29">
        <v>3</v>
      </c>
    </row>
    <row r="30" spans="1:32" x14ac:dyDescent="0.3">
      <c r="A30" t="s">
        <v>77</v>
      </c>
      <c r="B30" t="s">
        <v>353</v>
      </c>
      <c r="C30" t="s">
        <v>297</v>
      </c>
      <c r="D30" t="s">
        <v>354</v>
      </c>
      <c r="E30" t="s">
        <v>298</v>
      </c>
      <c r="F30" t="e">
        <v>#NUM!</v>
      </c>
      <c r="G30" t="e">
        <v>#NUM!</v>
      </c>
      <c r="H30" t="e">
        <v>#NUM!</v>
      </c>
      <c r="I30" t="e">
        <v>#NUM!</v>
      </c>
      <c r="J30" t="e">
        <v>#NUM!</v>
      </c>
      <c r="K30" t="e">
        <v>#NUM!</v>
      </c>
      <c r="L30" t="e">
        <v>#NUM!</v>
      </c>
      <c r="M30" t="e">
        <v>#NUM!</v>
      </c>
      <c r="N30" t="e">
        <v>#NUM!</v>
      </c>
      <c r="O30" t="e">
        <v>#NUM!</v>
      </c>
      <c r="P30" t="e">
        <v>#NUM!</v>
      </c>
      <c r="Q30" t="e">
        <v>#NUM!</v>
      </c>
      <c r="R30" t="e">
        <v>#NUM!</v>
      </c>
      <c r="S30" t="e">
        <v>#NUM!</v>
      </c>
      <c r="T30" t="e">
        <v>#NUM!</v>
      </c>
      <c r="U30">
        <v>0</v>
      </c>
      <c r="V30">
        <v>0</v>
      </c>
      <c r="W30" t="e">
        <v>#NUM!</v>
      </c>
      <c r="X30" t="e">
        <v>#NUM!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0.3</v>
      </c>
      <c r="AF30">
        <v>0.4</v>
      </c>
    </row>
    <row r="31" spans="1:32" x14ac:dyDescent="0.3">
      <c r="A31" t="s">
        <v>77</v>
      </c>
      <c r="B31" t="s">
        <v>355</v>
      </c>
      <c r="C31" t="s">
        <v>297</v>
      </c>
      <c r="D31" t="s">
        <v>356</v>
      </c>
      <c r="E31" t="s">
        <v>298</v>
      </c>
      <c r="U31">
        <v>1.4442999999999999</v>
      </c>
      <c r="V31">
        <v>1.8887</v>
      </c>
      <c r="W31">
        <v>1.111</v>
      </c>
      <c r="X31">
        <v>1.111</v>
      </c>
      <c r="Y31">
        <v>1.01</v>
      </c>
      <c r="Z31">
        <v>1.111</v>
      </c>
      <c r="AA31">
        <v>0.10100000000000001</v>
      </c>
      <c r="AB31">
        <v>12.423</v>
      </c>
      <c r="AC31">
        <v>2.8279999999999998</v>
      </c>
      <c r="AD31">
        <v>10.1</v>
      </c>
      <c r="AE31">
        <v>1.2</v>
      </c>
      <c r="AF31">
        <v>0.7</v>
      </c>
    </row>
    <row r="32" spans="1:32" x14ac:dyDescent="0.3">
      <c r="A32" t="s">
        <v>77</v>
      </c>
      <c r="B32" t="s">
        <v>357</v>
      </c>
      <c r="C32" t="s">
        <v>297</v>
      </c>
      <c r="D32" t="s">
        <v>358</v>
      </c>
      <c r="E32" t="s">
        <v>298</v>
      </c>
      <c r="U32">
        <v>22.898396843654801</v>
      </c>
      <c r="V32">
        <v>9.2993489365060906</v>
      </c>
      <c r="W32">
        <v>3.5766726678869598</v>
      </c>
      <c r="X32">
        <v>7.1533453357739196</v>
      </c>
      <c r="Y32">
        <v>5.5413238516558501</v>
      </c>
      <c r="Z32">
        <v>6.1570265018398302</v>
      </c>
      <c r="AA32">
        <v>6.8753462603878104</v>
      </c>
      <c r="AB32">
        <v>8.4930747922437693</v>
      </c>
      <c r="AC32">
        <v>9.6052631578947398</v>
      </c>
      <c r="AD32">
        <v>14.407894736842101</v>
      </c>
      <c r="AE32">
        <v>7.5</v>
      </c>
      <c r="AF32">
        <v>7.6</v>
      </c>
    </row>
    <row r="33" spans="1:32" x14ac:dyDescent="0.3">
      <c r="A33" t="s">
        <v>77</v>
      </c>
      <c r="B33" t="s">
        <v>359</v>
      </c>
      <c r="C33" t="s">
        <v>297</v>
      </c>
      <c r="D33" t="s">
        <v>360</v>
      </c>
      <c r="E33" t="s">
        <v>298</v>
      </c>
      <c r="U33">
        <v>14.8377301815332</v>
      </c>
      <c r="V33">
        <v>12.3481781376518</v>
      </c>
      <c r="W33">
        <v>1.6194331983805701</v>
      </c>
      <c r="X33">
        <v>2.5303643724696401</v>
      </c>
      <c r="Y33">
        <v>2.6315789473684199</v>
      </c>
      <c r="Z33">
        <v>3.2631578947368398</v>
      </c>
      <c r="AA33">
        <v>2.7368421052631602</v>
      </c>
      <c r="AB33">
        <v>1.57894736842105</v>
      </c>
      <c r="AC33">
        <v>1.0526315789473699</v>
      </c>
      <c r="AD33">
        <v>2</v>
      </c>
      <c r="AE33">
        <v>2.5</v>
      </c>
      <c r="AF33">
        <v>5.0999999999999996</v>
      </c>
    </row>
    <row r="34" spans="1:32" x14ac:dyDescent="0.3">
      <c r="A34" t="s">
        <v>77</v>
      </c>
      <c r="B34" t="s">
        <v>361</v>
      </c>
      <c r="C34" t="s">
        <v>297</v>
      </c>
      <c r="D34" t="s">
        <v>362</v>
      </c>
      <c r="E34" t="s">
        <v>298</v>
      </c>
      <c r="U34">
        <v>0</v>
      </c>
      <c r="V34">
        <v>0.20689655172413801</v>
      </c>
      <c r="W34">
        <v>0.20689655172413801</v>
      </c>
      <c r="X34">
        <v>0.10344827586206901</v>
      </c>
      <c r="Y34">
        <v>0.10344827586206901</v>
      </c>
      <c r="Z34">
        <v>0.10344827586206901</v>
      </c>
      <c r="AA34">
        <v>0.41379310344827602</v>
      </c>
      <c r="AB34">
        <v>0.72413793103448298</v>
      </c>
      <c r="AC34">
        <v>1.44827586206897</v>
      </c>
      <c r="AD34">
        <v>3</v>
      </c>
      <c r="AE34">
        <v>2.2000000000000002</v>
      </c>
      <c r="AF34">
        <v>4.0999999999999996</v>
      </c>
    </row>
    <row r="35" spans="1:32" x14ac:dyDescent="0.3">
      <c r="A35" t="s">
        <v>77</v>
      </c>
      <c r="B35" t="s">
        <v>363</v>
      </c>
      <c r="C35" t="s">
        <v>297</v>
      </c>
      <c r="D35" t="s">
        <v>364</v>
      </c>
      <c r="E35" t="s">
        <v>298</v>
      </c>
      <c r="U35">
        <v>162.24406734021699</v>
      </c>
      <c r="V35">
        <v>220.152719067802</v>
      </c>
      <c r="W35">
        <v>159.20763193756301</v>
      </c>
      <c r="X35">
        <v>128.23931067419801</v>
      </c>
      <c r="Y35">
        <v>73.727490127358195</v>
      </c>
      <c r="Z35">
        <v>75.0568346095436</v>
      </c>
      <c r="AA35">
        <v>98.269234413857504</v>
      </c>
      <c r="AB35">
        <v>113.715897941165</v>
      </c>
      <c r="AC35">
        <v>129.656430063275</v>
      </c>
      <c r="AD35">
        <v>157.87754303599399</v>
      </c>
      <c r="AE35">
        <v>126.5</v>
      </c>
      <c r="AF35">
        <v>82</v>
      </c>
    </row>
    <row r="36" spans="1:32" x14ac:dyDescent="0.3">
      <c r="A36" t="s">
        <v>77</v>
      </c>
      <c r="B36" t="s">
        <v>365</v>
      </c>
      <c r="C36" t="s">
        <v>297</v>
      </c>
      <c r="D36" t="s">
        <v>366</v>
      </c>
      <c r="E36" t="s">
        <v>298</v>
      </c>
      <c r="U36">
        <v>2.56836910134782</v>
      </c>
      <c r="V36">
        <v>4.3464707868963197</v>
      </c>
      <c r="W36">
        <v>3.53782505910165</v>
      </c>
      <c r="X36">
        <v>4.7507936507936499</v>
      </c>
      <c r="Y36">
        <v>2.3248564674096599</v>
      </c>
      <c r="Z36">
        <v>2.8302600472813202</v>
      </c>
      <c r="AA36">
        <v>3.3356636271529898</v>
      </c>
      <c r="AB36">
        <v>3.73998649105032</v>
      </c>
      <c r="AC36">
        <v>7.27781155015197</v>
      </c>
      <c r="AD36">
        <v>4.6857142857142904</v>
      </c>
      <c r="AE36">
        <v>4.0999999999999996</v>
      </c>
      <c r="AF36">
        <v>5.7</v>
      </c>
    </row>
    <row r="37" spans="1:32" x14ac:dyDescent="0.3">
      <c r="A37" t="s">
        <v>77</v>
      </c>
      <c r="B37" t="s">
        <v>367</v>
      </c>
      <c r="C37" t="s">
        <v>297</v>
      </c>
      <c r="D37" t="s">
        <v>368</v>
      </c>
      <c r="E37" t="s">
        <v>298</v>
      </c>
      <c r="U37">
        <v>134.23291136878001</v>
      </c>
      <c r="V37">
        <v>182.34470747040601</v>
      </c>
      <c r="W37">
        <v>132.060233822578</v>
      </c>
      <c r="X37">
        <v>102.758733559942</v>
      </c>
      <c r="Y37">
        <v>49.048547379695997</v>
      </c>
      <c r="Z37">
        <v>45.251902498840899</v>
      </c>
      <c r="AA37">
        <v>64.029902855502698</v>
      </c>
      <c r="AB37">
        <v>67.700406840849993</v>
      </c>
      <c r="AC37">
        <v>70.449145163711606</v>
      </c>
      <c r="AD37">
        <v>72.364071856287396</v>
      </c>
      <c r="AE37">
        <v>16.600000000000001</v>
      </c>
      <c r="AF37">
        <v>23.8</v>
      </c>
    </row>
    <row r="38" spans="1:32" x14ac:dyDescent="0.3">
      <c r="A38" t="s">
        <v>77</v>
      </c>
      <c r="B38" t="s">
        <v>369</v>
      </c>
      <c r="C38" t="s">
        <v>297</v>
      </c>
      <c r="D38" t="s">
        <v>370</v>
      </c>
      <c r="E38" t="s">
        <v>298</v>
      </c>
      <c r="U38">
        <v>25.789899702338602</v>
      </c>
      <c r="V38">
        <v>33.918233849768299</v>
      </c>
      <c r="W38">
        <v>23.9362911552419</v>
      </c>
      <c r="X38">
        <v>20.982450970127001</v>
      </c>
      <c r="Y38">
        <v>22.5029184317304</v>
      </c>
      <c r="Z38">
        <v>27.105788110947898</v>
      </c>
      <c r="AA38">
        <v>31.094941832936499</v>
      </c>
      <c r="AB38">
        <v>42.476097013619103</v>
      </c>
      <c r="AC38">
        <v>52.1297554258053</v>
      </c>
      <c r="AD38">
        <v>81.057249766136593</v>
      </c>
      <c r="AE38">
        <v>105.8</v>
      </c>
      <c r="AF38">
        <v>52.5</v>
      </c>
    </row>
    <row r="39" spans="1:32" x14ac:dyDescent="0.3">
      <c r="A39" t="s">
        <v>77</v>
      </c>
      <c r="B39" t="s">
        <v>371</v>
      </c>
      <c r="C39" t="s">
        <v>297</v>
      </c>
      <c r="D39" t="s">
        <v>372</v>
      </c>
      <c r="E39" t="s">
        <v>298</v>
      </c>
      <c r="U39">
        <v>119.00420750723001</v>
      </c>
      <c r="V39">
        <v>125.787347583082</v>
      </c>
      <c r="W39">
        <v>116.672322395902</v>
      </c>
      <c r="X39">
        <v>116.77377658928999</v>
      </c>
      <c r="Y39">
        <v>101.722485316103</v>
      </c>
      <c r="Z39">
        <v>123.272128289695</v>
      </c>
      <c r="AA39">
        <v>164.839449096576</v>
      </c>
      <c r="AB39">
        <v>130.836237614216</v>
      </c>
      <c r="AC39">
        <v>122.513063460325</v>
      </c>
      <c r="AD39">
        <v>124.22161315583401</v>
      </c>
      <c r="AE39">
        <v>126.5</v>
      </c>
      <c r="AF39">
        <v>107.3</v>
      </c>
    </row>
    <row r="40" spans="1:32" x14ac:dyDescent="0.3">
      <c r="A40" t="s">
        <v>77</v>
      </c>
      <c r="B40" t="s">
        <v>373</v>
      </c>
      <c r="C40" t="s">
        <v>297</v>
      </c>
      <c r="D40" t="s">
        <v>374</v>
      </c>
      <c r="E40" t="s">
        <v>298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e">
        <v>#NUM!</v>
      </c>
      <c r="Q40" t="e">
        <v>#NUM!</v>
      </c>
      <c r="R40" t="e">
        <v>#NUM!</v>
      </c>
      <c r="S40" t="e">
        <v>#NUM!</v>
      </c>
      <c r="T40" t="e">
        <v>#NUM!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0.20624999999999999</v>
      </c>
      <c r="AB40">
        <v>0.10312499999999999</v>
      </c>
      <c r="AC40">
        <v>4.95</v>
      </c>
      <c r="AD40">
        <v>3.3</v>
      </c>
      <c r="AE40">
        <v>1.2</v>
      </c>
      <c r="AF40">
        <v>3.5</v>
      </c>
    </row>
    <row r="41" spans="1:32" x14ac:dyDescent="0.3">
      <c r="A41" t="s">
        <v>77</v>
      </c>
      <c r="B41" t="s">
        <v>375</v>
      </c>
      <c r="C41" t="s">
        <v>297</v>
      </c>
      <c r="D41" t="s">
        <v>376</v>
      </c>
      <c r="E41" t="s">
        <v>298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77</v>
      </c>
      <c r="B42" t="s">
        <v>377</v>
      </c>
      <c r="C42" t="s">
        <v>297</v>
      </c>
      <c r="D42" t="s">
        <v>378</v>
      </c>
      <c r="E42" t="s">
        <v>298</v>
      </c>
      <c r="U42">
        <v>586.27378212252199</v>
      </c>
      <c r="V42">
        <v>511.96861028028599</v>
      </c>
      <c r="W42">
        <v>465.12247064396797</v>
      </c>
      <c r="X42">
        <v>540.73401196024599</v>
      </c>
      <c r="Y42">
        <v>631.00781339674597</v>
      </c>
      <c r="Z42">
        <v>597.81837508084595</v>
      </c>
      <c r="AA42">
        <v>512.09463269615503</v>
      </c>
      <c r="AB42">
        <v>542.24770682596397</v>
      </c>
      <c r="AC42">
        <v>561.83479412100598</v>
      </c>
      <c r="AD42">
        <v>600.710185739964</v>
      </c>
      <c r="AE42">
        <v>660.9</v>
      </c>
      <c r="AF42">
        <v>794.1</v>
      </c>
    </row>
    <row r="43" spans="1:32" x14ac:dyDescent="0.3">
      <c r="A43" t="s">
        <v>77</v>
      </c>
      <c r="B43" t="s">
        <v>379</v>
      </c>
      <c r="C43" t="s">
        <v>297</v>
      </c>
      <c r="D43" t="s">
        <v>380</v>
      </c>
      <c r="E43" t="s">
        <v>298</v>
      </c>
      <c r="U43">
        <v>596.10178410364404</v>
      </c>
      <c r="V43">
        <v>521.70111029822601</v>
      </c>
      <c r="W43">
        <v>476.37099055160002</v>
      </c>
      <c r="X43">
        <v>550.27489608727103</v>
      </c>
      <c r="Y43">
        <v>640.45575169489302</v>
      </c>
      <c r="Z43">
        <v>608.38700571622996</v>
      </c>
      <c r="AA43">
        <v>524.39403986155401</v>
      </c>
      <c r="AB43">
        <v>554.24338114312104</v>
      </c>
      <c r="AC43">
        <v>574.94758362493701</v>
      </c>
      <c r="AD43">
        <v>618.44029915771102</v>
      </c>
      <c r="AE43">
        <v>681.7</v>
      </c>
      <c r="AF43">
        <v>817.4</v>
      </c>
    </row>
    <row r="44" spans="1:32" x14ac:dyDescent="0.3">
      <c r="A44" t="s">
        <v>77</v>
      </c>
      <c r="B44" t="s">
        <v>381</v>
      </c>
      <c r="C44" t="s">
        <v>297</v>
      </c>
      <c r="D44" t="s">
        <v>382</v>
      </c>
      <c r="E44" t="s">
        <v>298</v>
      </c>
      <c r="U44">
        <v>1565.0034950153899</v>
      </c>
      <c r="V44">
        <v>1550.3250343653999</v>
      </c>
      <c r="W44">
        <v>1512.7991765402601</v>
      </c>
      <c r="X44">
        <v>1478.1611238174901</v>
      </c>
      <c r="Y44">
        <v>1445.78081442389</v>
      </c>
      <c r="Z44">
        <v>1422.95700572953</v>
      </c>
      <c r="AA44">
        <v>1469.1456281058199</v>
      </c>
      <c r="AB44">
        <v>1584.48841004101</v>
      </c>
      <c r="AC44">
        <v>1673.77968536003</v>
      </c>
      <c r="AD44">
        <v>1850.7715290414601</v>
      </c>
      <c r="AE44">
        <v>2012.5</v>
      </c>
      <c r="AF44">
        <v>2176.6</v>
      </c>
    </row>
    <row r="45" spans="1:32" x14ac:dyDescent="0.3">
      <c r="A45" t="s">
        <v>77</v>
      </c>
      <c r="B45" t="s">
        <v>383</v>
      </c>
      <c r="C45" t="s">
        <v>297</v>
      </c>
      <c r="D45" t="s">
        <v>384</v>
      </c>
      <c r="E45" t="s">
        <v>298</v>
      </c>
      <c r="U45">
        <v>1563.5033263498899</v>
      </c>
      <c r="V45">
        <v>1548.6242310170601</v>
      </c>
      <c r="W45">
        <v>1507.44389058</v>
      </c>
      <c r="X45">
        <v>1471.27905298674</v>
      </c>
      <c r="Y45">
        <v>1440.9204508892001</v>
      </c>
      <c r="Z45">
        <v>1417.58239144453</v>
      </c>
      <c r="AA45">
        <v>1460.3009726300099</v>
      </c>
      <c r="AB45">
        <v>1571.3798707988501</v>
      </c>
      <c r="AC45">
        <v>1662.30209632025</v>
      </c>
      <c r="AD45">
        <v>1835.5821805334399</v>
      </c>
      <c r="AE45">
        <v>1989.1</v>
      </c>
      <c r="AF45">
        <v>2149.3000000000002</v>
      </c>
    </row>
    <row r="46" spans="1:32" x14ac:dyDescent="0.3">
      <c r="A46" t="s">
        <v>77</v>
      </c>
      <c r="B46" t="s">
        <v>385</v>
      </c>
      <c r="C46" t="s">
        <v>297</v>
      </c>
      <c r="D46" t="s">
        <v>386</v>
      </c>
      <c r="E46" t="s">
        <v>298</v>
      </c>
      <c r="U46">
        <v>9.8561965753880205</v>
      </c>
      <c r="V46">
        <v>9.7566390342224807</v>
      </c>
      <c r="W46">
        <v>11.2811138833197</v>
      </c>
      <c r="X46">
        <v>9.5376690104430608</v>
      </c>
      <c r="Y46">
        <v>9.4362044465021793</v>
      </c>
      <c r="Z46">
        <v>10.564446282497</v>
      </c>
      <c r="AA46">
        <v>12.3080927563072</v>
      </c>
      <c r="AB46">
        <v>12.0029334317706</v>
      </c>
      <c r="AC46">
        <v>13.121850955071301</v>
      </c>
      <c r="AD46">
        <v>17.729523809523801</v>
      </c>
      <c r="AE46">
        <v>20.8</v>
      </c>
      <c r="AF46">
        <v>23.3</v>
      </c>
    </row>
    <row r="47" spans="1:32" x14ac:dyDescent="0.3">
      <c r="A47" t="s">
        <v>77</v>
      </c>
      <c r="B47" t="s">
        <v>387</v>
      </c>
      <c r="C47" t="s">
        <v>297</v>
      </c>
      <c r="D47" t="s">
        <v>388</v>
      </c>
      <c r="E47" t="s">
        <v>298</v>
      </c>
      <c r="U47">
        <v>22.973996084755999</v>
      </c>
      <c r="V47">
        <v>14.9181792758156</v>
      </c>
      <c r="W47">
        <v>18.064189871395701</v>
      </c>
      <c r="X47">
        <v>17.962705658635102</v>
      </c>
      <c r="Y47">
        <v>14.7334552031501</v>
      </c>
      <c r="Z47">
        <v>15.449664831081</v>
      </c>
      <c r="AA47">
        <v>14.8357708642831</v>
      </c>
      <c r="AB47">
        <v>18.9003656216209</v>
      </c>
      <c r="AC47">
        <v>19.205210228421301</v>
      </c>
      <c r="AD47">
        <v>19.506862745098001</v>
      </c>
      <c r="AE47">
        <v>20.2</v>
      </c>
      <c r="AF47">
        <v>16.7</v>
      </c>
    </row>
    <row r="48" spans="1:32" x14ac:dyDescent="0.3">
      <c r="A48" t="s">
        <v>77</v>
      </c>
      <c r="B48" t="s">
        <v>389</v>
      </c>
      <c r="C48" t="s">
        <v>297</v>
      </c>
      <c r="D48" t="s">
        <v>390</v>
      </c>
      <c r="E48" t="s">
        <v>298</v>
      </c>
      <c r="U48">
        <v>1046.29279266358</v>
      </c>
      <c r="V48">
        <v>1065.5418018410801</v>
      </c>
      <c r="W48">
        <v>848.13982808292599</v>
      </c>
      <c r="X48">
        <v>828.75608245836702</v>
      </c>
      <c r="Y48">
        <v>840.52361421171997</v>
      </c>
      <c r="Z48">
        <v>879.07601040998202</v>
      </c>
      <c r="AA48">
        <v>945.62937301882005</v>
      </c>
      <c r="AB48">
        <v>978.70465432988499</v>
      </c>
      <c r="AC48">
        <v>1019.49666753652</v>
      </c>
      <c r="AD48">
        <v>951.38331187481401</v>
      </c>
      <c r="AE48">
        <v>999.7</v>
      </c>
      <c r="AF48">
        <v>955.5</v>
      </c>
    </row>
    <row r="49" spans="1:32" x14ac:dyDescent="0.3">
      <c r="A49" t="s">
        <v>77</v>
      </c>
      <c r="B49" t="s">
        <v>391</v>
      </c>
      <c r="C49" t="s">
        <v>297</v>
      </c>
      <c r="D49" t="s">
        <v>392</v>
      </c>
      <c r="E49" t="s">
        <v>298</v>
      </c>
      <c r="U49">
        <v>971.14591656486903</v>
      </c>
      <c r="V49">
        <v>977.98218143356701</v>
      </c>
      <c r="W49">
        <v>781.23849294801198</v>
      </c>
      <c r="X49">
        <v>758.75898534447504</v>
      </c>
      <c r="Y49">
        <v>770.80915451352496</v>
      </c>
      <c r="Z49">
        <v>799.24480184735705</v>
      </c>
      <c r="AA49">
        <v>867.82116402442205</v>
      </c>
      <c r="AB49">
        <v>890.04191077551297</v>
      </c>
      <c r="AC49">
        <v>925.01686831422103</v>
      </c>
      <c r="AD49">
        <v>850.91939239383498</v>
      </c>
      <c r="AE49">
        <v>893</v>
      </c>
      <c r="AF49">
        <v>830.9</v>
      </c>
    </row>
    <row r="50" spans="1:32" x14ac:dyDescent="0.3">
      <c r="A50" t="s">
        <v>77</v>
      </c>
      <c r="B50" t="s">
        <v>393</v>
      </c>
      <c r="C50" t="s">
        <v>297</v>
      </c>
      <c r="D50" t="s">
        <v>394</v>
      </c>
      <c r="E50" t="s">
        <v>298</v>
      </c>
      <c r="U50">
        <v>51.8524202802123</v>
      </c>
      <c r="V50">
        <v>72.714917502328902</v>
      </c>
      <c r="W50">
        <v>48.750878212311001</v>
      </c>
      <c r="X50">
        <v>51.945967482039698</v>
      </c>
      <c r="Y50">
        <v>54.923107910852202</v>
      </c>
      <c r="Z50">
        <v>64.474952764913496</v>
      </c>
      <c r="AA50">
        <v>62.629710009015298</v>
      </c>
      <c r="AB50">
        <v>69.6113826001842</v>
      </c>
      <c r="AC50">
        <v>75.147486665589099</v>
      </c>
      <c r="AD50">
        <v>80.858695652173907</v>
      </c>
      <c r="AE50">
        <v>86.5</v>
      </c>
      <c r="AF50">
        <v>107.9</v>
      </c>
    </row>
    <row r="51" spans="1:32" x14ac:dyDescent="0.3">
      <c r="A51" t="s">
        <v>77</v>
      </c>
      <c r="B51" t="s">
        <v>395</v>
      </c>
      <c r="C51" t="s">
        <v>297</v>
      </c>
      <c r="D51" t="s">
        <v>396</v>
      </c>
      <c r="E51" t="s">
        <v>298</v>
      </c>
      <c r="U51">
        <v>49.700713797449701</v>
      </c>
      <c r="V51">
        <v>68.724433908297101</v>
      </c>
      <c r="W51">
        <v>45.984731512169397</v>
      </c>
      <c r="X51">
        <v>49.732385842456303</v>
      </c>
      <c r="Y51">
        <v>52.456066202996503</v>
      </c>
      <c r="Z51">
        <v>58.375233206447497</v>
      </c>
      <c r="AA51">
        <v>55.517704308229803</v>
      </c>
      <c r="AB51">
        <v>64.956728989519306</v>
      </c>
      <c r="AC51">
        <v>69.516873770374801</v>
      </c>
      <c r="AD51">
        <v>74.833460076045597</v>
      </c>
      <c r="AE51">
        <v>78.099999999999994</v>
      </c>
      <c r="AF51">
        <v>104.8</v>
      </c>
    </row>
    <row r="52" spans="1:32" x14ac:dyDescent="0.3">
      <c r="A52" t="s">
        <v>77</v>
      </c>
      <c r="B52" t="s">
        <v>397</v>
      </c>
      <c r="C52" t="s">
        <v>297</v>
      </c>
      <c r="D52" t="s">
        <v>398</v>
      </c>
      <c r="E52" t="s">
        <v>298</v>
      </c>
      <c r="U52">
        <v>1.28777400321831</v>
      </c>
      <c r="V52">
        <v>2.7736670838548201</v>
      </c>
      <c r="W52">
        <v>1.9518397997496899</v>
      </c>
      <c r="X52">
        <v>1.3354693366708399</v>
      </c>
      <c r="Y52">
        <v>1.54092615769712</v>
      </c>
      <c r="Z52">
        <v>5.0336921151439302</v>
      </c>
      <c r="AA52">
        <v>7.5505381727158998</v>
      </c>
      <c r="AB52">
        <v>4.5542928660825996</v>
      </c>
      <c r="AC52">
        <v>5.6329411764705899</v>
      </c>
      <c r="AD52">
        <v>6.0282352941176498</v>
      </c>
      <c r="AE52">
        <v>8.4</v>
      </c>
      <c r="AF52">
        <v>3.1</v>
      </c>
    </row>
    <row r="53" spans="1:32" x14ac:dyDescent="0.3">
      <c r="A53" t="s">
        <v>77</v>
      </c>
      <c r="B53" t="s">
        <v>399</v>
      </c>
      <c r="C53" t="s">
        <v>297</v>
      </c>
      <c r="D53" t="s">
        <v>400</v>
      </c>
      <c r="E53" t="s">
        <v>298</v>
      </c>
      <c r="U53">
        <v>4.7620056792744503</v>
      </c>
      <c r="V53">
        <v>6.9125888892693697</v>
      </c>
      <c r="W53">
        <v>3.9276073234485098</v>
      </c>
      <c r="X53">
        <v>4.3989202022623299</v>
      </c>
      <c r="Y53">
        <v>4.0847116163864499</v>
      </c>
      <c r="Z53">
        <v>6.2087616569073996</v>
      </c>
      <c r="AA53">
        <v>3.8207764042507102</v>
      </c>
      <c r="AB53">
        <v>5.3882744162509999</v>
      </c>
      <c r="AC53">
        <v>5.1923371647509597</v>
      </c>
      <c r="AD53">
        <v>8.6871794871794901</v>
      </c>
      <c r="AE53">
        <v>7.7</v>
      </c>
      <c r="AF53">
        <v>6.8</v>
      </c>
    </row>
    <row r="54" spans="1:32" x14ac:dyDescent="0.3">
      <c r="A54" t="s">
        <v>77</v>
      </c>
      <c r="B54" t="s">
        <v>401</v>
      </c>
      <c r="C54" t="s">
        <v>297</v>
      </c>
      <c r="D54" t="s">
        <v>402</v>
      </c>
      <c r="E54" t="s">
        <v>298</v>
      </c>
      <c r="U54">
        <v>54.052562026616499</v>
      </c>
      <c r="V54">
        <v>63.870905033363201</v>
      </c>
      <c r="W54">
        <v>109.357914703505</v>
      </c>
      <c r="X54">
        <v>112.41025303497899</v>
      </c>
      <c r="Y54">
        <v>62.916186400175</v>
      </c>
      <c r="Z54">
        <v>62.385695789718199</v>
      </c>
      <c r="AA54">
        <v>52.038799902642999</v>
      </c>
      <c r="AB54">
        <v>79.171045880395695</v>
      </c>
      <c r="AC54">
        <v>73.635339506172798</v>
      </c>
      <c r="AD54">
        <v>84.125</v>
      </c>
      <c r="AE54">
        <v>134.6</v>
      </c>
      <c r="AF54">
        <v>110.2</v>
      </c>
    </row>
    <row r="55" spans="1:32" x14ac:dyDescent="0.3">
      <c r="A55" t="s">
        <v>77</v>
      </c>
      <c r="B55" t="s">
        <v>403</v>
      </c>
      <c r="C55" t="s">
        <v>297</v>
      </c>
      <c r="D55" t="s">
        <v>404</v>
      </c>
      <c r="E55" t="s">
        <v>298</v>
      </c>
      <c r="U55">
        <v>48.997283649814499</v>
      </c>
      <c r="V55">
        <v>57.063909616552301</v>
      </c>
      <c r="W55">
        <v>102.795979025562</v>
      </c>
      <c r="X55">
        <v>105.431773359551</v>
      </c>
      <c r="Y55">
        <v>57.967277690021298</v>
      </c>
      <c r="Z55">
        <v>56.130286495619202</v>
      </c>
      <c r="AA55">
        <v>48.272046386232503</v>
      </c>
      <c r="AB55">
        <v>73.903221458568396</v>
      </c>
      <c r="AC55">
        <v>68.541821324305303</v>
      </c>
      <c r="AD55">
        <v>75.427301092043706</v>
      </c>
      <c r="AE55">
        <v>126.9</v>
      </c>
      <c r="AF55">
        <v>103.4</v>
      </c>
    </row>
    <row r="56" spans="1:32" x14ac:dyDescent="0.3">
      <c r="A56" t="s">
        <v>77</v>
      </c>
      <c r="B56" t="s">
        <v>405</v>
      </c>
      <c r="C56" t="s">
        <v>297</v>
      </c>
      <c r="D56" t="s">
        <v>406</v>
      </c>
      <c r="E56" t="s">
        <v>298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77</v>
      </c>
      <c r="B57" t="s">
        <v>407</v>
      </c>
      <c r="C57" t="s">
        <v>297</v>
      </c>
      <c r="D57" t="s">
        <v>408</v>
      </c>
      <c r="E57" t="s">
        <v>298</v>
      </c>
      <c r="F57">
        <v>624.061929945879</v>
      </c>
      <c r="G57">
        <v>671.75798148020397</v>
      </c>
      <c r="H57">
        <v>730.68154869710099</v>
      </c>
      <c r="I57">
        <v>842.76501811082505</v>
      </c>
      <c r="J57">
        <v>966.68113438455305</v>
      </c>
      <c r="K57">
        <v>1103.15989348936</v>
      </c>
      <c r="L57">
        <v>1190.5907076789099</v>
      </c>
      <c r="M57">
        <v>1171.3976177475299</v>
      </c>
      <c r="N57">
        <v>1104.5552241057701</v>
      </c>
      <c r="O57">
        <v>1187.7791356335499</v>
      </c>
      <c r="P57">
        <v>1262.0511495185799</v>
      </c>
      <c r="Q57">
        <v>1646.2751140365001</v>
      </c>
      <c r="R57">
        <v>1938.36674183844</v>
      </c>
      <c r="S57">
        <v>2516.6692139735601</v>
      </c>
      <c r="T57">
        <v>2651.4333103100598</v>
      </c>
      <c r="U57">
        <v>2612.0840583970999</v>
      </c>
      <c r="V57">
        <v>2616.7666410023498</v>
      </c>
      <c r="W57">
        <v>2361.0403937360202</v>
      </c>
      <c r="X57">
        <v>2306.9150580163</v>
      </c>
      <c r="Y57">
        <v>2286.4185700621101</v>
      </c>
      <c r="Z57">
        <v>2302.3496655522999</v>
      </c>
      <c r="AA57">
        <v>2415.3371408196699</v>
      </c>
      <c r="AB57">
        <v>2563.6437543666798</v>
      </c>
      <c r="AC57">
        <v>2698.4762586032298</v>
      </c>
      <c r="AD57">
        <v>2805.3267196636202</v>
      </c>
      <c r="AE57">
        <v>3013.4</v>
      </c>
      <c r="AF57">
        <v>3135.6</v>
      </c>
    </row>
    <row r="58" spans="1:32" x14ac:dyDescent="0.3">
      <c r="A58" t="s">
        <v>77</v>
      </c>
      <c r="B58" t="s">
        <v>409</v>
      </c>
      <c r="C58" t="s">
        <v>297</v>
      </c>
      <c r="D58" t="s">
        <v>410</v>
      </c>
      <c r="E58" t="s">
        <v>298</v>
      </c>
      <c r="U58">
        <v>2612.0840583970999</v>
      </c>
      <c r="V58">
        <v>2616.7666410023498</v>
      </c>
      <c r="W58">
        <v>2361.0403937360202</v>
      </c>
      <c r="X58">
        <v>2306.9150580163</v>
      </c>
      <c r="Y58">
        <v>2286.4185700621101</v>
      </c>
      <c r="Z58">
        <v>2302.3496655522999</v>
      </c>
      <c r="AA58">
        <v>2415.3371408196699</v>
      </c>
      <c r="AB58">
        <v>2563.6437543666798</v>
      </c>
      <c r="AC58">
        <v>2698.4762586032298</v>
      </c>
      <c r="AD58">
        <v>2805.3267196636202</v>
      </c>
      <c r="AE58">
        <v>3013.4</v>
      </c>
      <c r="AF58">
        <v>3135.6</v>
      </c>
    </row>
    <row r="59" spans="1:32" x14ac:dyDescent="0.3">
      <c r="A59" t="s">
        <v>77</v>
      </c>
      <c r="B59" t="s">
        <v>411</v>
      </c>
      <c r="C59" t="s">
        <v>297</v>
      </c>
      <c r="D59" t="s">
        <v>412</v>
      </c>
      <c r="E59" t="s">
        <v>298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79</v>
      </c>
      <c r="B2" t="s">
        <v>295</v>
      </c>
      <c r="C2" t="s">
        <v>297</v>
      </c>
      <c r="D2" t="s">
        <v>296</v>
      </c>
      <c r="E2" t="s">
        <v>298</v>
      </c>
      <c r="F2">
        <v>16.288544497039499</v>
      </c>
      <c r="G2">
        <v>17.269865987337599</v>
      </c>
      <c r="H2">
        <v>16.821419799508401</v>
      </c>
      <c r="I2">
        <v>16.440587912975101</v>
      </c>
      <c r="J2">
        <v>17.121097258806099</v>
      </c>
      <c r="K2">
        <v>16.889450013225002</v>
      </c>
      <c r="L2">
        <v>16.359889845548199</v>
      </c>
      <c r="M2">
        <v>16.420616522712798</v>
      </c>
      <c r="N2">
        <v>16.429637625123</v>
      </c>
      <c r="O2">
        <v>16.049734107099901</v>
      </c>
      <c r="P2">
        <v>16.271974003580599</v>
      </c>
      <c r="Q2">
        <v>15.785035436197701</v>
      </c>
      <c r="R2">
        <v>18.141318772824899</v>
      </c>
      <c r="S2">
        <v>18.3091901392268</v>
      </c>
      <c r="T2">
        <v>16.962561571178199</v>
      </c>
      <c r="U2">
        <v>17.147701846724601</v>
      </c>
      <c r="V2">
        <v>17.3506804502838</v>
      </c>
      <c r="W2">
        <v>14.806211227319899</v>
      </c>
      <c r="X2">
        <v>14.4266879657829</v>
      </c>
      <c r="Y2">
        <v>16.9063856906516</v>
      </c>
      <c r="Z2">
        <v>18.881682047710299</v>
      </c>
      <c r="AA2">
        <v>20.6682985365345</v>
      </c>
      <c r="AB2">
        <v>21.676826007913601</v>
      </c>
      <c r="AC2">
        <v>22.928534306182499</v>
      </c>
      <c r="AD2">
        <v>26.753423544231801</v>
      </c>
      <c r="AE2">
        <v>25.73</v>
      </c>
      <c r="AF2">
        <v>25.0998983947018</v>
      </c>
    </row>
    <row r="3" spans="1:32" x14ac:dyDescent="0.3">
      <c r="A3" t="s">
        <v>79</v>
      </c>
      <c r="B3" t="s">
        <v>299</v>
      </c>
      <c r="C3" t="s">
        <v>297</v>
      </c>
      <c r="D3" t="s">
        <v>300</v>
      </c>
      <c r="E3" t="s">
        <v>298</v>
      </c>
      <c r="F3">
        <v>15.048739702185699</v>
      </c>
      <c r="G3">
        <v>15.0292526968153</v>
      </c>
      <c r="H3">
        <v>16.609383275775699</v>
      </c>
      <c r="I3">
        <v>16.225268903627502</v>
      </c>
      <c r="J3">
        <v>16.392905010115101</v>
      </c>
      <c r="K3">
        <v>17.039396722539401</v>
      </c>
      <c r="L3">
        <v>17.9631255887404</v>
      </c>
      <c r="M3">
        <v>18.481654686932199</v>
      </c>
      <c r="N3">
        <v>17.051060236759799</v>
      </c>
      <c r="O3">
        <v>16.350278460973499</v>
      </c>
      <c r="P3">
        <v>16.949204263425901</v>
      </c>
      <c r="Q3">
        <v>16.924276842034001</v>
      </c>
      <c r="R3">
        <v>17.107941188632999</v>
      </c>
      <c r="S3">
        <v>17.239511778315801</v>
      </c>
      <c r="T3">
        <v>14.840763673762501</v>
      </c>
      <c r="U3">
        <v>14.904214466474</v>
      </c>
      <c r="V3">
        <v>13.9586573516188</v>
      </c>
      <c r="W3">
        <v>12.1160863845816</v>
      </c>
      <c r="X3">
        <v>10.5479071041509</v>
      </c>
      <c r="Y3">
        <v>9.7203053128945704</v>
      </c>
      <c r="Z3">
        <v>11.9776824995316</v>
      </c>
      <c r="AA3">
        <v>13.684327207181701</v>
      </c>
      <c r="AB3">
        <v>16.758006631050002</v>
      </c>
      <c r="AC3">
        <v>20.348204690284401</v>
      </c>
      <c r="AD3">
        <v>22.711561499048099</v>
      </c>
      <c r="AE3">
        <v>25.590174158434699</v>
      </c>
      <c r="AF3">
        <v>23.824553082213001</v>
      </c>
    </row>
    <row r="4" spans="1:32" x14ac:dyDescent="0.3">
      <c r="A4" t="s">
        <v>79</v>
      </c>
      <c r="B4" t="s">
        <v>301</v>
      </c>
      <c r="C4" t="s">
        <v>297</v>
      </c>
      <c r="D4" t="s">
        <v>302</v>
      </c>
      <c r="E4" t="s">
        <v>298</v>
      </c>
      <c r="F4">
        <v>375.40419647533201</v>
      </c>
      <c r="G4">
        <v>382.65925968557502</v>
      </c>
      <c r="H4">
        <v>390.72279909945303</v>
      </c>
      <c r="I4">
        <v>386.06570337873802</v>
      </c>
      <c r="J4">
        <v>384.87943017256998</v>
      </c>
      <c r="K4">
        <v>394.88036592570802</v>
      </c>
      <c r="L4">
        <v>398.940693516279</v>
      </c>
      <c r="M4">
        <v>405.66408831433802</v>
      </c>
      <c r="N4">
        <v>393.40664705351202</v>
      </c>
      <c r="O4">
        <v>379.31468112671502</v>
      </c>
      <c r="P4">
        <v>375.31254147187298</v>
      </c>
      <c r="Q4">
        <v>377.96972329094501</v>
      </c>
      <c r="R4">
        <v>382.51797740647697</v>
      </c>
      <c r="S4">
        <v>377.36495850966901</v>
      </c>
      <c r="T4">
        <v>334.46580993760102</v>
      </c>
      <c r="U4">
        <v>343.44210637985401</v>
      </c>
      <c r="V4">
        <v>349.64025238572901</v>
      </c>
      <c r="W4">
        <v>344.774920449028</v>
      </c>
      <c r="X4">
        <v>356.96857695772502</v>
      </c>
      <c r="Y4">
        <v>369.85648701145902</v>
      </c>
      <c r="Z4">
        <v>380.29440161343803</v>
      </c>
      <c r="AA4">
        <v>389.93417316075301</v>
      </c>
      <c r="AB4">
        <v>408.41100773242499</v>
      </c>
      <c r="AC4">
        <v>437.25754884526202</v>
      </c>
      <c r="AD4">
        <v>467.56617452337298</v>
      </c>
      <c r="AE4">
        <v>517.47687863187798</v>
      </c>
      <c r="AF4">
        <v>535.373242949884</v>
      </c>
    </row>
    <row r="5" spans="1:32" x14ac:dyDescent="0.3">
      <c r="A5" t="s">
        <v>79</v>
      </c>
      <c r="B5" t="s">
        <v>303</v>
      </c>
      <c r="C5" t="s">
        <v>297</v>
      </c>
      <c r="D5" t="s">
        <v>304</v>
      </c>
      <c r="E5" t="s">
        <v>298</v>
      </c>
      <c r="F5">
        <v>55.837425511600898</v>
      </c>
      <c r="G5">
        <v>57.0649570651346</v>
      </c>
      <c r="H5">
        <v>55.328543539801899</v>
      </c>
      <c r="I5">
        <v>54.323290715032797</v>
      </c>
      <c r="J5">
        <v>54.190986200462</v>
      </c>
      <c r="K5">
        <v>54.738004987029697</v>
      </c>
      <c r="L5">
        <v>56.614394184388502</v>
      </c>
      <c r="M5">
        <v>57.796951638985703</v>
      </c>
      <c r="N5">
        <v>56.480152350751403</v>
      </c>
      <c r="O5">
        <v>54.251687133516299</v>
      </c>
      <c r="P5">
        <v>54.3109515970202</v>
      </c>
      <c r="Q5">
        <v>54.441884800343701</v>
      </c>
      <c r="R5">
        <v>56.907258862760401</v>
      </c>
      <c r="S5">
        <v>59.159516185362598</v>
      </c>
      <c r="T5">
        <v>56.1390334493938</v>
      </c>
      <c r="U5">
        <v>55.460186427809901</v>
      </c>
      <c r="V5">
        <v>55.046932309070897</v>
      </c>
      <c r="W5">
        <v>53.207881117327901</v>
      </c>
      <c r="X5">
        <v>57.325415181101697</v>
      </c>
      <c r="Y5">
        <v>59.677361254435603</v>
      </c>
      <c r="Z5">
        <v>60.692037013357698</v>
      </c>
      <c r="AA5">
        <v>62.928957021973801</v>
      </c>
      <c r="AB5">
        <v>65.7135489859985</v>
      </c>
      <c r="AC5">
        <v>70.494064665754806</v>
      </c>
      <c r="AD5">
        <v>76.547597214488306</v>
      </c>
      <c r="AE5">
        <v>83.500140646909898</v>
      </c>
      <c r="AF5">
        <v>82.865715222245598</v>
      </c>
    </row>
    <row r="6" spans="1:32" x14ac:dyDescent="0.3">
      <c r="A6" t="s">
        <v>79</v>
      </c>
      <c r="B6" t="s">
        <v>305</v>
      </c>
      <c r="C6" t="s">
        <v>297</v>
      </c>
      <c r="D6" t="s">
        <v>306</v>
      </c>
      <c r="E6" t="s">
        <v>298</v>
      </c>
      <c r="F6">
        <v>75.4476357472209</v>
      </c>
      <c r="G6">
        <v>75.774286089165201</v>
      </c>
      <c r="H6">
        <v>76.5391091089474</v>
      </c>
      <c r="I6">
        <v>75.600756232357995</v>
      </c>
      <c r="J6">
        <v>72.809993388782303</v>
      </c>
      <c r="K6">
        <v>71.611017106075707</v>
      </c>
      <c r="L6">
        <v>71.775630653293405</v>
      </c>
      <c r="M6">
        <v>71.939855960575301</v>
      </c>
      <c r="N6">
        <v>65.910623201910298</v>
      </c>
      <c r="O6">
        <v>61.610410466171103</v>
      </c>
      <c r="P6">
        <v>56.340049721960199</v>
      </c>
      <c r="Q6">
        <v>54.226733712018401</v>
      </c>
      <c r="R6">
        <v>52.2213672517329</v>
      </c>
      <c r="S6">
        <v>48.063661068634197</v>
      </c>
      <c r="T6">
        <v>42.399843150058103</v>
      </c>
      <c r="U6">
        <v>42.781768444715901</v>
      </c>
      <c r="V6">
        <v>44.245602865423699</v>
      </c>
      <c r="W6">
        <v>46.413554944537303</v>
      </c>
      <c r="X6">
        <v>49.703149111846301</v>
      </c>
      <c r="Y6">
        <v>54.693904119360603</v>
      </c>
      <c r="Z6">
        <v>57.519978643320897</v>
      </c>
      <c r="AA6">
        <v>59.379170059311001</v>
      </c>
      <c r="AB6">
        <v>61.831203485626297</v>
      </c>
      <c r="AC6">
        <v>63.202587342172798</v>
      </c>
      <c r="AD6">
        <v>65.540309670737201</v>
      </c>
      <c r="AE6">
        <v>73.678472180944894</v>
      </c>
      <c r="AF6">
        <v>76.711652131156896</v>
      </c>
    </row>
    <row r="7" spans="1:32" x14ac:dyDescent="0.3">
      <c r="A7" t="s">
        <v>79</v>
      </c>
      <c r="B7" t="s">
        <v>307</v>
      </c>
      <c r="C7" t="s">
        <v>297</v>
      </c>
      <c r="D7" t="s">
        <v>308</v>
      </c>
      <c r="E7" t="s">
        <v>298</v>
      </c>
      <c r="F7">
        <v>38.049763907179802</v>
      </c>
      <c r="G7">
        <v>37.606006455288998</v>
      </c>
      <c r="H7">
        <v>38.621169090541699</v>
      </c>
      <c r="I7">
        <v>39.729344595517802</v>
      </c>
      <c r="J7">
        <v>39.762928126554399</v>
      </c>
      <c r="K7">
        <v>41.542177328671599</v>
      </c>
      <c r="L7">
        <v>41.043033728089</v>
      </c>
      <c r="M7">
        <v>41.0488282050393</v>
      </c>
      <c r="N7">
        <v>40.655641693100698</v>
      </c>
      <c r="O7">
        <v>39.408367686967601</v>
      </c>
      <c r="P7">
        <v>38.840289270190297</v>
      </c>
      <c r="Q7">
        <v>38.5955308458676</v>
      </c>
      <c r="R7">
        <v>38.404157757692097</v>
      </c>
      <c r="S7">
        <v>36.725702706777398</v>
      </c>
      <c r="T7">
        <v>32.139707541218201</v>
      </c>
      <c r="U7">
        <v>33.371169721369199</v>
      </c>
      <c r="V7">
        <v>33.044231201823798</v>
      </c>
      <c r="W7">
        <v>32.389042125612796</v>
      </c>
      <c r="X7">
        <v>32.8444565650044</v>
      </c>
      <c r="Y7">
        <v>33.805616436780298</v>
      </c>
      <c r="Z7">
        <v>34.8534108594611</v>
      </c>
      <c r="AA7">
        <v>35.074131648397199</v>
      </c>
      <c r="AB7">
        <v>35.228210585316297</v>
      </c>
      <c r="AC7">
        <v>36.919576487669502</v>
      </c>
      <c r="AD7">
        <v>39.589447058745101</v>
      </c>
      <c r="AE7">
        <v>44.1259888589301</v>
      </c>
      <c r="AF7">
        <v>45.438262729363601</v>
      </c>
    </row>
    <row r="8" spans="1:32" x14ac:dyDescent="0.3">
      <c r="A8" t="s">
        <v>79</v>
      </c>
      <c r="B8" t="s">
        <v>309</v>
      </c>
      <c r="C8" t="s">
        <v>297</v>
      </c>
      <c r="D8" t="s">
        <v>310</v>
      </c>
      <c r="E8" t="s">
        <v>298</v>
      </c>
      <c r="F8">
        <v>4.9070956596273296</v>
      </c>
      <c r="G8">
        <v>4.8440906826033903</v>
      </c>
      <c r="H8">
        <v>4.72388326823787</v>
      </c>
      <c r="I8">
        <v>3.3156342012781201</v>
      </c>
      <c r="J8">
        <v>4.0043049045501498</v>
      </c>
      <c r="K8">
        <v>5.6405595224311798</v>
      </c>
      <c r="L8">
        <v>5.4346980128390001</v>
      </c>
      <c r="M8">
        <v>5.2532783642365901</v>
      </c>
      <c r="N8">
        <v>5.6496146257882502</v>
      </c>
      <c r="O8">
        <v>6.4058549849074504</v>
      </c>
      <c r="P8">
        <v>8.8846244548847597</v>
      </c>
      <c r="Q8">
        <v>10.4626677577024</v>
      </c>
      <c r="R8">
        <v>9.8098848539660093</v>
      </c>
      <c r="S8">
        <v>11.835870365216399</v>
      </c>
      <c r="T8">
        <v>7.66129461525653</v>
      </c>
      <c r="U8">
        <v>10.1299749184471</v>
      </c>
      <c r="V8">
        <v>12.465964532253601</v>
      </c>
      <c r="W8">
        <v>9.4948885829938092</v>
      </c>
      <c r="X8">
        <v>10.554297534564601</v>
      </c>
      <c r="Y8">
        <v>10.0367749357022</v>
      </c>
      <c r="Z8">
        <v>8.0623018168831901</v>
      </c>
      <c r="AA8">
        <v>7.8996235065571003</v>
      </c>
      <c r="AB8">
        <v>7.1511159432913303</v>
      </c>
      <c r="AC8">
        <v>6.95658980962782</v>
      </c>
      <c r="AD8">
        <v>7.1779707061672804</v>
      </c>
      <c r="AE8">
        <v>6.8709758751511298</v>
      </c>
      <c r="AF8">
        <v>7.1737404164653897</v>
      </c>
    </row>
    <row r="9" spans="1:32" x14ac:dyDescent="0.3">
      <c r="A9" t="s">
        <v>79</v>
      </c>
      <c r="B9" t="s">
        <v>311</v>
      </c>
      <c r="C9" t="s">
        <v>297</v>
      </c>
      <c r="D9" t="s">
        <v>312</v>
      </c>
      <c r="E9" t="s">
        <v>298</v>
      </c>
      <c r="F9">
        <v>16.200218206632499</v>
      </c>
      <c r="G9">
        <v>15.7010788027321</v>
      </c>
      <c r="H9">
        <v>16.445572631118502</v>
      </c>
      <c r="I9">
        <v>15.176033890077001</v>
      </c>
      <c r="J9">
        <v>14.4902933322689</v>
      </c>
      <c r="K9">
        <v>15.049285548645701</v>
      </c>
      <c r="L9">
        <v>14.922144195810199</v>
      </c>
      <c r="M9">
        <v>15.907526434797701</v>
      </c>
      <c r="N9">
        <v>16.1499580884837</v>
      </c>
      <c r="O9">
        <v>16.2653571945268</v>
      </c>
      <c r="P9">
        <v>16.354526492822099</v>
      </c>
      <c r="Q9">
        <v>16.4905724963217</v>
      </c>
      <c r="R9">
        <v>17.252894945419602</v>
      </c>
      <c r="S9">
        <v>16.548464353682501</v>
      </c>
      <c r="T9">
        <v>13.735273797185901</v>
      </c>
      <c r="U9">
        <v>16.424927925534099</v>
      </c>
      <c r="V9">
        <v>16.098239113053001</v>
      </c>
      <c r="W9">
        <v>15.607460790945</v>
      </c>
      <c r="X9">
        <v>15.6572176067324</v>
      </c>
      <c r="Y9">
        <v>15.286134403805899</v>
      </c>
      <c r="Z9">
        <v>15.373482106754601</v>
      </c>
      <c r="AA9">
        <v>15.464939759562901</v>
      </c>
      <c r="AB9">
        <v>16.891424127429499</v>
      </c>
      <c r="AC9">
        <v>17.712639163949401</v>
      </c>
      <c r="AD9">
        <v>20.037969994479401</v>
      </c>
      <c r="AE9">
        <v>20.191417753140701</v>
      </c>
      <c r="AF9">
        <v>20.396222808194199</v>
      </c>
    </row>
    <row r="10" spans="1:32" x14ac:dyDescent="0.3">
      <c r="A10" t="s">
        <v>79</v>
      </c>
      <c r="B10" t="s">
        <v>313</v>
      </c>
      <c r="C10" t="s">
        <v>297</v>
      </c>
      <c r="D10" t="s">
        <v>314</v>
      </c>
      <c r="E10" t="s">
        <v>298</v>
      </c>
      <c r="F10">
        <v>31.560861622787499</v>
      </c>
      <c r="G10">
        <v>30.751060249140199</v>
      </c>
      <c r="H10">
        <v>32.443711136300301</v>
      </c>
      <c r="I10">
        <v>29.7847502787045</v>
      </c>
      <c r="J10">
        <v>28.403456071834398</v>
      </c>
      <c r="K10">
        <v>29.7074282426282</v>
      </c>
      <c r="L10">
        <v>29.457742895759299</v>
      </c>
      <c r="M10">
        <v>30.9336424102565</v>
      </c>
      <c r="N10">
        <v>30.019951181028201</v>
      </c>
      <c r="O10">
        <v>29.866680822654899</v>
      </c>
      <c r="P10">
        <v>30.0161980773855</v>
      </c>
      <c r="Q10">
        <v>30.7386360865863</v>
      </c>
      <c r="R10">
        <v>32.681445799032701</v>
      </c>
      <c r="S10">
        <v>30.857520428220699</v>
      </c>
      <c r="T10">
        <v>28.592201017308401</v>
      </c>
      <c r="U10">
        <v>31.421263065018401</v>
      </c>
      <c r="V10">
        <v>30.994397578793901</v>
      </c>
      <c r="W10">
        <v>28.4848275755133</v>
      </c>
      <c r="X10">
        <v>27.3468093865024</v>
      </c>
      <c r="Y10">
        <v>25.4204455635256</v>
      </c>
      <c r="Z10">
        <v>26.512447348473302</v>
      </c>
      <c r="AA10">
        <v>26.337265785069601</v>
      </c>
      <c r="AB10">
        <v>27.649753142823201</v>
      </c>
      <c r="AC10">
        <v>29.3413130283786</v>
      </c>
      <c r="AD10">
        <v>33.115277295103603</v>
      </c>
      <c r="AE10">
        <v>36.977056853253202</v>
      </c>
      <c r="AF10">
        <v>37.613147224308499</v>
      </c>
    </row>
    <row r="11" spans="1:32" x14ac:dyDescent="0.3">
      <c r="A11" t="s">
        <v>79</v>
      </c>
      <c r="B11" t="s">
        <v>315</v>
      </c>
      <c r="C11" t="s">
        <v>297</v>
      </c>
      <c r="D11" t="s">
        <v>316</v>
      </c>
      <c r="E11" t="s">
        <v>298</v>
      </c>
      <c r="F11">
        <v>15.360643416155</v>
      </c>
      <c r="G11">
        <v>15.049981446407999</v>
      </c>
      <c r="H11">
        <v>15.998138505181799</v>
      </c>
      <c r="I11">
        <v>14.6087163886274</v>
      </c>
      <c r="J11">
        <v>13.9131627395656</v>
      </c>
      <c r="K11">
        <v>14.6581426939824</v>
      </c>
      <c r="L11">
        <v>14.5355986999491</v>
      </c>
      <c r="M11">
        <v>15.026115975458801</v>
      </c>
      <c r="N11">
        <v>13.869993092544499</v>
      </c>
      <c r="O11">
        <v>13.6013236281281</v>
      </c>
      <c r="P11">
        <v>13.661671584563299</v>
      </c>
      <c r="Q11">
        <v>14.2480635902646</v>
      </c>
      <c r="R11">
        <v>15.4285508536131</v>
      </c>
      <c r="S11">
        <v>14.3090560745382</v>
      </c>
      <c r="T11">
        <v>14.8569272201225</v>
      </c>
      <c r="U11">
        <v>14.9963351394843</v>
      </c>
      <c r="V11">
        <v>14.8961584657409</v>
      </c>
      <c r="W11">
        <v>12.8773667845683</v>
      </c>
      <c r="X11">
        <v>11.68959177977</v>
      </c>
      <c r="Y11">
        <v>10.1343111597198</v>
      </c>
      <c r="Z11">
        <v>11.138965241718701</v>
      </c>
      <c r="AA11">
        <v>10.872326025506601</v>
      </c>
      <c r="AB11">
        <v>10.7583290153937</v>
      </c>
      <c r="AC11">
        <v>11.6286738644291</v>
      </c>
      <c r="AD11">
        <v>13.0773073006242</v>
      </c>
      <c r="AE11">
        <v>16.785639100112501</v>
      </c>
      <c r="AF11">
        <v>17.216924416114299</v>
      </c>
    </row>
    <row r="12" spans="1:32" x14ac:dyDescent="0.3">
      <c r="A12" t="s">
        <v>79</v>
      </c>
      <c r="B12" t="s">
        <v>317</v>
      </c>
      <c r="C12" t="s">
        <v>297</v>
      </c>
      <c r="D12" t="s">
        <v>318</v>
      </c>
      <c r="E12" t="s">
        <v>298</v>
      </c>
      <c r="F12">
        <v>40.137635341418601</v>
      </c>
      <c r="G12">
        <v>41.095541384226699</v>
      </c>
      <c r="H12">
        <v>42.106349853165497</v>
      </c>
      <c r="I12">
        <v>42.180866294226199</v>
      </c>
      <c r="J12">
        <v>43.238193808882599</v>
      </c>
      <c r="K12">
        <v>45.633710283633803</v>
      </c>
      <c r="L12">
        <v>46.583619738738903</v>
      </c>
      <c r="M12">
        <v>48.299982517317403</v>
      </c>
      <c r="N12">
        <v>47.598930768822697</v>
      </c>
      <c r="O12">
        <v>46.411081899352403</v>
      </c>
      <c r="P12">
        <v>47.437991628098999</v>
      </c>
      <c r="Q12">
        <v>47.100975535390198</v>
      </c>
      <c r="R12">
        <v>47.8579424517729</v>
      </c>
      <c r="S12">
        <v>46.954939067624302</v>
      </c>
      <c r="T12">
        <v>40.957196625780099</v>
      </c>
      <c r="U12">
        <v>41.2647428208954</v>
      </c>
      <c r="V12">
        <v>41.670527540025397</v>
      </c>
      <c r="W12">
        <v>38.766788122792398</v>
      </c>
      <c r="X12">
        <v>38.714329394303597</v>
      </c>
      <c r="Y12">
        <v>39.770978680544602</v>
      </c>
      <c r="Z12">
        <v>41.166845810292898</v>
      </c>
      <c r="AA12">
        <v>41.971723670079903</v>
      </c>
      <c r="AB12">
        <v>45.003660829403401</v>
      </c>
      <c r="AC12">
        <v>48.081940481858098</v>
      </c>
      <c r="AD12">
        <v>51.4170638070878</v>
      </c>
      <c r="AE12">
        <v>57.953010715221502</v>
      </c>
      <c r="AF12">
        <v>60.744341684316701</v>
      </c>
    </row>
    <row r="13" spans="1:32" x14ac:dyDescent="0.3">
      <c r="A13" t="s">
        <v>79</v>
      </c>
      <c r="B13" t="s">
        <v>319</v>
      </c>
      <c r="C13" t="s">
        <v>297</v>
      </c>
      <c r="D13" t="s">
        <v>320</v>
      </c>
      <c r="E13" t="s">
        <v>298</v>
      </c>
      <c r="F13">
        <v>33.355309804321799</v>
      </c>
      <c r="G13">
        <v>33.317096543067301</v>
      </c>
      <c r="H13">
        <v>35.222985038650599</v>
      </c>
      <c r="I13">
        <v>35.613225645980101</v>
      </c>
      <c r="J13">
        <v>35.959811366570101</v>
      </c>
      <c r="K13">
        <v>37.565952151560097</v>
      </c>
      <c r="L13">
        <v>38.357127177985099</v>
      </c>
      <c r="M13">
        <v>38.962552085761203</v>
      </c>
      <c r="N13">
        <v>38.703496318854398</v>
      </c>
      <c r="O13">
        <v>39.290773545587001</v>
      </c>
      <c r="P13">
        <v>39.268075422078702</v>
      </c>
      <c r="Q13">
        <v>40.612591290332801</v>
      </c>
      <c r="R13">
        <v>43.075340905899999</v>
      </c>
      <c r="S13">
        <v>43.478312228742404</v>
      </c>
      <c r="T13">
        <v>37.306318741996797</v>
      </c>
      <c r="U13">
        <v>37.692716926208703</v>
      </c>
      <c r="V13">
        <v>40.698651927672501</v>
      </c>
      <c r="W13">
        <v>44.873078941506797</v>
      </c>
      <c r="X13">
        <v>45.893140263746602</v>
      </c>
      <c r="Y13">
        <v>46.414775437333603</v>
      </c>
      <c r="Z13">
        <v>46.618456492513097</v>
      </c>
      <c r="AA13">
        <v>46.375286946379298</v>
      </c>
      <c r="AB13">
        <v>49.832234315803802</v>
      </c>
      <c r="AC13">
        <v>53.3317351278464</v>
      </c>
      <c r="AD13">
        <v>56.924993933027999</v>
      </c>
      <c r="AE13">
        <v>64.474170604585794</v>
      </c>
      <c r="AF13">
        <v>68.810309164121406</v>
      </c>
    </row>
    <row r="14" spans="1:32" x14ac:dyDescent="0.3">
      <c r="A14" t="s">
        <v>79</v>
      </c>
      <c r="B14" t="s">
        <v>321</v>
      </c>
      <c r="C14" t="s">
        <v>297</v>
      </c>
      <c r="D14" t="s">
        <v>322</v>
      </c>
      <c r="E14" t="s">
        <v>298</v>
      </c>
      <c r="F14">
        <v>10.1022988899173</v>
      </c>
      <c r="G14">
        <v>10.256193275530601</v>
      </c>
      <c r="H14">
        <v>10.6735194947621</v>
      </c>
      <c r="I14">
        <v>10.3458680717149</v>
      </c>
      <c r="J14">
        <v>11.0179710565011</v>
      </c>
      <c r="K14">
        <v>10.5708385524705</v>
      </c>
      <c r="L14">
        <v>11.075147870579499</v>
      </c>
      <c r="M14">
        <v>11.3303876506007</v>
      </c>
      <c r="N14">
        <v>11.418934480533</v>
      </c>
      <c r="O14">
        <v>10.8492379844</v>
      </c>
      <c r="P14">
        <v>11.297205419747</v>
      </c>
      <c r="Q14">
        <v>11.709693338631</v>
      </c>
      <c r="R14">
        <v>10.7228141241399</v>
      </c>
      <c r="S14">
        <v>9.3978154918871102</v>
      </c>
      <c r="T14">
        <v>6.8859047448962096</v>
      </c>
      <c r="U14">
        <v>6.5162566640897301</v>
      </c>
      <c r="V14">
        <v>7.4369900919357201</v>
      </c>
      <c r="W14">
        <v>7.33267555094295</v>
      </c>
      <c r="X14">
        <v>7.1861826940572699</v>
      </c>
      <c r="Y14">
        <v>7.4425372613587202</v>
      </c>
      <c r="Z14">
        <v>7.7871951711944902</v>
      </c>
      <c r="AA14">
        <v>8.43645537970262</v>
      </c>
      <c r="AB14">
        <v>9.2175597776050804</v>
      </c>
      <c r="AC14">
        <v>9.9324215209745805</v>
      </c>
      <c r="AD14">
        <v>9.2673474236025601</v>
      </c>
      <c r="AE14">
        <v>10.607378331129199</v>
      </c>
      <c r="AF14">
        <v>11.139625421726899</v>
      </c>
    </row>
    <row r="15" spans="1:32" x14ac:dyDescent="0.3">
      <c r="A15" t="s">
        <v>79</v>
      </c>
      <c r="B15" t="s">
        <v>323</v>
      </c>
      <c r="C15" t="s">
        <v>297</v>
      </c>
      <c r="D15" t="s">
        <v>324</v>
      </c>
      <c r="E15" t="s">
        <v>298</v>
      </c>
      <c r="F15">
        <v>22.385742202184701</v>
      </c>
      <c r="G15">
        <v>22.643917807226199</v>
      </c>
      <c r="H15">
        <v>23.6019570601566</v>
      </c>
      <c r="I15">
        <v>22.9463563112832</v>
      </c>
      <c r="J15">
        <v>24.372794644385898</v>
      </c>
      <c r="K15">
        <v>24.2079750950912</v>
      </c>
      <c r="L15">
        <v>24.698311023141301</v>
      </c>
      <c r="M15">
        <v>24.454079539385301</v>
      </c>
      <c r="N15">
        <v>23.426238362813901</v>
      </c>
      <c r="O15">
        <v>21.908439944552299</v>
      </c>
      <c r="P15">
        <v>22.1215041984339</v>
      </c>
      <c r="Q15">
        <v>22.624344887244199</v>
      </c>
      <c r="R15">
        <v>22.0738059026</v>
      </c>
      <c r="S15">
        <v>21.2923516245874</v>
      </c>
      <c r="T15">
        <v>19.278114923073201</v>
      </c>
      <c r="U15">
        <v>19.275894577909799</v>
      </c>
      <c r="V15">
        <v>19.515693153121301</v>
      </c>
      <c r="W15">
        <v>20.786568971207799</v>
      </c>
      <c r="X15">
        <v>21.359622452466699</v>
      </c>
      <c r="Y15">
        <v>22.2632298694204</v>
      </c>
      <c r="Z15">
        <v>22.819770482805101</v>
      </c>
      <c r="AA15">
        <v>23.617513223612299</v>
      </c>
      <c r="AB15">
        <v>25.307189529152399</v>
      </c>
      <c r="AC15">
        <v>26.599289506744199</v>
      </c>
      <c r="AD15">
        <v>27.750185394370099</v>
      </c>
      <c r="AE15">
        <v>29.867789502728101</v>
      </c>
      <c r="AF15">
        <v>30.5136355801741</v>
      </c>
    </row>
    <row r="16" spans="1:32" x14ac:dyDescent="0.3">
      <c r="A16" t="s">
        <v>79</v>
      </c>
      <c r="B16" t="s">
        <v>325</v>
      </c>
      <c r="C16" t="s">
        <v>297</v>
      </c>
      <c r="D16" t="s">
        <v>326</v>
      </c>
      <c r="E16" t="s">
        <v>298</v>
      </c>
      <c r="F16">
        <v>12.2834433122673</v>
      </c>
      <c r="G16">
        <v>12.3877245316956</v>
      </c>
      <c r="H16">
        <v>12.9284375653945</v>
      </c>
      <c r="I16">
        <v>12.6004882395683</v>
      </c>
      <c r="J16">
        <v>13.3548235878848</v>
      </c>
      <c r="K16">
        <v>13.6371365426207</v>
      </c>
      <c r="L16">
        <v>13.6231631525618</v>
      </c>
      <c r="M16">
        <v>13.123691888784601</v>
      </c>
      <c r="N16">
        <v>12.007303882280899</v>
      </c>
      <c r="O16">
        <v>11.059201960152301</v>
      </c>
      <c r="P16">
        <v>10.8242987786869</v>
      </c>
      <c r="Q16">
        <v>10.9146515486132</v>
      </c>
      <c r="R16">
        <v>11.3509917784602</v>
      </c>
      <c r="S16">
        <v>11.894536132700299</v>
      </c>
      <c r="T16">
        <v>12.392210178177001</v>
      </c>
      <c r="U16">
        <v>12.7596379138201</v>
      </c>
      <c r="V16">
        <v>12.0787030611856</v>
      </c>
      <c r="W16">
        <v>13.4538934202648</v>
      </c>
      <c r="X16">
        <v>14.173439758409399</v>
      </c>
      <c r="Y16">
        <v>14.8206926080616</v>
      </c>
      <c r="Z16">
        <v>15.0325753116106</v>
      </c>
      <c r="AA16">
        <v>15.1810578439097</v>
      </c>
      <c r="AB16">
        <v>16.089629751547399</v>
      </c>
      <c r="AC16">
        <v>16.666867985769599</v>
      </c>
      <c r="AD16">
        <v>18.482837970767601</v>
      </c>
      <c r="AE16">
        <v>19.2604111715989</v>
      </c>
      <c r="AF16">
        <v>19.374010158447199</v>
      </c>
    </row>
    <row r="17" spans="1:32" x14ac:dyDescent="0.3">
      <c r="A17" t="s">
        <v>79</v>
      </c>
      <c r="B17" t="s">
        <v>327</v>
      </c>
      <c r="C17" t="s">
        <v>297</v>
      </c>
      <c r="D17" t="s">
        <v>328</v>
      </c>
      <c r="E17" t="s">
        <v>298</v>
      </c>
      <c r="F17">
        <v>10.711181618847601</v>
      </c>
      <c r="G17">
        <v>10.9750318647468</v>
      </c>
      <c r="H17">
        <v>11.6005343828036</v>
      </c>
      <c r="I17">
        <v>11.530966433000399</v>
      </c>
      <c r="J17">
        <v>12.112751841309599</v>
      </c>
      <c r="K17">
        <v>12.5559218505141</v>
      </c>
      <c r="L17">
        <v>12.662892072249001</v>
      </c>
      <c r="M17">
        <v>13.1078459227782</v>
      </c>
      <c r="N17">
        <v>12.906874102161799</v>
      </c>
      <c r="O17">
        <v>12.7110845979887</v>
      </c>
      <c r="P17">
        <v>12.513048375364599</v>
      </c>
      <c r="Q17">
        <v>12.913948547945401</v>
      </c>
      <c r="R17">
        <v>14.099614152764</v>
      </c>
      <c r="S17">
        <v>14.065577673283</v>
      </c>
      <c r="T17">
        <v>11.5852817509299</v>
      </c>
      <c r="U17">
        <v>10.814462881376199</v>
      </c>
      <c r="V17">
        <v>10.978273438053201</v>
      </c>
      <c r="W17">
        <v>10.7259031572632</v>
      </c>
      <c r="X17">
        <v>11.6013990936217</v>
      </c>
      <c r="Y17">
        <v>12.7755021469606</v>
      </c>
      <c r="Z17">
        <v>12.6274278479583</v>
      </c>
      <c r="AA17">
        <v>13.5683021595597</v>
      </c>
      <c r="AB17">
        <v>13.8120866315085</v>
      </c>
      <c r="AC17">
        <v>15.745656958986499</v>
      </c>
      <c r="AD17">
        <v>16.292181825246299</v>
      </c>
      <c r="AE17">
        <v>18.397713563911999</v>
      </c>
      <c r="AF17">
        <v>19.473162408582802</v>
      </c>
    </row>
    <row r="18" spans="1:32" x14ac:dyDescent="0.3">
      <c r="A18" t="s">
        <v>79</v>
      </c>
      <c r="B18" t="s">
        <v>329</v>
      </c>
      <c r="C18" t="s">
        <v>297</v>
      </c>
      <c r="D18" t="s">
        <v>330</v>
      </c>
      <c r="E18" t="s">
        <v>298</v>
      </c>
      <c r="F18">
        <v>31.434941531776801</v>
      </c>
      <c r="G18">
        <v>34.637726852843599</v>
      </c>
      <c r="H18">
        <v>35.2835361471273</v>
      </c>
      <c r="I18">
        <v>35.2959958435912</v>
      </c>
      <c r="J18">
        <v>34.1136964627648</v>
      </c>
      <c r="K18">
        <v>35.006676894439501</v>
      </c>
      <c r="L18">
        <v>35.413354129158201</v>
      </c>
      <c r="M18">
        <v>36.186381581528899</v>
      </c>
      <c r="N18">
        <v>34.920229645526902</v>
      </c>
      <c r="O18">
        <v>31.733422629275399</v>
      </c>
      <c r="P18">
        <v>30.473791946715998</v>
      </c>
      <c r="Q18">
        <v>31.181277811971299</v>
      </c>
      <c r="R18">
        <v>29.013604964562699</v>
      </c>
      <c r="S18">
        <v>27.346291391316001</v>
      </c>
      <c r="T18">
        <v>22.406893266916398</v>
      </c>
      <c r="U18">
        <v>25.178622007845</v>
      </c>
      <c r="V18">
        <v>26.683408549457901</v>
      </c>
      <c r="W18">
        <v>27.358116428958098</v>
      </c>
      <c r="X18">
        <v>26.717212076459401</v>
      </c>
      <c r="Y18">
        <v>27.980961070337202</v>
      </c>
      <c r="Z18">
        <v>30.551768108781602</v>
      </c>
      <c r="AA18">
        <v>32.5147648632149</v>
      </c>
      <c r="AB18">
        <v>35.365146443184798</v>
      </c>
      <c r="AC18">
        <v>40.532894348069298</v>
      </c>
      <c r="AD18">
        <v>44.1623872611301</v>
      </c>
      <c r="AE18">
        <v>46.386117405254303</v>
      </c>
      <c r="AF18">
        <v>48.179367495074203</v>
      </c>
    </row>
    <row r="19" spans="1:32" x14ac:dyDescent="0.3">
      <c r="A19" t="s">
        <v>79</v>
      </c>
      <c r="B19" t="s">
        <v>331</v>
      </c>
      <c r="C19" t="s">
        <v>297</v>
      </c>
      <c r="D19" t="s">
        <v>332</v>
      </c>
      <c r="E19" t="s">
        <v>298</v>
      </c>
      <c r="F19">
        <v>31.5766035283661</v>
      </c>
      <c r="G19">
        <v>33.949544692131802</v>
      </c>
      <c r="H19">
        <v>35.251020473720502</v>
      </c>
      <c r="I19">
        <v>35.7445168277658</v>
      </c>
      <c r="J19">
        <v>35.910513356473402</v>
      </c>
      <c r="K19">
        <v>36.670942463632301</v>
      </c>
      <c r="L19">
        <v>36.899889900636602</v>
      </c>
      <c r="M19">
        <v>37.680690088473703</v>
      </c>
      <c r="N19">
        <v>37.1348948027535</v>
      </c>
      <c r="O19">
        <v>35.716877415741699</v>
      </c>
      <c r="P19">
        <v>35.106016779739399</v>
      </c>
      <c r="Q19">
        <v>35.071132015542403</v>
      </c>
      <c r="R19">
        <v>36.3735545036931</v>
      </c>
      <c r="S19">
        <v>37.585215769904998</v>
      </c>
      <c r="T19">
        <v>35.999924855669803</v>
      </c>
      <c r="U19">
        <v>36.051304588258503</v>
      </c>
      <c r="V19">
        <v>34.2965692900326</v>
      </c>
      <c r="W19">
        <v>32.274270481314097</v>
      </c>
      <c r="X19">
        <v>34.908745898107597</v>
      </c>
      <c r="Y19">
        <v>37.016937497058301</v>
      </c>
      <c r="Z19">
        <v>38.8699571895906</v>
      </c>
      <c r="AA19">
        <v>40.267434276598301</v>
      </c>
      <c r="AB19">
        <v>41.516857840316703</v>
      </c>
      <c r="AC19">
        <v>46.051901088153699</v>
      </c>
      <c r="AD19">
        <v>49.048760357269302</v>
      </c>
      <c r="AE19">
        <v>55.245442424986699</v>
      </c>
      <c r="AF19">
        <v>57.849908894075398</v>
      </c>
    </row>
    <row r="20" spans="1:32" x14ac:dyDescent="0.3">
      <c r="A20" t="s">
        <v>79</v>
      </c>
      <c r="B20" t="s">
        <v>333</v>
      </c>
      <c r="C20" t="s">
        <v>297</v>
      </c>
      <c r="D20" t="s">
        <v>334</v>
      </c>
      <c r="E20" t="s">
        <v>298</v>
      </c>
      <c r="F20">
        <v>31.0676822116402</v>
      </c>
      <c r="G20">
        <v>28.7948204343082</v>
      </c>
      <c r="H20">
        <v>28.3711675216815</v>
      </c>
      <c r="I20">
        <v>27.063174084124</v>
      </c>
      <c r="J20">
        <v>30.619864296961602</v>
      </c>
      <c r="K20">
        <v>34.946747349669899</v>
      </c>
      <c r="L20">
        <v>37.252082478034602</v>
      </c>
      <c r="M20">
        <v>38.585693191818002</v>
      </c>
      <c r="N20">
        <v>38.371341563427798</v>
      </c>
      <c r="O20">
        <v>38.946182873530397</v>
      </c>
      <c r="P20">
        <v>47.518773714054802</v>
      </c>
      <c r="Q20">
        <v>46.629690843181002</v>
      </c>
      <c r="R20">
        <v>52.354476394237999</v>
      </c>
      <c r="S20">
        <v>63.833730407017299</v>
      </c>
      <c r="T20">
        <v>52.886172609922902</v>
      </c>
      <c r="U20">
        <v>53.644126338094402</v>
      </c>
      <c r="V20">
        <v>62.825862295268003</v>
      </c>
      <c r="W20">
        <v>52.830667857886397</v>
      </c>
      <c r="X20">
        <v>76.368232289967395</v>
      </c>
      <c r="Y20">
        <v>72.830821104268693</v>
      </c>
      <c r="Z20">
        <v>48.631815641671601</v>
      </c>
      <c r="AA20">
        <v>50.710287552814101</v>
      </c>
      <c r="AB20">
        <v>50.984666931274099</v>
      </c>
      <c r="AC20">
        <v>43.159234656166603</v>
      </c>
      <c r="AD20">
        <v>45.581488497292099</v>
      </c>
      <c r="AE20">
        <v>52.263335451790297</v>
      </c>
      <c r="AF20">
        <v>50.986998136417</v>
      </c>
    </row>
    <row r="21" spans="1:32" x14ac:dyDescent="0.3">
      <c r="A21" t="s">
        <v>79</v>
      </c>
      <c r="B21" t="s">
        <v>335</v>
      </c>
      <c r="C21" t="s">
        <v>297</v>
      </c>
      <c r="D21" t="s">
        <v>336</v>
      </c>
      <c r="E21" t="s">
        <v>298</v>
      </c>
      <c r="F21">
        <v>66.311014368224804</v>
      </c>
      <c r="G21">
        <v>64.818536035353901</v>
      </c>
      <c r="H21">
        <v>65.709268557689199</v>
      </c>
      <c r="I21">
        <v>64.880005015895193</v>
      </c>
      <c r="J21">
        <v>71.263079618496803</v>
      </c>
      <c r="K21">
        <v>77.943801116047894</v>
      </c>
      <c r="L21">
        <v>84.247687384817795</v>
      </c>
      <c r="M21">
        <v>89.305886698885203</v>
      </c>
      <c r="N21">
        <v>93.322426749979996</v>
      </c>
      <c r="O21">
        <v>95.854916670873195</v>
      </c>
      <c r="P21">
        <v>107.901462159331</v>
      </c>
      <c r="Q21">
        <v>111.020518294878</v>
      </c>
      <c r="R21">
        <v>118.588260034933</v>
      </c>
      <c r="S21">
        <v>132.47335845776601</v>
      </c>
      <c r="T21">
        <v>121.29180415735</v>
      </c>
      <c r="U21">
        <v>120.101000387054</v>
      </c>
      <c r="V21">
        <v>124.674656724107</v>
      </c>
      <c r="W21">
        <v>105.907704439743</v>
      </c>
      <c r="X21">
        <v>127.66457502265899</v>
      </c>
      <c r="Y21">
        <v>118.273560702024</v>
      </c>
      <c r="Z21">
        <v>93.750617823284202</v>
      </c>
      <c r="AA21">
        <v>95.858021563183996</v>
      </c>
      <c r="AB21">
        <v>96.921726572178002</v>
      </c>
      <c r="AC21">
        <v>87.069200142048302</v>
      </c>
      <c r="AD21">
        <v>85.450043136359895</v>
      </c>
      <c r="AE21">
        <v>99.383819398992998</v>
      </c>
      <c r="AF21">
        <v>94.388002519165397</v>
      </c>
    </row>
    <row r="22" spans="1:32" x14ac:dyDescent="0.3">
      <c r="A22" t="s">
        <v>79</v>
      </c>
      <c r="B22" t="s">
        <v>337</v>
      </c>
      <c r="C22" t="s">
        <v>297</v>
      </c>
      <c r="D22" t="s">
        <v>338</v>
      </c>
      <c r="E22" t="s">
        <v>298</v>
      </c>
      <c r="F22">
        <v>35.2433321565846</v>
      </c>
      <c r="G22">
        <v>36.023715601045701</v>
      </c>
      <c r="H22">
        <v>37.3381010360077</v>
      </c>
      <c r="I22">
        <v>37.816830931771101</v>
      </c>
      <c r="J22">
        <v>40.643215321535202</v>
      </c>
      <c r="K22">
        <v>42.997053766377903</v>
      </c>
      <c r="L22">
        <v>46.9956049067832</v>
      </c>
      <c r="M22">
        <v>50.720193507067201</v>
      </c>
      <c r="N22">
        <v>54.951085186552099</v>
      </c>
      <c r="O22">
        <v>56.908733797342798</v>
      </c>
      <c r="P22">
        <v>60.382688445276102</v>
      </c>
      <c r="Q22">
        <v>64.390827451696495</v>
      </c>
      <c r="R22">
        <v>66.233783640695293</v>
      </c>
      <c r="S22">
        <v>68.639628050749096</v>
      </c>
      <c r="T22">
        <v>68.405631547426793</v>
      </c>
      <c r="U22">
        <v>66.456874048960103</v>
      </c>
      <c r="V22">
        <v>61.848794428838701</v>
      </c>
      <c r="W22">
        <v>53.077036581857001</v>
      </c>
      <c r="X22">
        <v>51.296342732691301</v>
      </c>
      <c r="Y22">
        <v>45.442739597755804</v>
      </c>
      <c r="Z22">
        <v>45.118802181612601</v>
      </c>
      <c r="AA22">
        <v>45.147734010369902</v>
      </c>
      <c r="AB22">
        <v>45.937059640903797</v>
      </c>
      <c r="AC22">
        <v>43.9099654858816</v>
      </c>
      <c r="AD22">
        <v>39.868554639067703</v>
      </c>
      <c r="AE22">
        <v>47.1204839472027</v>
      </c>
      <c r="AF22">
        <v>43.401004382748503</v>
      </c>
    </row>
    <row r="23" spans="1:32" x14ac:dyDescent="0.3">
      <c r="A23" t="s">
        <v>79</v>
      </c>
      <c r="B23" t="s">
        <v>339</v>
      </c>
      <c r="C23" t="s">
        <v>297</v>
      </c>
      <c r="D23" t="s">
        <v>340</v>
      </c>
      <c r="E23" t="s">
        <v>298</v>
      </c>
      <c r="F23">
        <v>347.57213769151701</v>
      </c>
      <c r="G23">
        <v>363.20271182760001</v>
      </c>
      <c r="H23">
        <v>404.60197896727902</v>
      </c>
      <c r="I23">
        <v>444.63609311355998</v>
      </c>
      <c r="J23">
        <v>461.83291720222502</v>
      </c>
      <c r="K23">
        <v>511.10716107962099</v>
      </c>
      <c r="L23">
        <v>514.39770950429602</v>
      </c>
      <c r="M23">
        <v>552.48931685372202</v>
      </c>
      <c r="N23">
        <v>520.61699821631601</v>
      </c>
      <c r="O23">
        <v>521.59799977404305</v>
      </c>
      <c r="P23">
        <v>533.63406570367999</v>
      </c>
      <c r="Q23">
        <v>529.396249197119</v>
      </c>
      <c r="R23">
        <v>540.87488274201496</v>
      </c>
      <c r="S23">
        <v>527.73191877096303</v>
      </c>
      <c r="T23">
        <v>482.62452087768401</v>
      </c>
      <c r="U23">
        <v>468.09826236976897</v>
      </c>
      <c r="V23">
        <v>419.76683062273901</v>
      </c>
      <c r="W23">
        <v>330.08427917218103</v>
      </c>
      <c r="X23">
        <v>295.45195027222798</v>
      </c>
      <c r="Y23">
        <v>275.92216039604199</v>
      </c>
      <c r="Z23">
        <v>270.790514342574</v>
      </c>
      <c r="AA23">
        <v>257.43992858157799</v>
      </c>
      <c r="AB23">
        <v>259.465547161041</v>
      </c>
      <c r="AC23">
        <v>263.74996280680898</v>
      </c>
      <c r="AD23">
        <v>328.45980659879802</v>
      </c>
      <c r="AE23">
        <v>291.434035181485</v>
      </c>
      <c r="AF23">
        <v>357.86346549509102</v>
      </c>
    </row>
    <row r="24" spans="1:32" x14ac:dyDescent="0.3">
      <c r="A24" t="s">
        <v>79</v>
      </c>
      <c r="B24" t="s">
        <v>341</v>
      </c>
      <c r="C24" t="s">
        <v>297</v>
      </c>
      <c r="D24" t="s">
        <v>342</v>
      </c>
      <c r="E24" t="s">
        <v>298</v>
      </c>
      <c r="F24">
        <v>213.69177127707201</v>
      </c>
      <c r="G24">
        <v>222.567280909185</v>
      </c>
      <c r="H24">
        <v>219.64044920706101</v>
      </c>
      <c r="I24">
        <v>229.35474886059799</v>
      </c>
      <c r="J24">
        <v>235.35889482862501</v>
      </c>
      <c r="K24">
        <v>239.28302632594901</v>
      </c>
      <c r="L24">
        <v>242.50143726929701</v>
      </c>
      <c r="M24">
        <v>246.245972666846</v>
      </c>
      <c r="N24">
        <v>240.75091733166201</v>
      </c>
      <c r="O24">
        <v>244.87424659822801</v>
      </c>
      <c r="P24">
        <v>247.69070534929301</v>
      </c>
      <c r="Q24">
        <v>243.22004311372601</v>
      </c>
      <c r="R24">
        <v>245.83243448447601</v>
      </c>
      <c r="S24">
        <v>249.90055361471201</v>
      </c>
      <c r="T24">
        <v>243.006621627778</v>
      </c>
      <c r="U24">
        <v>235.06608278440899</v>
      </c>
      <c r="V24">
        <v>199.471235254851</v>
      </c>
      <c r="W24">
        <v>178.90892417480501</v>
      </c>
      <c r="X24">
        <v>183.130496709813</v>
      </c>
      <c r="Y24">
        <v>204.05074253279099</v>
      </c>
      <c r="Z24">
        <v>216.37298322854301</v>
      </c>
      <c r="AA24">
        <v>223.739958107429</v>
      </c>
      <c r="AB24">
        <v>231.31152047509801</v>
      </c>
      <c r="AC24">
        <v>246.99491392614399</v>
      </c>
      <c r="AD24">
        <v>256.51827042500099</v>
      </c>
      <c r="AE24">
        <v>245.298687403153</v>
      </c>
      <c r="AF24">
        <v>255.469466004346</v>
      </c>
    </row>
    <row r="25" spans="1:32" x14ac:dyDescent="0.3">
      <c r="A25" t="s">
        <v>79</v>
      </c>
      <c r="B25" t="s">
        <v>343</v>
      </c>
      <c r="C25" t="s">
        <v>297</v>
      </c>
      <c r="D25" t="s">
        <v>344</v>
      </c>
      <c r="E25" t="s">
        <v>298</v>
      </c>
      <c r="F25">
        <v>30.689335474466699</v>
      </c>
      <c r="G25">
        <v>31.151373496049899</v>
      </c>
      <c r="H25">
        <v>30.726568158155501</v>
      </c>
      <c r="I25">
        <v>32.219846996719802</v>
      </c>
      <c r="J25">
        <v>33.282914889169298</v>
      </c>
      <c r="K25">
        <v>33.877248774821403</v>
      </c>
      <c r="L25">
        <v>34.9364550010635</v>
      </c>
      <c r="M25">
        <v>36.1344329614221</v>
      </c>
      <c r="N25">
        <v>36.440570965742403</v>
      </c>
      <c r="O25">
        <v>36.595752455314603</v>
      </c>
      <c r="P25">
        <v>36.328290691247901</v>
      </c>
      <c r="Q25">
        <v>35.697988689543898</v>
      </c>
      <c r="R25">
        <v>36.691926039360702</v>
      </c>
      <c r="S25">
        <v>37.0024502482716</v>
      </c>
      <c r="T25">
        <v>35.5621388786127</v>
      </c>
      <c r="U25">
        <v>34.2861230479865</v>
      </c>
      <c r="V25">
        <v>31.8623081990036</v>
      </c>
      <c r="W25">
        <v>27.378067480471302</v>
      </c>
      <c r="X25">
        <v>29.346657485602702</v>
      </c>
      <c r="Y25">
        <v>30.689792876196901</v>
      </c>
      <c r="Z25">
        <v>32.435194974868502</v>
      </c>
      <c r="AA25">
        <v>33.674204444976603</v>
      </c>
      <c r="AB25">
        <v>36.042246420989798</v>
      </c>
      <c r="AC25">
        <v>38.881881705749301</v>
      </c>
      <c r="AD25">
        <v>42.220486236677203</v>
      </c>
      <c r="AE25">
        <v>37.695974200790197</v>
      </c>
      <c r="AF25">
        <v>38.8713382520747</v>
      </c>
    </row>
    <row r="26" spans="1:32" x14ac:dyDescent="0.3">
      <c r="A26" t="s">
        <v>79</v>
      </c>
      <c r="B26" t="s">
        <v>345</v>
      </c>
      <c r="C26" t="s">
        <v>297</v>
      </c>
      <c r="D26" t="s">
        <v>346</v>
      </c>
      <c r="E26" t="s">
        <v>298</v>
      </c>
      <c r="F26">
        <v>102.16871192073801</v>
      </c>
      <c r="G26">
        <v>106.986547285537</v>
      </c>
      <c r="H26">
        <v>105.339262422036</v>
      </c>
      <c r="I26">
        <v>109.95623323966799</v>
      </c>
      <c r="J26">
        <v>112.653632200974</v>
      </c>
      <c r="K26">
        <v>114.23332647965201</v>
      </c>
      <c r="L26">
        <v>114.779358279441</v>
      </c>
      <c r="M26">
        <v>115.872433314709</v>
      </c>
      <c r="N26">
        <v>112.524828962958</v>
      </c>
      <c r="O26">
        <v>114.74197789165299</v>
      </c>
      <c r="P26">
        <v>117.44367188753399</v>
      </c>
      <c r="Q26">
        <v>115.109397695412</v>
      </c>
      <c r="R26">
        <v>115.470837574802</v>
      </c>
      <c r="S26">
        <v>118.043101495307</v>
      </c>
      <c r="T26">
        <v>116.75209463437599</v>
      </c>
      <c r="U26">
        <v>112.856120703485</v>
      </c>
      <c r="V26">
        <v>103.51024406078901</v>
      </c>
      <c r="W26">
        <v>92.098658228201103</v>
      </c>
      <c r="X26">
        <v>92.385548759864704</v>
      </c>
      <c r="Y26">
        <v>107.918711187573</v>
      </c>
      <c r="Z26">
        <v>113.697354321959</v>
      </c>
      <c r="AA26">
        <v>117.084829764812</v>
      </c>
      <c r="AB26">
        <v>118.85775376442299</v>
      </c>
      <c r="AC26">
        <v>128.79288553830801</v>
      </c>
      <c r="AD26">
        <v>134.53273924608899</v>
      </c>
      <c r="AE26">
        <v>130.582641819375</v>
      </c>
      <c r="AF26">
        <v>133.969505248818</v>
      </c>
    </row>
    <row r="27" spans="1:32" x14ac:dyDescent="0.3">
      <c r="A27" t="s">
        <v>79</v>
      </c>
      <c r="B27" t="s">
        <v>347</v>
      </c>
      <c r="C27" t="s">
        <v>297</v>
      </c>
      <c r="D27" t="s">
        <v>348</v>
      </c>
      <c r="E27" t="s">
        <v>298</v>
      </c>
      <c r="F27">
        <v>80.8337238818674</v>
      </c>
      <c r="G27">
        <v>84.429360127598002</v>
      </c>
      <c r="H27">
        <v>83.574618626869395</v>
      </c>
      <c r="I27">
        <v>87.178668624209806</v>
      </c>
      <c r="J27">
        <v>89.422347738481307</v>
      </c>
      <c r="K27">
        <v>91.172451071474697</v>
      </c>
      <c r="L27">
        <v>92.785623988792807</v>
      </c>
      <c r="M27">
        <v>94.239106390715193</v>
      </c>
      <c r="N27">
        <v>91.7855174029621</v>
      </c>
      <c r="O27">
        <v>93.536516251259798</v>
      </c>
      <c r="P27">
        <v>93.9187427705115</v>
      </c>
      <c r="Q27">
        <v>92.4126567287705</v>
      </c>
      <c r="R27">
        <v>93.669670870313297</v>
      </c>
      <c r="S27">
        <v>94.855001871132998</v>
      </c>
      <c r="T27">
        <v>90.692388114789793</v>
      </c>
      <c r="U27">
        <v>87.923839032937806</v>
      </c>
      <c r="V27">
        <v>64.098682995057999</v>
      </c>
      <c r="W27">
        <v>59.4321984661321</v>
      </c>
      <c r="X27">
        <v>61.398290464346097</v>
      </c>
      <c r="Y27">
        <v>65.442238469021305</v>
      </c>
      <c r="Z27">
        <v>70.240433931716098</v>
      </c>
      <c r="AA27">
        <v>72.980923897640196</v>
      </c>
      <c r="AB27">
        <v>76.411520289685001</v>
      </c>
      <c r="AC27">
        <v>79.320146682087099</v>
      </c>
      <c r="AD27">
        <v>79.765044942234994</v>
      </c>
      <c r="AE27">
        <v>77.020071382987894</v>
      </c>
      <c r="AF27">
        <v>82.628622503453002</v>
      </c>
    </row>
    <row r="28" spans="1:32" x14ac:dyDescent="0.3">
      <c r="A28" t="s">
        <v>79</v>
      </c>
      <c r="B28" t="s">
        <v>349</v>
      </c>
      <c r="C28" t="s">
        <v>297</v>
      </c>
      <c r="D28" t="s">
        <v>350</v>
      </c>
      <c r="E28" t="s">
        <v>298</v>
      </c>
      <c r="F28">
        <v>87.635380851541001</v>
      </c>
      <c r="G28">
        <v>94.247674549264602</v>
      </c>
      <c r="H28">
        <v>98.405566929867007</v>
      </c>
      <c r="I28">
        <v>103.42675783388</v>
      </c>
      <c r="J28">
        <v>105.098993824467</v>
      </c>
      <c r="K28">
        <v>115.174016006185</v>
      </c>
      <c r="L28">
        <v>119.494646667076</v>
      </c>
      <c r="M28">
        <v>125.66409125766801</v>
      </c>
      <c r="N28">
        <v>127.48891026464899</v>
      </c>
      <c r="O28">
        <v>131.096596914701</v>
      </c>
      <c r="P28">
        <v>140.587486635765</v>
      </c>
      <c r="Q28">
        <v>142.30729390030999</v>
      </c>
      <c r="R28">
        <v>149.50381058270401</v>
      </c>
      <c r="S28">
        <v>155.32729641890799</v>
      </c>
      <c r="T28">
        <v>144.98750281421999</v>
      </c>
      <c r="U28">
        <v>150.76123527326899</v>
      </c>
      <c r="V28">
        <v>139.140944216783</v>
      </c>
      <c r="W28">
        <v>119.861746750759</v>
      </c>
      <c r="X28">
        <v>125.13591148741899</v>
      </c>
      <c r="Y28">
        <v>120.967371669104</v>
      </c>
      <c r="Z28">
        <v>121.585570257451</v>
      </c>
      <c r="AA28">
        <v>127.47016904571301</v>
      </c>
      <c r="AB28">
        <v>134.604044295177</v>
      </c>
      <c r="AC28">
        <v>150.87334024744601</v>
      </c>
      <c r="AD28">
        <v>149.98944854371399</v>
      </c>
      <c r="AE28">
        <v>138.46898549205201</v>
      </c>
      <c r="AF28">
        <v>154.59085005340199</v>
      </c>
    </row>
    <row r="29" spans="1:32" x14ac:dyDescent="0.3">
      <c r="A29" t="s">
        <v>79</v>
      </c>
      <c r="B29" t="s">
        <v>351</v>
      </c>
      <c r="C29" t="s">
        <v>297</v>
      </c>
      <c r="D29" t="s">
        <v>352</v>
      </c>
      <c r="E29" t="s">
        <v>298</v>
      </c>
      <c r="F29">
        <v>22.398074592872199</v>
      </c>
      <c r="G29">
        <v>23.525651964188398</v>
      </c>
      <c r="H29">
        <v>24.593263247358699</v>
      </c>
      <c r="I29">
        <v>25.932664763259599</v>
      </c>
      <c r="J29">
        <v>26.631233292483401</v>
      </c>
      <c r="K29">
        <v>28.430931200184499</v>
      </c>
      <c r="L29">
        <v>29.686135187336799</v>
      </c>
      <c r="M29">
        <v>31.297966449155201</v>
      </c>
      <c r="N29">
        <v>30.998958494431999</v>
      </c>
      <c r="O29">
        <v>31.947716021965899</v>
      </c>
      <c r="P29">
        <v>33.375005432719</v>
      </c>
      <c r="Q29">
        <v>34.016147985463903</v>
      </c>
      <c r="R29">
        <v>35.2171782436006</v>
      </c>
      <c r="S29">
        <v>35.983710379836303</v>
      </c>
      <c r="T29">
        <v>34.439475709062798</v>
      </c>
      <c r="U29">
        <v>37.0645048088792</v>
      </c>
      <c r="V29">
        <v>34.309370829994897</v>
      </c>
      <c r="W29">
        <v>33.475551213554098</v>
      </c>
      <c r="X29">
        <v>36.992023016120498</v>
      </c>
      <c r="Y29">
        <v>35.6081363423136</v>
      </c>
      <c r="Z29">
        <v>38.685754355349097</v>
      </c>
      <c r="AA29">
        <v>41.604855046386298</v>
      </c>
      <c r="AB29">
        <v>46.742223288957803</v>
      </c>
      <c r="AC29">
        <v>53.091995863368403</v>
      </c>
      <c r="AD29">
        <v>50.381657087815299</v>
      </c>
      <c r="AE29">
        <v>52.033991664214497</v>
      </c>
      <c r="AF29">
        <v>61.664625477211999</v>
      </c>
    </row>
    <row r="30" spans="1:32" x14ac:dyDescent="0.3">
      <c r="A30" t="s">
        <v>79</v>
      </c>
      <c r="B30" t="s">
        <v>353</v>
      </c>
      <c r="C30" t="s">
        <v>297</v>
      </c>
      <c r="D30" t="s">
        <v>354</v>
      </c>
      <c r="E30" t="s">
        <v>298</v>
      </c>
      <c r="F30">
        <v>1.81807995872975</v>
      </c>
      <c r="G30">
        <v>1.9595590562296501</v>
      </c>
      <c r="H30">
        <v>2.0565105439696301</v>
      </c>
      <c r="I30">
        <v>2.1760550682932198</v>
      </c>
      <c r="J30">
        <v>2.2132858585450301</v>
      </c>
      <c r="K30">
        <v>2.44234221486778</v>
      </c>
      <c r="L30">
        <v>2.5377185960190101</v>
      </c>
      <c r="M30">
        <v>2.67257130302609</v>
      </c>
      <c r="N30">
        <v>2.7436787119195301</v>
      </c>
      <c r="O30">
        <v>2.82555133004273</v>
      </c>
      <c r="P30">
        <v>3.0726326755179598</v>
      </c>
      <c r="Q30">
        <v>3.1338982295612801</v>
      </c>
      <c r="R30">
        <v>3.3222772329536401</v>
      </c>
      <c r="S30">
        <v>3.4880329953227398</v>
      </c>
      <c r="T30">
        <v>3.24419879308752</v>
      </c>
      <c r="U30">
        <v>3.3238899841140901</v>
      </c>
      <c r="V30">
        <v>3.2714619302138401</v>
      </c>
      <c r="W30">
        <v>2.7007814453110601</v>
      </c>
      <c r="X30">
        <v>3.1147615840612799</v>
      </c>
      <c r="Y30">
        <v>3.1835544636108501</v>
      </c>
      <c r="Z30">
        <v>2.98476645228908</v>
      </c>
      <c r="AA30">
        <v>2.9259286897199099</v>
      </c>
      <c r="AB30">
        <v>3.06512951139158</v>
      </c>
      <c r="AC30">
        <v>3.5887618401767098</v>
      </c>
      <c r="AD30">
        <v>4.7037659997300398</v>
      </c>
      <c r="AE30">
        <v>5.4484132123397204</v>
      </c>
      <c r="AF30">
        <v>5.9281421682164002</v>
      </c>
    </row>
    <row r="31" spans="1:32" x14ac:dyDescent="0.3">
      <c r="A31" t="s">
        <v>79</v>
      </c>
      <c r="B31" t="s">
        <v>355</v>
      </c>
      <c r="C31" t="s">
        <v>297</v>
      </c>
      <c r="D31" t="s">
        <v>356</v>
      </c>
      <c r="E31" t="s">
        <v>298</v>
      </c>
      <c r="F31">
        <v>11.4367597644897</v>
      </c>
      <c r="G31">
        <v>12.2110465675361</v>
      </c>
      <c r="H31">
        <v>12.743816324636301</v>
      </c>
      <c r="I31">
        <v>13.429276534968899</v>
      </c>
      <c r="J31">
        <v>13.6732991753686</v>
      </c>
      <c r="K31">
        <v>14.7571981017869</v>
      </c>
      <c r="L31">
        <v>15.466941718505399</v>
      </c>
      <c r="M31">
        <v>16.3759471242108</v>
      </c>
      <c r="N31">
        <v>16.7894701492861</v>
      </c>
      <c r="O31">
        <v>17.101931320525399</v>
      </c>
      <c r="P31">
        <v>18.1400889501388</v>
      </c>
      <c r="Q31">
        <v>18.433753222213898</v>
      </c>
      <c r="R31">
        <v>19.4647753047729</v>
      </c>
      <c r="S31">
        <v>20.089550470552101</v>
      </c>
      <c r="T31">
        <v>18.9967424772023</v>
      </c>
      <c r="U31">
        <v>19.327885525035299</v>
      </c>
      <c r="V31">
        <v>22.116077916223698</v>
      </c>
      <c r="W31">
        <v>19.7002061773645</v>
      </c>
      <c r="X31">
        <v>20.293830153979499</v>
      </c>
      <c r="Y31">
        <v>19.3231999510081</v>
      </c>
      <c r="Z31">
        <v>17.725253079407601</v>
      </c>
      <c r="AA31">
        <v>17.970219565399301</v>
      </c>
      <c r="AB31">
        <v>19.786922005924399</v>
      </c>
      <c r="AC31">
        <v>23.490206190844098</v>
      </c>
      <c r="AD31">
        <v>22.7965312851676</v>
      </c>
      <c r="AE31">
        <v>18.8360710770217</v>
      </c>
      <c r="AF31">
        <v>19.5074024857648</v>
      </c>
    </row>
    <row r="32" spans="1:32" x14ac:dyDescent="0.3">
      <c r="A32" t="s">
        <v>79</v>
      </c>
      <c r="B32" t="s">
        <v>357</v>
      </c>
      <c r="C32" t="s">
        <v>297</v>
      </c>
      <c r="D32" t="s">
        <v>358</v>
      </c>
      <c r="E32" t="s">
        <v>298</v>
      </c>
      <c r="F32">
        <v>45.268146469169999</v>
      </c>
      <c r="G32">
        <v>49.412627429378603</v>
      </c>
      <c r="H32">
        <v>51.559880844707997</v>
      </c>
      <c r="I32">
        <v>54.091787144683799</v>
      </c>
      <c r="J32">
        <v>54.592969715426896</v>
      </c>
      <c r="K32">
        <v>60.845050663180601</v>
      </c>
      <c r="L32">
        <v>62.797635315530002</v>
      </c>
      <c r="M32">
        <v>65.909577987663496</v>
      </c>
      <c r="N32">
        <v>67.4829195327262</v>
      </c>
      <c r="O32">
        <v>69.556615264797699</v>
      </c>
      <c r="P32">
        <v>75.743264037221607</v>
      </c>
      <c r="Q32">
        <v>76.338033858085296</v>
      </c>
      <c r="R32">
        <v>80.720910559819998</v>
      </c>
      <c r="S32">
        <v>84.631249103615303</v>
      </c>
      <c r="T32">
        <v>77.851814169175299</v>
      </c>
      <c r="U32">
        <v>80.431896640597898</v>
      </c>
      <c r="V32">
        <v>70.245984018048304</v>
      </c>
      <c r="W32">
        <v>55.882950385897701</v>
      </c>
      <c r="X32">
        <v>57.013053560192198</v>
      </c>
      <c r="Y32">
        <v>55.284540305085102</v>
      </c>
      <c r="Z32">
        <v>55.161631455583397</v>
      </c>
      <c r="AA32">
        <v>57.670276825550197</v>
      </c>
      <c r="AB32">
        <v>57.426945293058402</v>
      </c>
      <c r="AC32">
        <v>62.462316471656401</v>
      </c>
      <c r="AD32">
        <v>64.8224669766754</v>
      </c>
      <c r="AE32">
        <v>54.518815188458099</v>
      </c>
      <c r="AF32">
        <v>58.456106539224898</v>
      </c>
    </row>
    <row r="33" spans="1:32" x14ac:dyDescent="0.3">
      <c r="A33" t="s">
        <v>79</v>
      </c>
      <c r="B33" t="s">
        <v>359</v>
      </c>
      <c r="C33" t="s">
        <v>297</v>
      </c>
      <c r="D33" t="s">
        <v>360</v>
      </c>
      <c r="E33" t="s">
        <v>298</v>
      </c>
      <c r="F33">
        <v>6.71432006627942</v>
      </c>
      <c r="G33">
        <v>7.1387895319319199</v>
      </c>
      <c r="H33">
        <v>7.45209596919437</v>
      </c>
      <c r="I33">
        <v>7.7969743226747603</v>
      </c>
      <c r="J33">
        <v>7.9882057826435604</v>
      </c>
      <c r="K33">
        <v>8.6984938261652101</v>
      </c>
      <c r="L33">
        <v>9.00621584968526</v>
      </c>
      <c r="M33">
        <v>9.4080283936126392</v>
      </c>
      <c r="N33">
        <v>9.4738833762851193</v>
      </c>
      <c r="O33">
        <v>9.6647829773689597</v>
      </c>
      <c r="P33">
        <v>10.2564955401677</v>
      </c>
      <c r="Q33">
        <v>10.3854606049859</v>
      </c>
      <c r="R33">
        <v>10.7786692415571</v>
      </c>
      <c r="S33">
        <v>11.134753469581501</v>
      </c>
      <c r="T33">
        <v>10.4552716656919</v>
      </c>
      <c r="U33">
        <v>10.613058314642601</v>
      </c>
      <c r="V33">
        <v>9.1980495223018401</v>
      </c>
      <c r="W33">
        <v>8.1022575286312701</v>
      </c>
      <c r="X33">
        <v>7.7222431730657002</v>
      </c>
      <c r="Y33">
        <v>7.5679406070865998</v>
      </c>
      <c r="Z33">
        <v>7.0281649148221401</v>
      </c>
      <c r="AA33">
        <v>7.2988889186578003</v>
      </c>
      <c r="AB33">
        <v>7.5828241958447302</v>
      </c>
      <c r="AC33">
        <v>8.2400598814006596</v>
      </c>
      <c r="AD33">
        <v>7.2850271943257496</v>
      </c>
      <c r="AE33">
        <v>7.6316943500184697</v>
      </c>
      <c r="AF33">
        <v>9.0345733829837993</v>
      </c>
    </row>
    <row r="34" spans="1:32" x14ac:dyDescent="0.3">
      <c r="A34" t="s">
        <v>79</v>
      </c>
      <c r="B34" t="s">
        <v>361</v>
      </c>
      <c r="C34" t="s">
        <v>297</v>
      </c>
      <c r="D34" t="s">
        <v>362</v>
      </c>
      <c r="E34" t="s">
        <v>298</v>
      </c>
      <c r="F34">
        <v>30.815338946129799</v>
      </c>
      <c r="G34">
        <v>31.586305824057899</v>
      </c>
      <c r="H34">
        <v>31.926734332348001</v>
      </c>
      <c r="I34">
        <v>32.081072059166402</v>
      </c>
      <c r="J34">
        <v>31.8532909755194</v>
      </c>
      <c r="K34">
        <v>32.9626871160497</v>
      </c>
      <c r="L34">
        <v>35.279882893037701</v>
      </c>
      <c r="M34">
        <v>36.615899714910903</v>
      </c>
      <c r="N34">
        <v>35.805965637015099</v>
      </c>
      <c r="O34">
        <v>34.838665357716302</v>
      </c>
      <c r="P34">
        <v>35.0009513911696</v>
      </c>
      <c r="Q34">
        <v>34.719409199646996</v>
      </c>
      <c r="R34">
        <v>37.030015887859101</v>
      </c>
      <c r="S34">
        <v>35.728035141849197</v>
      </c>
      <c r="T34">
        <v>36.341757625149803</v>
      </c>
      <c r="U34">
        <v>35.715104384164803</v>
      </c>
      <c r="V34">
        <v>32.736191362127101</v>
      </c>
      <c r="W34">
        <v>26.762398558838001</v>
      </c>
      <c r="X34">
        <v>26.310551983848299</v>
      </c>
      <c r="Y34">
        <v>28.993941322885998</v>
      </c>
      <c r="Z34">
        <v>30.113909097134002</v>
      </c>
      <c r="AA34">
        <v>27.196650009751</v>
      </c>
      <c r="AB34">
        <v>30.361148405389201</v>
      </c>
      <c r="AC34">
        <v>33.439832677995597</v>
      </c>
      <c r="AD34">
        <v>37.781349935705599</v>
      </c>
      <c r="AE34">
        <v>25.690413814121101</v>
      </c>
      <c r="AF34">
        <v>24.268501379049201</v>
      </c>
    </row>
    <row r="35" spans="1:32" x14ac:dyDescent="0.3">
      <c r="A35" t="s">
        <v>79</v>
      </c>
      <c r="B35" t="s">
        <v>363</v>
      </c>
      <c r="C35" t="s">
        <v>297</v>
      </c>
      <c r="D35" t="s">
        <v>364</v>
      </c>
      <c r="E35" t="s">
        <v>298</v>
      </c>
      <c r="F35">
        <v>123.160314353676</v>
      </c>
      <c r="G35">
        <v>129.075886247906</v>
      </c>
      <c r="H35">
        <v>132.64701624404401</v>
      </c>
      <c r="I35">
        <v>136.62507020385701</v>
      </c>
      <c r="J35">
        <v>138.67174591264799</v>
      </c>
      <c r="K35">
        <v>149.32156288012001</v>
      </c>
      <c r="L35">
        <v>161.56311202510301</v>
      </c>
      <c r="M35">
        <v>161.02389009119199</v>
      </c>
      <c r="N35">
        <v>161.009601789953</v>
      </c>
      <c r="O35">
        <v>158.15916024348201</v>
      </c>
      <c r="P35">
        <v>160.71720806735499</v>
      </c>
      <c r="Q35">
        <v>153.52410785794601</v>
      </c>
      <c r="R35">
        <v>153.31364625578399</v>
      </c>
      <c r="S35">
        <v>160.983827139753</v>
      </c>
      <c r="T35">
        <v>165.074868189895</v>
      </c>
      <c r="U35">
        <v>159.56132903996499</v>
      </c>
      <c r="V35">
        <v>159.944001499596</v>
      </c>
      <c r="W35">
        <v>141.93101312818601</v>
      </c>
      <c r="X35">
        <v>144.70780483129499</v>
      </c>
      <c r="Y35">
        <v>140.18063559794501</v>
      </c>
      <c r="Z35">
        <v>130.44475925413099</v>
      </c>
      <c r="AA35">
        <v>127.23739850186099</v>
      </c>
      <c r="AB35">
        <v>134.53143041778401</v>
      </c>
      <c r="AC35">
        <v>145.229085547305</v>
      </c>
      <c r="AD35">
        <v>165.492209158393</v>
      </c>
      <c r="AE35">
        <v>161.74918614462399</v>
      </c>
      <c r="AF35">
        <v>157.36092892763</v>
      </c>
    </row>
    <row r="36" spans="1:32" x14ac:dyDescent="0.3">
      <c r="A36" t="s">
        <v>79</v>
      </c>
      <c r="B36" t="s">
        <v>365</v>
      </c>
      <c r="C36" t="s">
        <v>297</v>
      </c>
      <c r="D36" t="s">
        <v>366</v>
      </c>
      <c r="E36" t="s">
        <v>298</v>
      </c>
      <c r="F36">
        <v>40.870661658424197</v>
      </c>
      <c r="G36">
        <v>39.521489886768997</v>
      </c>
      <c r="H36">
        <v>39.977251236973203</v>
      </c>
      <c r="I36">
        <v>39.692189486524597</v>
      </c>
      <c r="J36">
        <v>39.628981735071697</v>
      </c>
      <c r="K36">
        <v>41.606419006779298</v>
      </c>
      <c r="L36">
        <v>40.596937522567202</v>
      </c>
      <c r="M36">
        <v>38.788173508460702</v>
      </c>
      <c r="N36">
        <v>37.848714310748598</v>
      </c>
      <c r="O36">
        <v>37.109608924979597</v>
      </c>
      <c r="P36">
        <v>37.204940723917403</v>
      </c>
      <c r="Q36">
        <v>35.846641504249398</v>
      </c>
      <c r="R36">
        <v>36.1235936692905</v>
      </c>
      <c r="S36">
        <v>39.048394466520001</v>
      </c>
      <c r="T36">
        <v>36.964389614323899</v>
      </c>
      <c r="U36">
        <v>35.019587887942997</v>
      </c>
      <c r="V36">
        <v>31.446307241643499</v>
      </c>
      <c r="W36">
        <v>25.804788138579099</v>
      </c>
      <c r="X36">
        <v>21.886888520609901</v>
      </c>
      <c r="Y36">
        <v>24.980440308295901</v>
      </c>
      <c r="Z36">
        <v>23.260095255633701</v>
      </c>
      <c r="AA36">
        <v>20.027532934630301</v>
      </c>
      <c r="AB36">
        <v>20.2401745792334</v>
      </c>
      <c r="AC36">
        <v>20.196189207319598</v>
      </c>
      <c r="AD36">
        <v>22.635479855352798</v>
      </c>
      <c r="AE36">
        <v>18.700808585642701</v>
      </c>
      <c r="AF36">
        <v>18.130496937865502</v>
      </c>
    </row>
    <row r="37" spans="1:32" x14ac:dyDescent="0.3">
      <c r="A37" t="s">
        <v>79</v>
      </c>
      <c r="B37" t="s">
        <v>367</v>
      </c>
      <c r="C37" t="s">
        <v>297</v>
      </c>
      <c r="D37" t="s">
        <v>368</v>
      </c>
      <c r="E37" t="s">
        <v>298</v>
      </c>
      <c r="F37">
        <v>50.508154729403003</v>
      </c>
      <c r="G37">
        <v>54.901511058892503</v>
      </c>
      <c r="H37">
        <v>56.769514542713097</v>
      </c>
      <c r="I37">
        <v>60.230866163323903</v>
      </c>
      <c r="J37">
        <v>60.855194732284502</v>
      </c>
      <c r="K37">
        <v>67.7660533141337</v>
      </c>
      <c r="L37">
        <v>81.573839843345098</v>
      </c>
      <c r="M37">
        <v>80.229857555702097</v>
      </c>
      <c r="N37">
        <v>79.978642072696303</v>
      </c>
      <c r="O37">
        <v>78.786616756328598</v>
      </c>
      <c r="P37">
        <v>78.857703600518704</v>
      </c>
      <c r="Q37">
        <v>74.661286227919504</v>
      </c>
      <c r="R37">
        <v>74.839934169006696</v>
      </c>
      <c r="S37">
        <v>76.506609334782794</v>
      </c>
      <c r="T37">
        <v>78.697139256312894</v>
      </c>
      <c r="U37">
        <v>77.378435948192305</v>
      </c>
      <c r="V37">
        <v>85.655173084978998</v>
      </c>
      <c r="W37">
        <v>77.600269987546596</v>
      </c>
      <c r="X37">
        <v>80.5501915274168</v>
      </c>
      <c r="Y37">
        <v>72.588251597477395</v>
      </c>
      <c r="Z37">
        <v>64.266472646303896</v>
      </c>
      <c r="AA37">
        <v>64.955886544817204</v>
      </c>
      <c r="AB37">
        <v>65.254911259401197</v>
      </c>
      <c r="AC37">
        <v>67.217332534088897</v>
      </c>
      <c r="AD37">
        <v>73.141978443905899</v>
      </c>
      <c r="AE37">
        <v>72.520632374502696</v>
      </c>
      <c r="AF37">
        <v>70.759381058358201</v>
      </c>
    </row>
    <row r="38" spans="1:32" x14ac:dyDescent="0.3">
      <c r="A38" t="s">
        <v>79</v>
      </c>
      <c r="B38" t="s">
        <v>369</v>
      </c>
      <c r="C38" t="s">
        <v>297</v>
      </c>
      <c r="D38" t="s">
        <v>370</v>
      </c>
      <c r="E38" t="s">
        <v>298</v>
      </c>
      <c r="F38">
        <v>31.781497965849201</v>
      </c>
      <c r="G38">
        <v>34.652885302244897</v>
      </c>
      <c r="H38">
        <v>35.900250464357399</v>
      </c>
      <c r="I38">
        <v>36.702014554008102</v>
      </c>
      <c r="J38">
        <v>38.187569445291402</v>
      </c>
      <c r="K38">
        <v>39.949090559206603</v>
      </c>
      <c r="L38">
        <v>39.392334659190603</v>
      </c>
      <c r="M38">
        <v>42.005859027028599</v>
      </c>
      <c r="N38">
        <v>43.1822454065085</v>
      </c>
      <c r="O38">
        <v>42.262934562173797</v>
      </c>
      <c r="P38">
        <v>44.654563742918597</v>
      </c>
      <c r="Q38">
        <v>43.016180125777403</v>
      </c>
      <c r="R38">
        <v>42.350118417487202</v>
      </c>
      <c r="S38">
        <v>45.4288233384503</v>
      </c>
      <c r="T38">
        <v>49.413339319258398</v>
      </c>
      <c r="U38">
        <v>47.163305203829403</v>
      </c>
      <c r="V38">
        <v>42.842521172973299</v>
      </c>
      <c r="W38">
        <v>38.525955002060101</v>
      </c>
      <c r="X38">
        <v>42.270724783268101</v>
      </c>
      <c r="Y38">
        <v>42.611943692171799</v>
      </c>
      <c r="Z38">
        <v>42.918191352193602</v>
      </c>
      <c r="AA38">
        <v>42.253979022413603</v>
      </c>
      <c r="AB38">
        <v>49.036344579149798</v>
      </c>
      <c r="AC38">
        <v>57.815563805896304</v>
      </c>
      <c r="AD38">
        <v>69.714750859134398</v>
      </c>
      <c r="AE38">
        <v>70.527745184478604</v>
      </c>
      <c r="AF38">
        <v>68.471050931405998</v>
      </c>
    </row>
    <row r="39" spans="1:32" x14ac:dyDescent="0.3">
      <c r="A39" t="s">
        <v>79</v>
      </c>
      <c r="B39" t="s">
        <v>371</v>
      </c>
      <c r="C39" t="s">
        <v>297</v>
      </c>
      <c r="D39" t="s">
        <v>372</v>
      </c>
      <c r="E39" t="s">
        <v>298</v>
      </c>
      <c r="F39">
        <v>4.5433045428201799</v>
      </c>
      <c r="G39">
        <v>5.2854924283326996</v>
      </c>
      <c r="H39">
        <v>5.64487852784365</v>
      </c>
      <c r="I39">
        <v>6.67369893804646</v>
      </c>
      <c r="J39">
        <v>7.3745360719145499</v>
      </c>
      <c r="K39">
        <v>8.0470939696261308</v>
      </c>
      <c r="L39">
        <v>8.2864557053961292</v>
      </c>
      <c r="M39">
        <v>8.7633115764259202</v>
      </c>
      <c r="N39">
        <v>8.5590497758029596</v>
      </c>
      <c r="O39">
        <v>8.3517676762663093</v>
      </c>
      <c r="P39">
        <v>9.0066123680075894</v>
      </c>
      <c r="Q39">
        <v>9.2053198485154297</v>
      </c>
      <c r="R39">
        <v>9.8874192601739992</v>
      </c>
      <c r="S39">
        <v>9.6669498644199496</v>
      </c>
      <c r="T39">
        <v>10.390047797744</v>
      </c>
      <c r="U39">
        <v>10.2531262490903</v>
      </c>
      <c r="V39">
        <v>9.8839242238416691</v>
      </c>
      <c r="W39">
        <v>24.013667650543301</v>
      </c>
      <c r="X39">
        <v>24.082410189798399</v>
      </c>
      <c r="Y39">
        <v>23.299418951287901</v>
      </c>
      <c r="Z39">
        <v>22.450056413878901</v>
      </c>
      <c r="AA39">
        <v>23.1062702917724</v>
      </c>
      <c r="AB39">
        <v>21.422937690398701</v>
      </c>
      <c r="AC39">
        <v>20.8019207921859</v>
      </c>
      <c r="AD39">
        <v>20.880813690351001</v>
      </c>
      <c r="AE39">
        <v>21.4545881576299</v>
      </c>
      <c r="AF39">
        <v>20.6079737816004</v>
      </c>
    </row>
    <row r="40" spans="1:32" x14ac:dyDescent="0.3">
      <c r="A40" t="s">
        <v>79</v>
      </c>
      <c r="B40" t="s">
        <v>373</v>
      </c>
      <c r="C40" t="s">
        <v>297</v>
      </c>
      <c r="D40" t="s">
        <v>374</v>
      </c>
      <c r="E40" t="s">
        <v>298</v>
      </c>
      <c r="F40">
        <v>38.8299703481458</v>
      </c>
      <c r="G40">
        <v>45.658734700634497</v>
      </c>
      <c r="H40">
        <v>47.688451956138699</v>
      </c>
      <c r="I40">
        <v>47.355507965964001</v>
      </c>
      <c r="J40">
        <v>47.193064355338898</v>
      </c>
      <c r="K40">
        <v>49.5980719854523</v>
      </c>
      <c r="L40">
        <v>56.436470710298401</v>
      </c>
      <c r="M40">
        <v>57.632328862428103</v>
      </c>
      <c r="N40">
        <v>55.7211981670388</v>
      </c>
      <c r="O40">
        <v>53.526391335909501</v>
      </c>
      <c r="P40">
        <v>53.648892102560403</v>
      </c>
      <c r="Q40">
        <v>51.6734832616036</v>
      </c>
      <c r="R40">
        <v>45.807718050282297</v>
      </c>
      <c r="S40">
        <v>45.946242234358799</v>
      </c>
      <c r="T40">
        <v>45.514053567678801</v>
      </c>
      <c r="U40">
        <v>35.3691633163943</v>
      </c>
      <c r="V40">
        <v>33.419012320803397</v>
      </c>
      <c r="W40">
        <v>27.195319374810499</v>
      </c>
      <c r="X40">
        <v>30.9319597887438</v>
      </c>
      <c r="Y40">
        <v>32.3772321429527</v>
      </c>
      <c r="Z40">
        <v>34.187735461781003</v>
      </c>
      <c r="AA40">
        <v>37.786320603484803</v>
      </c>
      <c r="AB40">
        <v>45.830518049240403</v>
      </c>
      <c r="AC40">
        <v>48.890163052559103</v>
      </c>
      <c r="AD40">
        <v>50.894768262960703</v>
      </c>
      <c r="AE40">
        <v>55.578917251952198</v>
      </c>
      <c r="AF40">
        <v>59.415382512927998</v>
      </c>
    </row>
    <row r="41" spans="1:32" x14ac:dyDescent="0.3">
      <c r="A41" t="s">
        <v>79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79</v>
      </c>
      <c r="B42" t="s">
        <v>377</v>
      </c>
      <c r="C42" t="s">
        <v>297</v>
      </c>
      <c r="D42" t="s">
        <v>378</v>
      </c>
      <c r="E42" t="s">
        <v>298</v>
      </c>
      <c r="F42">
        <v>293.21142035510798</v>
      </c>
      <c r="G42">
        <v>315.567519926871</v>
      </c>
      <c r="H42">
        <v>325.78055059192502</v>
      </c>
      <c r="I42">
        <v>335.41995999356197</v>
      </c>
      <c r="J42">
        <v>349.42443282712202</v>
      </c>
      <c r="K42">
        <v>356.58423150549697</v>
      </c>
      <c r="L42">
        <v>371.86782801255902</v>
      </c>
      <c r="M42">
        <v>377.76343660580898</v>
      </c>
      <c r="N42">
        <v>376.669230130762</v>
      </c>
      <c r="O42">
        <v>373.28776090605697</v>
      </c>
      <c r="P42">
        <v>388.45189720078002</v>
      </c>
      <c r="Q42">
        <v>364.310487908384</v>
      </c>
      <c r="R42">
        <v>387.069205203509</v>
      </c>
      <c r="S42">
        <v>401.59681554757799</v>
      </c>
      <c r="T42">
        <v>420.72541434939501</v>
      </c>
      <c r="U42">
        <v>408.62493479847802</v>
      </c>
      <c r="V42">
        <v>383.525551644941</v>
      </c>
      <c r="W42">
        <v>335.06436082109798</v>
      </c>
      <c r="X42">
        <v>337.04328859595103</v>
      </c>
      <c r="Y42">
        <v>351.50036320282197</v>
      </c>
      <c r="Z42">
        <v>360.79070905683199</v>
      </c>
      <c r="AA42">
        <v>372.99342622712697</v>
      </c>
      <c r="AB42">
        <v>393.07148712540101</v>
      </c>
      <c r="AC42">
        <v>441.97875825526103</v>
      </c>
      <c r="AD42">
        <v>490.00795247484302</v>
      </c>
      <c r="AE42">
        <v>461.68950412040999</v>
      </c>
      <c r="AF42">
        <v>433.05959467754599</v>
      </c>
    </row>
    <row r="43" spans="1:32" x14ac:dyDescent="0.3">
      <c r="A43" t="s">
        <v>79</v>
      </c>
      <c r="B43" t="s">
        <v>379</v>
      </c>
      <c r="C43" t="s">
        <v>297</v>
      </c>
      <c r="D43" t="s">
        <v>380</v>
      </c>
      <c r="E43" t="s">
        <v>298</v>
      </c>
      <c r="F43">
        <v>341.98345926493101</v>
      </c>
      <c r="G43">
        <v>368.27101500579101</v>
      </c>
      <c r="H43">
        <v>379.90085199805401</v>
      </c>
      <c r="I43">
        <v>390.94978896057</v>
      </c>
      <c r="J43">
        <v>406.86202450016202</v>
      </c>
      <c r="K43">
        <v>416.41051131013597</v>
      </c>
      <c r="L43">
        <v>431.22279375875399</v>
      </c>
      <c r="M43">
        <v>438.75020062497299</v>
      </c>
      <c r="N43">
        <v>437.692660084338</v>
      </c>
      <c r="O43">
        <v>434.09059512738702</v>
      </c>
      <c r="P43">
        <v>451.59342322878302</v>
      </c>
      <c r="Q43">
        <v>427.10806049433899</v>
      </c>
      <c r="R43">
        <v>452.50026630040497</v>
      </c>
      <c r="S43">
        <v>471.26752398769202</v>
      </c>
      <c r="T43">
        <v>491.20760945519902</v>
      </c>
      <c r="U43">
        <v>475.94399638637498</v>
      </c>
      <c r="V43">
        <v>447.31454556517599</v>
      </c>
      <c r="W43">
        <v>390.20707942856097</v>
      </c>
      <c r="X43">
        <v>394.57660302880703</v>
      </c>
      <c r="Y43">
        <v>406.150599606036</v>
      </c>
      <c r="Z43">
        <v>418.24478095506697</v>
      </c>
      <c r="AA43">
        <v>432.47104220825901</v>
      </c>
      <c r="AB43">
        <v>459.83382181012598</v>
      </c>
      <c r="AC43">
        <v>518.425652160411</v>
      </c>
      <c r="AD43">
        <v>572.51783993077095</v>
      </c>
      <c r="AE43">
        <v>527.12993277234</v>
      </c>
      <c r="AF43">
        <v>497.42791536328599</v>
      </c>
    </row>
    <row r="44" spans="1:32" x14ac:dyDescent="0.3">
      <c r="A44" t="s">
        <v>79</v>
      </c>
      <c r="B44" t="s">
        <v>381</v>
      </c>
      <c r="C44" t="s">
        <v>297</v>
      </c>
      <c r="D44" t="s">
        <v>382</v>
      </c>
      <c r="E44" t="s">
        <v>298</v>
      </c>
      <c r="F44">
        <v>1673.9690245060699</v>
      </c>
      <c r="G44">
        <v>1746.4294621673</v>
      </c>
      <c r="H44">
        <v>1813.67521886951</v>
      </c>
      <c r="I44">
        <v>1876.7982411257301</v>
      </c>
      <c r="J44">
        <v>1926.4061577759901</v>
      </c>
      <c r="K44">
        <v>2029.87297344989</v>
      </c>
      <c r="L44">
        <v>2081.8025844294302</v>
      </c>
      <c r="M44">
        <v>2149.6763325949601</v>
      </c>
      <c r="N44">
        <v>2100.8988171150299</v>
      </c>
      <c r="O44">
        <v>2090.3946814585302</v>
      </c>
      <c r="P44">
        <v>2145.9345300964601</v>
      </c>
      <c r="Q44">
        <v>2111.1252984616099</v>
      </c>
      <c r="R44">
        <v>2178.54874189367</v>
      </c>
      <c r="S44">
        <v>2211.5520785435701</v>
      </c>
      <c r="T44">
        <v>2118.3512725896699</v>
      </c>
      <c r="U44">
        <v>2084.8007181179701</v>
      </c>
      <c r="V44">
        <v>1959.43227443978</v>
      </c>
      <c r="W44">
        <v>1732.92553143639</v>
      </c>
      <c r="X44">
        <v>1745.9351844069099</v>
      </c>
      <c r="Y44">
        <v>1764.9390192226899</v>
      </c>
      <c r="Z44">
        <v>1763.46134180238</v>
      </c>
      <c r="AA44">
        <v>1790.3310689313901</v>
      </c>
      <c r="AB44">
        <v>1871.70290202504</v>
      </c>
      <c r="AC44">
        <v>2008.8630993474301</v>
      </c>
      <c r="AD44">
        <v>2203.5675639879701</v>
      </c>
      <c r="AE44">
        <v>2137.1286714315902</v>
      </c>
      <c r="AF44">
        <v>2202.62923782906</v>
      </c>
    </row>
    <row r="45" spans="1:32" x14ac:dyDescent="0.3">
      <c r="A45" t="s">
        <v>79</v>
      </c>
      <c r="B45" t="s">
        <v>383</v>
      </c>
      <c r="C45" t="s">
        <v>297</v>
      </c>
      <c r="D45" t="s">
        <v>384</v>
      </c>
      <c r="E45" t="s">
        <v>298</v>
      </c>
      <c r="F45">
        <v>1657.6804800090299</v>
      </c>
      <c r="G45">
        <v>1729.1595961799701</v>
      </c>
      <c r="H45">
        <v>1796.8537990699999</v>
      </c>
      <c r="I45">
        <v>1860.3576532127599</v>
      </c>
      <c r="J45">
        <v>1909.28506051718</v>
      </c>
      <c r="K45">
        <v>2012.9835234366601</v>
      </c>
      <c r="L45">
        <v>2065.44269458389</v>
      </c>
      <c r="M45">
        <v>2133.2557160722499</v>
      </c>
      <c r="N45">
        <v>2084.4691794899099</v>
      </c>
      <c r="O45">
        <v>2074.3449473514302</v>
      </c>
      <c r="P45">
        <v>2129.6625560928801</v>
      </c>
      <c r="Q45">
        <v>2095.34026302541</v>
      </c>
      <c r="R45">
        <v>2160.4074231208401</v>
      </c>
      <c r="S45">
        <v>2193.2428884043402</v>
      </c>
      <c r="T45">
        <v>2101.3887110184901</v>
      </c>
      <c r="U45">
        <v>2067.6530162712402</v>
      </c>
      <c r="V45">
        <v>1942.0815939895001</v>
      </c>
      <c r="W45">
        <v>1718.1193202090701</v>
      </c>
      <c r="X45">
        <v>1731.5084964411301</v>
      </c>
      <c r="Y45">
        <v>1748.0326335320301</v>
      </c>
      <c r="Z45">
        <v>1744.57965975467</v>
      </c>
      <c r="AA45">
        <v>1769.66277039486</v>
      </c>
      <c r="AB45">
        <v>1850.02607601712</v>
      </c>
      <c r="AC45">
        <v>1985.9345650412499</v>
      </c>
      <c r="AD45">
        <v>2176.8141404437401</v>
      </c>
      <c r="AE45">
        <v>2111.3986714315902</v>
      </c>
      <c r="AF45">
        <v>2177.5293394343598</v>
      </c>
    </row>
    <row r="46" spans="1:32" x14ac:dyDescent="0.3">
      <c r="A46" t="s">
        <v>79</v>
      </c>
      <c r="B46" t="s">
        <v>385</v>
      </c>
      <c r="C46" t="s">
        <v>297</v>
      </c>
      <c r="D46" t="s">
        <v>386</v>
      </c>
      <c r="E46" t="s">
        <v>298</v>
      </c>
      <c r="F46">
        <v>48.772038909823799</v>
      </c>
      <c r="G46">
        <v>52.7034950789199</v>
      </c>
      <c r="H46">
        <v>54.1203014061294</v>
      </c>
      <c r="I46">
        <v>55.529828967008697</v>
      </c>
      <c r="J46">
        <v>57.437591673039698</v>
      </c>
      <c r="K46">
        <v>59.826279804639199</v>
      </c>
      <c r="L46">
        <v>59.3549657461948</v>
      </c>
      <c r="M46">
        <v>60.986764019163999</v>
      </c>
      <c r="N46">
        <v>61.023429953576603</v>
      </c>
      <c r="O46">
        <v>60.802834221330102</v>
      </c>
      <c r="P46">
        <v>63.141526028003199</v>
      </c>
      <c r="Q46">
        <v>62.797572585955002</v>
      </c>
      <c r="R46">
        <v>65.431061096895604</v>
      </c>
      <c r="S46">
        <v>69.670708440113401</v>
      </c>
      <c r="T46">
        <v>70.482195105804095</v>
      </c>
      <c r="U46">
        <v>67.319061587897096</v>
      </c>
      <c r="V46">
        <v>63.788993920235299</v>
      </c>
      <c r="W46">
        <v>55.1427186074636</v>
      </c>
      <c r="X46">
        <v>57.533314432856301</v>
      </c>
      <c r="Y46">
        <v>54.650236403214102</v>
      </c>
      <c r="Z46">
        <v>57.454071898234197</v>
      </c>
      <c r="AA46">
        <v>59.477615981131699</v>
      </c>
      <c r="AB46">
        <v>66.762334684725403</v>
      </c>
      <c r="AC46">
        <v>76.446893905150006</v>
      </c>
      <c r="AD46">
        <v>82.509887455927895</v>
      </c>
      <c r="AE46">
        <v>65.440428651930304</v>
      </c>
      <c r="AF46">
        <v>64.368320685739505</v>
      </c>
    </row>
    <row r="47" spans="1:32" x14ac:dyDescent="0.3">
      <c r="A47" t="s">
        <v>79</v>
      </c>
      <c r="B47" t="s">
        <v>387</v>
      </c>
      <c r="C47" t="s">
        <v>297</v>
      </c>
      <c r="D47" t="s">
        <v>388</v>
      </c>
      <c r="E47" t="s">
        <v>298</v>
      </c>
      <c r="F47">
        <v>17.341327361000001</v>
      </c>
      <c r="G47">
        <v>17.9560077292961</v>
      </c>
      <c r="H47">
        <v>17.956604527959701</v>
      </c>
      <c r="I47">
        <v>17.7941627207097</v>
      </c>
      <c r="J47">
        <v>19.275514503850399</v>
      </c>
      <c r="K47">
        <v>22.061262772865199</v>
      </c>
      <c r="L47">
        <v>21.432908893273201</v>
      </c>
      <c r="M47">
        <v>20.9533839502995</v>
      </c>
      <c r="N47">
        <v>21.344229977488499</v>
      </c>
      <c r="O47">
        <v>21.190704039520401</v>
      </c>
      <c r="P47">
        <v>23.845537141303701</v>
      </c>
      <c r="Q47">
        <v>23.814808508661699</v>
      </c>
      <c r="R47">
        <v>27.209049117163701</v>
      </c>
      <c r="S47">
        <v>27.121439299571701</v>
      </c>
      <c r="T47">
        <v>31.0272176851003</v>
      </c>
      <c r="U47">
        <v>26.571500817012598</v>
      </c>
      <c r="V47">
        <v>25.796174939331401</v>
      </c>
      <c r="W47">
        <v>26.784696630067199</v>
      </c>
      <c r="X47">
        <v>26.380384033455201</v>
      </c>
      <c r="Y47">
        <v>26.595773457677801</v>
      </c>
      <c r="Z47">
        <v>26.684659585582398</v>
      </c>
      <c r="AA47">
        <v>25.026956287336599</v>
      </c>
      <c r="AB47">
        <v>25.537375681745299</v>
      </c>
      <c r="AC47">
        <v>25.348768482946301</v>
      </c>
      <c r="AD47">
        <v>25.163558047868701</v>
      </c>
      <c r="AE47">
        <v>23.75</v>
      </c>
      <c r="AF47">
        <v>23.168386586636899</v>
      </c>
    </row>
    <row r="48" spans="1:32" x14ac:dyDescent="0.3">
      <c r="A48" t="s">
        <v>79</v>
      </c>
      <c r="B48" t="s">
        <v>389</v>
      </c>
      <c r="C48" t="s">
        <v>297</v>
      </c>
      <c r="D48" t="s">
        <v>390</v>
      </c>
      <c r="E48" t="s">
        <v>298</v>
      </c>
      <c r="F48">
        <v>93.014553557550002</v>
      </c>
      <c r="G48">
        <v>95.0519439486376</v>
      </c>
      <c r="H48">
        <v>95.478219799663705</v>
      </c>
      <c r="I48">
        <v>94.279595657198101</v>
      </c>
      <c r="J48">
        <v>100.643209348593</v>
      </c>
      <c r="K48">
        <v>107.479516923548</v>
      </c>
      <c r="L48">
        <v>109.27694102437</v>
      </c>
      <c r="M48">
        <v>116.20479692977</v>
      </c>
      <c r="N48">
        <v>120.784428826244</v>
      </c>
      <c r="O48">
        <v>121.540737723809</v>
      </c>
      <c r="P48">
        <v>124.52464349176999</v>
      </c>
      <c r="Q48">
        <v>123.26938826828901</v>
      </c>
      <c r="R48">
        <v>127.350489624907</v>
      </c>
      <c r="S48">
        <v>134.90912492435399</v>
      </c>
      <c r="T48">
        <v>150.59359326739801</v>
      </c>
      <c r="U48">
        <v>145.75591452640899</v>
      </c>
      <c r="V48">
        <v>126.281059894653</v>
      </c>
      <c r="W48">
        <v>112.356644022522</v>
      </c>
      <c r="X48">
        <v>116.440987800147</v>
      </c>
      <c r="Y48">
        <v>116.80788260931099</v>
      </c>
      <c r="Z48">
        <v>109.659785286489</v>
      </c>
      <c r="AA48">
        <v>112.35133940724</v>
      </c>
      <c r="AB48">
        <v>117.453107699951</v>
      </c>
      <c r="AC48">
        <v>124.430638694652</v>
      </c>
      <c r="AD48">
        <v>147.53724895032099</v>
      </c>
      <c r="AE48">
        <v>137.79227478766899</v>
      </c>
      <c r="AF48">
        <v>136.184237679604</v>
      </c>
    </row>
    <row r="49" spans="1:32" x14ac:dyDescent="0.3">
      <c r="A49" t="s">
        <v>79</v>
      </c>
      <c r="B49" t="s">
        <v>391</v>
      </c>
      <c r="C49" t="s">
        <v>297</v>
      </c>
      <c r="D49" t="s">
        <v>392</v>
      </c>
      <c r="E49" t="s">
        <v>298</v>
      </c>
      <c r="F49">
        <v>23.548539547752899</v>
      </c>
      <c r="G49">
        <v>23.350174739961801</v>
      </c>
      <c r="H49">
        <v>23.704435155727499</v>
      </c>
      <c r="I49">
        <v>23.238891310133599</v>
      </c>
      <c r="J49">
        <v>24.0947252815197</v>
      </c>
      <c r="K49">
        <v>25.5121121048135</v>
      </c>
      <c r="L49">
        <v>26.1647424880064</v>
      </c>
      <c r="M49">
        <v>27.4812980775549</v>
      </c>
      <c r="N49">
        <v>27.203070524678299</v>
      </c>
      <c r="O49">
        <v>26.988863415562999</v>
      </c>
      <c r="P49">
        <v>28.095996472988801</v>
      </c>
      <c r="Q49">
        <v>27.233828600791799</v>
      </c>
      <c r="R49">
        <v>26.259835462005299</v>
      </c>
      <c r="S49">
        <v>27.659397117124001</v>
      </c>
      <c r="T49">
        <v>30.755331961090899</v>
      </c>
      <c r="U49">
        <v>29.643756569062099</v>
      </c>
      <c r="V49">
        <v>27.5862231791894</v>
      </c>
      <c r="W49">
        <v>22.1330116329029</v>
      </c>
      <c r="X49">
        <v>22.588310488498401</v>
      </c>
      <c r="Y49">
        <v>20.100324072455699</v>
      </c>
      <c r="Z49">
        <v>18.788338157892198</v>
      </c>
      <c r="AA49">
        <v>18.862422045618899</v>
      </c>
      <c r="AB49">
        <v>19.1370210425724</v>
      </c>
      <c r="AC49">
        <v>21.987621028803201</v>
      </c>
      <c r="AD49">
        <v>25.818111320223</v>
      </c>
      <c r="AE49">
        <v>24.292086459707601</v>
      </c>
      <c r="AF49">
        <v>21.997287070114801</v>
      </c>
    </row>
    <row r="50" spans="1:32" x14ac:dyDescent="0.3">
      <c r="A50" t="s">
        <v>79</v>
      </c>
      <c r="B50" t="s">
        <v>393</v>
      </c>
      <c r="C50" t="s">
        <v>297</v>
      </c>
      <c r="D50" t="s">
        <v>394</v>
      </c>
      <c r="E50" t="s">
        <v>298</v>
      </c>
      <c r="F50">
        <v>52.124686648797102</v>
      </c>
      <c r="G50">
        <v>53.745761479379702</v>
      </c>
      <c r="H50">
        <v>53.817180115976399</v>
      </c>
      <c r="I50">
        <v>53.246541626354798</v>
      </c>
      <c r="J50">
        <v>57.272969563222503</v>
      </c>
      <c r="K50">
        <v>59.906142045869203</v>
      </c>
      <c r="L50">
        <v>61.6792896430903</v>
      </c>
      <c r="M50">
        <v>67.770114901915406</v>
      </c>
      <c r="N50">
        <v>72.237128324077602</v>
      </c>
      <c r="O50">
        <v>73.361170268725701</v>
      </c>
      <c r="P50">
        <v>72.583109877477995</v>
      </c>
      <c r="Q50">
        <v>72.2207511588351</v>
      </c>
      <c r="R50">
        <v>73.881605045737899</v>
      </c>
      <c r="S50">
        <v>80.128288507657999</v>
      </c>
      <c r="T50">
        <v>88.811043621207006</v>
      </c>
      <c r="U50">
        <v>89.540657140334005</v>
      </c>
      <c r="V50">
        <v>72.898661776132002</v>
      </c>
      <c r="W50">
        <v>63.438935759551804</v>
      </c>
      <c r="X50">
        <v>67.472293278193504</v>
      </c>
      <c r="Y50">
        <v>70.111785079177096</v>
      </c>
      <c r="Z50">
        <v>64.186787543014503</v>
      </c>
      <c r="AA50">
        <v>68.461961074284801</v>
      </c>
      <c r="AB50">
        <v>72.778710975633004</v>
      </c>
      <c r="AC50">
        <v>77.094249182902303</v>
      </c>
      <c r="AD50">
        <v>96.555579582229498</v>
      </c>
      <c r="AE50">
        <v>89.750188327961595</v>
      </c>
      <c r="AF50">
        <v>91.018564022852701</v>
      </c>
    </row>
    <row r="51" spans="1:32" x14ac:dyDescent="0.3">
      <c r="A51" t="s">
        <v>79</v>
      </c>
      <c r="B51" t="s">
        <v>395</v>
      </c>
      <c r="C51" t="s">
        <v>297</v>
      </c>
      <c r="D51" t="s">
        <v>396</v>
      </c>
      <c r="E51" t="s">
        <v>298</v>
      </c>
      <c r="F51">
        <v>49.091447752825303</v>
      </c>
      <c r="G51">
        <v>50.624437626826598</v>
      </c>
      <c r="H51">
        <v>50.705796484273101</v>
      </c>
      <c r="I51">
        <v>50.162399367373801</v>
      </c>
      <c r="J51">
        <v>53.981770541867697</v>
      </c>
      <c r="K51">
        <v>56.478681302148601</v>
      </c>
      <c r="L51">
        <v>58.3115941248289</v>
      </c>
      <c r="M51">
        <v>64.1080000993</v>
      </c>
      <c r="N51">
        <v>68.562089171074902</v>
      </c>
      <c r="O51">
        <v>69.670183211064796</v>
      </c>
      <c r="P51">
        <v>68.884070741269795</v>
      </c>
      <c r="Q51">
        <v>68.466724561388105</v>
      </c>
      <c r="R51">
        <v>69.886952972473793</v>
      </c>
      <c r="S51">
        <v>75.907781401815797</v>
      </c>
      <c r="T51">
        <v>84.464852423651806</v>
      </c>
      <c r="U51">
        <v>85.410296006226304</v>
      </c>
      <c r="V51">
        <v>68.836227747903905</v>
      </c>
      <c r="W51">
        <v>59.573756497392203</v>
      </c>
      <c r="X51">
        <v>63.175398290105697</v>
      </c>
      <c r="Y51">
        <v>65.713648125293105</v>
      </c>
      <c r="Z51">
        <v>59.497276334673501</v>
      </c>
      <c r="AA51">
        <v>63.674365526812103</v>
      </c>
      <c r="AB51">
        <v>67.420092391624095</v>
      </c>
      <c r="AC51">
        <v>71.012711122625404</v>
      </c>
      <c r="AD51">
        <v>89.382987327254597</v>
      </c>
      <c r="AE51">
        <v>83.335284635879802</v>
      </c>
      <c r="AF51">
        <v>83.855940705808806</v>
      </c>
    </row>
    <row r="52" spans="1:32" x14ac:dyDescent="0.3">
      <c r="A52" t="s">
        <v>79</v>
      </c>
      <c r="B52" t="s">
        <v>397</v>
      </c>
      <c r="C52" t="s">
        <v>297</v>
      </c>
      <c r="D52" t="s">
        <v>398</v>
      </c>
      <c r="E52" t="s">
        <v>298</v>
      </c>
      <c r="F52">
        <v>3.03323889597181</v>
      </c>
      <c r="G52">
        <v>3.12132385255304</v>
      </c>
      <c r="H52">
        <v>3.1113836317033399</v>
      </c>
      <c r="I52">
        <v>3.0841422589809602</v>
      </c>
      <c r="J52">
        <v>3.2911990213547901</v>
      </c>
      <c r="K52">
        <v>3.42746074372059</v>
      </c>
      <c r="L52">
        <v>3.3676955182613502</v>
      </c>
      <c r="M52">
        <v>3.6621148026153398</v>
      </c>
      <c r="N52">
        <v>3.67503915300267</v>
      </c>
      <c r="O52">
        <v>3.6909870576608701</v>
      </c>
      <c r="P52">
        <v>3.6990391362081101</v>
      </c>
      <c r="Q52">
        <v>3.75402659744698</v>
      </c>
      <c r="R52">
        <v>3.9946520732640498</v>
      </c>
      <c r="S52">
        <v>4.2205071058420902</v>
      </c>
      <c r="T52">
        <v>4.34619119755512</v>
      </c>
      <c r="U52">
        <v>4.13036113410773</v>
      </c>
      <c r="V52">
        <v>4.0624340282280098</v>
      </c>
      <c r="W52">
        <v>3.8651792621595602</v>
      </c>
      <c r="X52">
        <v>4.2968949880878204</v>
      </c>
      <c r="Y52">
        <v>4.39813695388405</v>
      </c>
      <c r="Z52">
        <v>4.6895112083409698</v>
      </c>
      <c r="AA52">
        <v>4.7875955474726997</v>
      </c>
      <c r="AB52">
        <v>5.35861858400885</v>
      </c>
      <c r="AC52">
        <v>6.0815380602767997</v>
      </c>
      <c r="AD52">
        <v>7.1725922549749104</v>
      </c>
      <c r="AE52">
        <v>6.4149036920817499</v>
      </c>
      <c r="AF52">
        <v>7.1626233170438596</v>
      </c>
    </row>
    <row r="53" spans="1:32" x14ac:dyDescent="0.3">
      <c r="A53" t="s">
        <v>79</v>
      </c>
      <c r="B53" t="s">
        <v>399</v>
      </c>
      <c r="C53" t="s">
        <v>297</v>
      </c>
      <c r="D53" t="s">
        <v>400</v>
      </c>
      <c r="E53" t="s">
        <v>298</v>
      </c>
      <c r="F53">
        <v>28.507483137504401</v>
      </c>
      <c r="G53">
        <v>28.809352031539401</v>
      </c>
      <c r="H53">
        <v>27.753667902450701</v>
      </c>
      <c r="I53">
        <v>26.769196042324399</v>
      </c>
      <c r="J53">
        <v>27.3540336522274</v>
      </c>
      <c r="K53">
        <v>28.554704293016499</v>
      </c>
      <c r="L53">
        <v>28.904910707561399</v>
      </c>
      <c r="M53">
        <v>26.772532902526901</v>
      </c>
      <c r="N53">
        <v>23.9767002064388</v>
      </c>
      <c r="O53">
        <v>25.073865992137499</v>
      </c>
      <c r="P53">
        <v>26.5080643015622</v>
      </c>
      <c r="Q53">
        <v>25.602271256145301</v>
      </c>
      <c r="R53">
        <v>27.937933841333098</v>
      </c>
      <c r="S53">
        <v>28.996388787105602</v>
      </c>
      <c r="T53">
        <v>29.725962082926799</v>
      </c>
      <c r="U53">
        <v>28.489839085887201</v>
      </c>
      <c r="V53">
        <v>22.5676229851546</v>
      </c>
      <c r="W53">
        <v>19.798243145982301</v>
      </c>
      <c r="X53">
        <v>19.497563457692699</v>
      </c>
      <c r="Y53">
        <v>24.643740736628502</v>
      </c>
      <c r="Z53">
        <v>24.1421645560741</v>
      </c>
      <c r="AA53">
        <v>26.958623957042501</v>
      </c>
      <c r="AB53">
        <v>30.013014684459598</v>
      </c>
      <c r="AC53">
        <v>30.995915965956101</v>
      </c>
      <c r="AD53">
        <v>36.077968919481599</v>
      </c>
      <c r="AE53">
        <v>28.9246383837698</v>
      </c>
      <c r="AF53">
        <v>28.293790225256402</v>
      </c>
    </row>
    <row r="54" spans="1:32" x14ac:dyDescent="0.3">
      <c r="A54" t="s">
        <v>79</v>
      </c>
      <c r="B54" t="s">
        <v>401</v>
      </c>
      <c r="C54" t="s">
        <v>297</v>
      </c>
      <c r="D54" t="s">
        <v>402</v>
      </c>
      <c r="E54" t="s">
        <v>298</v>
      </c>
      <c r="F54">
        <v>51.514822535603898</v>
      </c>
      <c r="G54">
        <v>52.416180970086003</v>
      </c>
      <c r="H54">
        <v>51.044871930591</v>
      </c>
      <c r="I54">
        <v>49.4394459448189</v>
      </c>
      <c r="J54">
        <v>49.697242400441198</v>
      </c>
      <c r="K54">
        <v>50.813900984684501</v>
      </c>
      <c r="L54">
        <v>51.545150271089398</v>
      </c>
      <c r="M54">
        <v>50.251403586354698</v>
      </c>
      <c r="N54">
        <v>48.764942349918798</v>
      </c>
      <c r="O54">
        <v>49.816039401049302</v>
      </c>
      <c r="P54">
        <v>51.268895454198898</v>
      </c>
      <c r="Q54">
        <v>49.9452609859513</v>
      </c>
      <c r="R54">
        <v>53.250768977382997</v>
      </c>
      <c r="S54">
        <v>55.558954720290203</v>
      </c>
      <c r="T54">
        <v>57.157404862107001</v>
      </c>
      <c r="U54">
        <v>53.806558550817599</v>
      </c>
      <c r="V54">
        <v>45.550354782931699</v>
      </c>
      <c r="W54">
        <v>43.551500071849198</v>
      </c>
      <c r="X54">
        <v>42.931708853384698</v>
      </c>
      <c r="Y54">
        <v>50.617410429564401</v>
      </c>
      <c r="Z54">
        <v>48.554384269635797</v>
      </c>
      <c r="AA54">
        <v>51.524831717373999</v>
      </c>
      <c r="AB54">
        <v>56.4048848264556</v>
      </c>
      <c r="AC54">
        <v>61.744903205355399</v>
      </c>
      <c r="AD54">
        <v>69.446623002222694</v>
      </c>
      <c r="AE54">
        <v>57.721970276882303</v>
      </c>
      <c r="AF54">
        <v>56.354439878691103</v>
      </c>
    </row>
    <row r="55" spans="1:32" x14ac:dyDescent="0.3">
      <c r="A55" t="s">
        <v>79</v>
      </c>
      <c r="B55" t="s">
        <v>403</v>
      </c>
      <c r="C55" t="s">
        <v>297</v>
      </c>
      <c r="D55" t="s">
        <v>404</v>
      </c>
      <c r="E55" t="s">
        <v>298</v>
      </c>
      <c r="F55">
        <v>23.0073393980995</v>
      </c>
      <c r="G55">
        <v>23.606828938546599</v>
      </c>
      <c r="H55">
        <v>23.291204028140299</v>
      </c>
      <c r="I55">
        <v>22.670249902494401</v>
      </c>
      <c r="J55">
        <v>22.343208748213701</v>
      </c>
      <c r="K55">
        <v>22.259196691667999</v>
      </c>
      <c r="L55">
        <v>22.640239563527999</v>
      </c>
      <c r="M55">
        <v>23.4788706838278</v>
      </c>
      <c r="N55">
        <v>24.788242143480002</v>
      </c>
      <c r="O55">
        <v>24.7421734089118</v>
      </c>
      <c r="P55">
        <v>24.760831152636602</v>
      </c>
      <c r="Q55">
        <v>24.342989729806</v>
      </c>
      <c r="R55">
        <v>25.312835136049902</v>
      </c>
      <c r="S55">
        <v>26.562565933184601</v>
      </c>
      <c r="T55">
        <v>27.431442779180099</v>
      </c>
      <c r="U55">
        <v>25.316719464930401</v>
      </c>
      <c r="V55">
        <v>22.982731797777099</v>
      </c>
      <c r="W55">
        <v>23.7532569258669</v>
      </c>
      <c r="X55">
        <v>23.434145395691999</v>
      </c>
      <c r="Y55">
        <v>25.9736696929359</v>
      </c>
      <c r="Z55">
        <v>24.412219713561601</v>
      </c>
      <c r="AA55">
        <v>24.566207760331501</v>
      </c>
      <c r="AB55">
        <v>26.391870141996002</v>
      </c>
      <c r="AC55">
        <v>30.748987239399199</v>
      </c>
      <c r="AD55">
        <v>33.368654082741102</v>
      </c>
      <c r="AE55">
        <v>28.797331893112599</v>
      </c>
      <c r="AF55">
        <v>28.060649653434801</v>
      </c>
    </row>
    <row r="56" spans="1:32" x14ac:dyDescent="0.3">
      <c r="A56" t="s">
        <v>79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79</v>
      </c>
      <c r="B57" t="s">
        <v>407</v>
      </c>
      <c r="C57" t="s">
        <v>297</v>
      </c>
      <c r="D57" t="s">
        <v>408</v>
      </c>
      <c r="E57" t="s">
        <v>298</v>
      </c>
      <c r="F57">
        <v>1805.8135484117699</v>
      </c>
      <c r="G57">
        <v>1887.14014081658</v>
      </c>
      <c r="H57">
        <v>1956.84189062532</v>
      </c>
      <c r="I57">
        <v>2018.43334474889</v>
      </c>
      <c r="J57">
        <v>2074.24243147992</v>
      </c>
      <c r="K57">
        <v>2186.9505623588898</v>
      </c>
      <c r="L57">
        <v>2247.5159961641002</v>
      </c>
      <c r="M57">
        <v>2323.51345838716</v>
      </c>
      <c r="N57">
        <v>2277.4044441083101</v>
      </c>
      <c r="O57">
        <v>2265.4618105182499</v>
      </c>
      <c r="P57">
        <v>2324.1080656907902</v>
      </c>
      <c r="Q57">
        <v>2286.0681699914999</v>
      </c>
      <c r="R57">
        <v>2351.7069495688602</v>
      </c>
      <c r="S57">
        <v>2392.4074457022798</v>
      </c>
      <c r="T57">
        <v>2314.4589194247501</v>
      </c>
      <c r="U57">
        <v>2265.9257959607698</v>
      </c>
      <c r="V57">
        <v>2119.1323466552399</v>
      </c>
      <c r="W57">
        <v>1872.4774948337299</v>
      </c>
      <c r="X57">
        <v>1893.3081319958001</v>
      </c>
      <c r="Y57">
        <v>1914.1241339749499</v>
      </c>
      <c r="Z57">
        <v>1907.30886255065</v>
      </c>
      <c r="AA57">
        <v>1940.4687289421199</v>
      </c>
      <c r="AB57">
        <v>2034.9865277742299</v>
      </c>
      <c r="AC57">
        <v>2182.1839010946401</v>
      </c>
      <c r="AD57">
        <v>2401.9995812012498</v>
      </c>
      <c r="AE57">
        <v>2330.4998634712101</v>
      </c>
      <c r="AF57">
        <v>2398.22885802159</v>
      </c>
    </row>
    <row r="58" spans="1:32" x14ac:dyDescent="0.3">
      <c r="A58" t="s">
        <v>79</v>
      </c>
      <c r="B58" t="s">
        <v>409</v>
      </c>
      <c r="C58" t="s">
        <v>297</v>
      </c>
      <c r="D58" t="s">
        <v>410</v>
      </c>
      <c r="E58" t="s">
        <v>298</v>
      </c>
      <c r="F58">
        <v>1805.8135484117699</v>
      </c>
      <c r="G58">
        <v>1887.14014081658</v>
      </c>
      <c r="H58">
        <v>1956.84189062532</v>
      </c>
      <c r="I58">
        <v>2018.43334474889</v>
      </c>
      <c r="J58">
        <v>2074.24243147992</v>
      </c>
      <c r="K58">
        <v>2186.9505623588898</v>
      </c>
      <c r="L58">
        <v>2247.5159961641002</v>
      </c>
      <c r="M58">
        <v>2323.51345838716</v>
      </c>
      <c r="N58">
        <v>2277.4044441083101</v>
      </c>
      <c r="O58">
        <v>2265.4618105182499</v>
      </c>
      <c r="P58">
        <v>2324.1080656907902</v>
      </c>
      <c r="Q58">
        <v>2286.0681699914999</v>
      </c>
      <c r="R58">
        <v>2351.7069495688602</v>
      </c>
      <c r="S58">
        <v>2392.4074457022798</v>
      </c>
      <c r="T58">
        <v>2314.4589194247501</v>
      </c>
      <c r="U58">
        <v>2265.9257959607698</v>
      </c>
      <c r="V58">
        <v>2119.1323466552399</v>
      </c>
      <c r="W58">
        <v>1872.4774948337299</v>
      </c>
      <c r="X58">
        <v>1893.3081319958001</v>
      </c>
      <c r="Y58">
        <v>1914.1241339749499</v>
      </c>
      <c r="Z58">
        <v>1907.30886255065</v>
      </c>
      <c r="AA58">
        <v>1940.4687289421199</v>
      </c>
      <c r="AB58">
        <v>2034.9865277742299</v>
      </c>
      <c r="AC58">
        <v>2182.1839010946401</v>
      </c>
      <c r="AD58">
        <v>2401.9995812012498</v>
      </c>
      <c r="AE58">
        <v>2330.4998634712101</v>
      </c>
      <c r="AF58">
        <v>2398.22885802159</v>
      </c>
    </row>
    <row r="59" spans="1:32" x14ac:dyDescent="0.3">
      <c r="A59" t="s">
        <v>79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81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81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81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81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81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81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81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81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81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81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81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81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81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81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81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81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81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81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81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81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81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81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81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81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81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81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81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81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81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81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81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81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81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81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81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81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81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81</v>
      </c>
      <c r="B39" t="s">
        <v>371</v>
      </c>
      <c r="C39" t="s">
        <v>297</v>
      </c>
      <c r="D39" t="s">
        <v>372</v>
      </c>
      <c r="E39" t="s">
        <v>298</v>
      </c>
      <c r="F39">
        <v>302.42369423924498</v>
      </c>
      <c r="G39">
        <v>305.63369812584199</v>
      </c>
      <c r="H39">
        <v>321.905271652723</v>
      </c>
      <c r="I39">
        <v>318.73423683653402</v>
      </c>
      <c r="J39">
        <v>320.28227833260598</v>
      </c>
      <c r="K39">
        <v>340.09497525994499</v>
      </c>
      <c r="L39">
        <v>325.72949614545701</v>
      </c>
      <c r="M39">
        <v>319.97422095491299</v>
      </c>
      <c r="N39">
        <v>320.71029209890003</v>
      </c>
      <c r="O39">
        <v>318.43642756724603</v>
      </c>
      <c r="P39">
        <v>343.35032679700703</v>
      </c>
      <c r="Q39">
        <v>348.52446960872902</v>
      </c>
      <c r="R39">
        <v>355.09856052852598</v>
      </c>
      <c r="S39">
        <v>341.67315678222297</v>
      </c>
      <c r="T39">
        <v>329.87697365714399</v>
      </c>
      <c r="U39">
        <v>335.32376993668402</v>
      </c>
      <c r="V39">
        <v>284.07884852753898</v>
      </c>
      <c r="W39">
        <v>280.92634571173699</v>
      </c>
      <c r="X39">
        <v>283.36801176204398</v>
      </c>
      <c r="Y39">
        <v>257.771545270545</v>
      </c>
      <c r="Z39">
        <v>268.32467664645702</v>
      </c>
      <c r="AA39">
        <v>261.729695921808</v>
      </c>
      <c r="AB39">
        <v>280.428847283685</v>
      </c>
      <c r="AC39">
        <v>288.21745730537401</v>
      </c>
      <c r="AD39">
        <v>301.51600457742597</v>
      </c>
      <c r="AE39">
        <v>317.09099643858201</v>
      </c>
      <c r="AF39">
        <v>308.39760429783001</v>
      </c>
    </row>
    <row r="40" spans="1:32" x14ac:dyDescent="0.3">
      <c r="A40" t="s">
        <v>81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81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81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81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81</v>
      </c>
      <c r="B44" t="s">
        <v>381</v>
      </c>
      <c r="C44" t="s">
        <v>297</v>
      </c>
      <c r="D44" t="s">
        <v>382</v>
      </c>
      <c r="E44" t="s">
        <v>298</v>
      </c>
      <c r="F44">
        <v>302.42369423924498</v>
      </c>
      <c r="G44">
        <v>305.63369812584199</v>
      </c>
      <c r="H44">
        <v>321.905271652723</v>
      </c>
      <c r="I44">
        <v>318.73423683653402</v>
      </c>
      <c r="J44">
        <v>320.28227833260598</v>
      </c>
      <c r="K44">
        <v>340.09497525994499</v>
      </c>
      <c r="L44">
        <v>325.72949614545701</v>
      </c>
      <c r="M44">
        <v>319.97422095491299</v>
      </c>
      <c r="N44">
        <v>320.71029209890003</v>
      </c>
      <c r="O44">
        <v>318.43642756724603</v>
      </c>
      <c r="P44">
        <v>343.35032679700703</v>
      </c>
      <c r="Q44">
        <v>348.52446960872902</v>
      </c>
      <c r="R44">
        <v>355.09856052852598</v>
      </c>
      <c r="S44">
        <v>341.67315678222297</v>
      </c>
      <c r="T44">
        <v>329.87697365714399</v>
      </c>
      <c r="U44">
        <v>335.32376993668402</v>
      </c>
      <c r="V44">
        <v>284.07884852753898</v>
      </c>
      <c r="W44">
        <v>280.92634571173699</v>
      </c>
      <c r="X44">
        <v>283.36801176204398</v>
      </c>
      <c r="Y44">
        <v>257.771545270545</v>
      </c>
      <c r="Z44">
        <v>268.32467664645702</v>
      </c>
      <c r="AA44">
        <v>261.729695921808</v>
      </c>
      <c r="AB44">
        <v>280.428847283685</v>
      </c>
      <c r="AC44">
        <v>288.21745730537401</v>
      </c>
      <c r="AD44">
        <v>301.51600457742597</v>
      </c>
      <c r="AE44">
        <v>317.09099643858201</v>
      </c>
      <c r="AF44">
        <v>308.39760429783001</v>
      </c>
    </row>
    <row r="45" spans="1:32" x14ac:dyDescent="0.3">
      <c r="A45" t="s">
        <v>81</v>
      </c>
      <c r="B45" t="s">
        <v>383</v>
      </c>
      <c r="C45" t="s">
        <v>297</v>
      </c>
      <c r="D45" t="s">
        <v>384</v>
      </c>
      <c r="E45" t="s">
        <v>298</v>
      </c>
      <c r="F45">
        <v>302.42369423924498</v>
      </c>
      <c r="G45">
        <v>305.63369812584199</v>
      </c>
      <c r="H45">
        <v>321.905271652723</v>
      </c>
      <c r="I45">
        <v>318.73423683653402</v>
      </c>
      <c r="J45">
        <v>320.28227833260598</v>
      </c>
      <c r="K45">
        <v>340.09497525994499</v>
      </c>
      <c r="L45">
        <v>325.72949614545701</v>
      </c>
      <c r="M45">
        <v>319.97422095491299</v>
      </c>
      <c r="N45">
        <v>320.71029209890003</v>
      </c>
      <c r="O45">
        <v>318.43642756724603</v>
      </c>
      <c r="P45">
        <v>343.35032679700703</v>
      </c>
      <c r="Q45">
        <v>348.52446960872902</v>
      </c>
      <c r="R45">
        <v>355.09856052852598</v>
      </c>
      <c r="S45">
        <v>341.67315678222297</v>
      </c>
      <c r="T45">
        <v>329.87697365714399</v>
      </c>
      <c r="U45">
        <v>335.32376993668402</v>
      </c>
      <c r="V45">
        <v>284.07884852753898</v>
      </c>
      <c r="W45">
        <v>280.92634571173699</v>
      </c>
      <c r="X45">
        <v>283.36801176204398</v>
      </c>
      <c r="Y45">
        <v>257.771545270545</v>
      </c>
      <c r="Z45">
        <v>268.32467664645702</v>
      </c>
      <c r="AA45">
        <v>261.729695921808</v>
      </c>
      <c r="AB45">
        <v>280.428847283685</v>
      </c>
      <c r="AC45">
        <v>288.21745730537401</v>
      </c>
      <c r="AD45">
        <v>301.51600457742597</v>
      </c>
      <c r="AE45">
        <v>317.09099643858201</v>
      </c>
      <c r="AF45">
        <v>308.39760429783001</v>
      </c>
    </row>
    <row r="46" spans="1:32" x14ac:dyDescent="0.3">
      <c r="A46" t="s">
        <v>81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81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81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81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81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81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81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81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81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81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81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81</v>
      </c>
      <c r="B57" t="s">
        <v>407</v>
      </c>
      <c r="C57" t="s">
        <v>297</v>
      </c>
      <c r="D57" t="s">
        <v>408</v>
      </c>
      <c r="E57" t="s">
        <v>298</v>
      </c>
      <c r="F57">
        <v>302.42369423924498</v>
      </c>
      <c r="G57">
        <v>305.63369812584199</v>
      </c>
      <c r="H57">
        <v>321.905271652723</v>
      </c>
      <c r="I57">
        <v>318.73423683653402</v>
      </c>
      <c r="J57">
        <v>320.28227833260598</v>
      </c>
      <c r="K57">
        <v>340.09497525994499</v>
      </c>
      <c r="L57">
        <v>325.72949614545701</v>
      </c>
      <c r="M57">
        <v>319.97422095491299</v>
      </c>
      <c r="N57">
        <v>320.71029209890003</v>
      </c>
      <c r="O57">
        <v>318.43642756724603</v>
      </c>
      <c r="P57">
        <v>343.35032679700703</v>
      </c>
      <c r="Q57">
        <v>348.52446960872902</v>
      </c>
      <c r="R57">
        <v>355.09856052852598</v>
      </c>
      <c r="S57">
        <v>341.67315678222297</v>
      </c>
      <c r="T57">
        <v>329.87697365714399</v>
      </c>
      <c r="U57">
        <v>335.32376993668402</v>
      </c>
      <c r="V57">
        <v>284.07884852753898</v>
      </c>
      <c r="W57">
        <v>280.92634571173699</v>
      </c>
      <c r="X57">
        <v>283.36801176204398</v>
      </c>
      <c r="Y57">
        <v>257.771545270545</v>
      </c>
      <c r="Z57">
        <v>268.32467664645702</v>
      </c>
      <c r="AA57">
        <v>261.729695921808</v>
      </c>
      <c r="AB57">
        <v>280.428847283685</v>
      </c>
      <c r="AC57">
        <v>288.21745730537401</v>
      </c>
      <c r="AD57">
        <v>301.51600457742597</v>
      </c>
      <c r="AE57">
        <v>317.09099643858201</v>
      </c>
      <c r="AF57">
        <v>308.39760429783001</v>
      </c>
    </row>
    <row r="58" spans="1:32" x14ac:dyDescent="0.3">
      <c r="A58" t="s">
        <v>81</v>
      </c>
      <c r="B58" t="s">
        <v>409</v>
      </c>
      <c r="C58" t="s">
        <v>297</v>
      </c>
      <c r="D58" t="s">
        <v>410</v>
      </c>
      <c r="E58" t="s">
        <v>298</v>
      </c>
      <c r="F58">
        <v>302.42369423924498</v>
      </c>
      <c r="G58">
        <v>305.63369812584199</v>
      </c>
      <c r="H58">
        <v>321.905271652723</v>
      </c>
      <c r="I58">
        <v>318.73423683653402</v>
      </c>
      <c r="J58">
        <v>320.28227833260598</v>
      </c>
      <c r="K58">
        <v>340.09497525994499</v>
      </c>
      <c r="L58">
        <v>325.72949614545701</v>
      </c>
      <c r="M58">
        <v>319.97422095491299</v>
      </c>
      <c r="N58">
        <v>320.71029209890003</v>
      </c>
      <c r="O58">
        <v>318.43642756724603</v>
      </c>
      <c r="P58">
        <v>343.35032679700703</v>
      </c>
      <c r="Q58">
        <v>348.52446960872902</v>
      </c>
      <c r="R58">
        <v>355.09856052852598</v>
      </c>
      <c r="S58">
        <v>341.67315678222297</v>
      </c>
      <c r="T58">
        <v>329.87697365714399</v>
      </c>
      <c r="U58">
        <v>335.32376993668402</v>
      </c>
      <c r="V58">
        <v>284.07884852753898</v>
      </c>
      <c r="W58">
        <v>280.92634571173699</v>
      </c>
      <c r="X58">
        <v>283.36801176204398</v>
      </c>
      <c r="Y58">
        <v>257.771545270545</v>
      </c>
      <c r="Z58">
        <v>268.32467664645702</v>
      </c>
      <c r="AA58">
        <v>261.729695921808</v>
      </c>
      <c r="AB58">
        <v>280.428847283685</v>
      </c>
      <c r="AC58">
        <v>288.21745730537401</v>
      </c>
      <c r="AD58">
        <v>301.51600457742597</v>
      </c>
      <c r="AE58">
        <v>317.09099643858201</v>
      </c>
      <c r="AF58">
        <v>308.39760429783001</v>
      </c>
    </row>
    <row r="59" spans="1:32" x14ac:dyDescent="0.3">
      <c r="A59" t="s">
        <v>81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83</v>
      </c>
      <c r="B2" t="s">
        <v>295</v>
      </c>
      <c r="C2" t="s">
        <v>297</v>
      </c>
      <c r="D2" t="s">
        <v>296</v>
      </c>
      <c r="E2" t="s">
        <v>298</v>
      </c>
      <c r="U2">
        <v>18.380332455584199</v>
      </c>
      <c r="V2">
        <v>18.785497939110599</v>
      </c>
      <c r="W2">
        <v>20.0564916431758</v>
      </c>
      <c r="X2">
        <v>21.268276519667399</v>
      </c>
      <c r="Y2">
        <v>21.574417814476799</v>
      </c>
      <c r="Z2">
        <v>24.018904697263299</v>
      </c>
      <c r="AA2">
        <v>29.3417960982548</v>
      </c>
      <c r="AB2">
        <v>34.751122978695101</v>
      </c>
      <c r="AC2">
        <v>34.302473582306703</v>
      </c>
      <c r="AD2">
        <v>41.822183205817801</v>
      </c>
      <c r="AE2">
        <v>49.13</v>
      </c>
      <c r="AF2">
        <v>52.3998983947018</v>
      </c>
    </row>
    <row r="3" spans="1:32" x14ac:dyDescent="0.3">
      <c r="A3" t="s">
        <v>83</v>
      </c>
      <c r="B3" t="s">
        <v>299</v>
      </c>
      <c r="C3" t="s">
        <v>297</v>
      </c>
      <c r="D3" t="s">
        <v>300</v>
      </c>
      <c r="E3" t="s">
        <v>298</v>
      </c>
      <c r="U3">
        <v>18.063458049225201</v>
      </c>
      <c r="V3">
        <v>18.799340919267699</v>
      </c>
      <c r="W3">
        <v>14.8186062694386</v>
      </c>
      <c r="X3">
        <v>15.298452214895599</v>
      </c>
      <c r="Y3">
        <v>13.442486922132501</v>
      </c>
      <c r="Z3">
        <v>20.316872932101798</v>
      </c>
      <c r="AA3">
        <v>19.538697901456299</v>
      </c>
      <c r="AB3">
        <v>25.8028201764889</v>
      </c>
      <c r="AC3">
        <v>30.8829667356657</v>
      </c>
      <c r="AD3">
        <v>32.821933871729598</v>
      </c>
      <c r="AE3">
        <v>39.690174158434701</v>
      </c>
      <c r="AF3">
        <v>38.824553082213001</v>
      </c>
    </row>
    <row r="4" spans="1:32" x14ac:dyDescent="0.3">
      <c r="A4" t="s">
        <v>83</v>
      </c>
      <c r="B4" t="s">
        <v>301</v>
      </c>
      <c r="C4" t="s">
        <v>297</v>
      </c>
      <c r="D4" t="s">
        <v>302</v>
      </c>
      <c r="E4" t="s">
        <v>298</v>
      </c>
      <c r="U4">
        <v>777.57007811051699</v>
      </c>
      <c r="V4">
        <v>813.41111538013104</v>
      </c>
      <c r="W4">
        <v>862.93773897421795</v>
      </c>
      <c r="X4">
        <v>812.433131817039</v>
      </c>
      <c r="Y4">
        <v>829.68254135045004</v>
      </c>
      <c r="Z4">
        <v>822.62339024217204</v>
      </c>
      <c r="AA4">
        <v>906.32513435908595</v>
      </c>
      <c r="AB4">
        <v>970.50662787663202</v>
      </c>
      <c r="AC4">
        <v>1068.4006375066001</v>
      </c>
      <c r="AD4">
        <v>1144.40507493518</v>
      </c>
      <c r="AE4">
        <v>1250.0768786318799</v>
      </c>
      <c r="AF4">
        <v>1321.0732429498801</v>
      </c>
    </row>
    <row r="5" spans="1:32" x14ac:dyDescent="0.3">
      <c r="A5" t="s">
        <v>83</v>
      </c>
      <c r="B5" t="s">
        <v>303</v>
      </c>
      <c r="C5" t="s">
        <v>297</v>
      </c>
      <c r="D5" t="s">
        <v>304</v>
      </c>
      <c r="E5" t="s">
        <v>298</v>
      </c>
      <c r="U5">
        <v>106.97399044071901</v>
      </c>
      <c r="V5">
        <v>99.065224427716203</v>
      </c>
      <c r="W5">
        <v>129.60846651894599</v>
      </c>
      <c r="X5">
        <v>120.696582939866</v>
      </c>
      <c r="Y5">
        <v>117.95315855106401</v>
      </c>
      <c r="Z5">
        <v>109.586702481892</v>
      </c>
      <c r="AA5">
        <v>115.653162914692</v>
      </c>
      <c r="AB5">
        <v>120.65540582877701</v>
      </c>
      <c r="AC5">
        <v>143.953827826176</v>
      </c>
      <c r="AD5">
        <v>156.13616396629001</v>
      </c>
      <c r="AE5">
        <v>164.30014064690999</v>
      </c>
      <c r="AF5">
        <v>155.265715222246</v>
      </c>
    </row>
    <row r="6" spans="1:32" x14ac:dyDescent="0.3">
      <c r="A6" t="s">
        <v>83</v>
      </c>
      <c r="B6" t="s">
        <v>305</v>
      </c>
      <c r="C6" t="s">
        <v>297</v>
      </c>
      <c r="D6" t="s">
        <v>306</v>
      </c>
      <c r="E6" t="s">
        <v>298</v>
      </c>
      <c r="U6">
        <v>65.726518111937494</v>
      </c>
      <c r="V6">
        <v>66.431786322470998</v>
      </c>
      <c r="W6">
        <v>71.919422910597802</v>
      </c>
      <c r="X6">
        <v>76.721084864590196</v>
      </c>
      <c r="Y6">
        <v>84.656117607181898</v>
      </c>
      <c r="Z6">
        <v>87.849338783685894</v>
      </c>
      <c r="AA6">
        <v>93.817458820494707</v>
      </c>
      <c r="AB6">
        <v>95.043779541768799</v>
      </c>
      <c r="AC6">
        <v>97.8571568438594</v>
      </c>
      <c r="AD6">
        <v>108.08029386768899</v>
      </c>
      <c r="AE6">
        <v>124.778472180945</v>
      </c>
      <c r="AF6">
        <v>134.211652131157</v>
      </c>
    </row>
    <row r="7" spans="1:32" x14ac:dyDescent="0.3">
      <c r="A7" t="s">
        <v>83</v>
      </c>
      <c r="B7" t="s">
        <v>307</v>
      </c>
      <c r="C7" t="s">
        <v>297</v>
      </c>
      <c r="D7" t="s">
        <v>308</v>
      </c>
      <c r="E7" t="s">
        <v>298</v>
      </c>
      <c r="U7">
        <v>51.924748363215002</v>
      </c>
      <c r="V7">
        <v>64.409066728456295</v>
      </c>
      <c r="W7">
        <v>66.569977764795993</v>
      </c>
      <c r="X7">
        <v>65.547561096421404</v>
      </c>
      <c r="Y7">
        <v>61.2726162659458</v>
      </c>
      <c r="Z7">
        <v>64.478563497926103</v>
      </c>
      <c r="AA7">
        <v>65.215105538329794</v>
      </c>
      <c r="AB7">
        <v>71.835694603523095</v>
      </c>
      <c r="AC7">
        <v>84.558983140794197</v>
      </c>
      <c r="AD7">
        <v>94.161790801057407</v>
      </c>
      <c r="AE7">
        <v>109.62598885893</v>
      </c>
      <c r="AF7">
        <v>101.238262729364</v>
      </c>
    </row>
    <row r="8" spans="1:32" x14ac:dyDescent="0.3">
      <c r="A8" t="s">
        <v>83</v>
      </c>
      <c r="B8" t="s">
        <v>309</v>
      </c>
      <c r="C8" t="s">
        <v>297</v>
      </c>
      <c r="D8" t="s">
        <v>310</v>
      </c>
      <c r="E8" t="s">
        <v>298</v>
      </c>
      <c r="U8">
        <v>17.9514844021564</v>
      </c>
      <c r="V8">
        <v>17.845984615525101</v>
      </c>
      <c r="W8">
        <v>13.343477029184999</v>
      </c>
      <c r="X8">
        <v>14.062350159050499</v>
      </c>
      <c r="Y8">
        <v>11.750971051401701</v>
      </c>
      <c r="Z8">
        <v>11.088076000884101</v>
      </c>
      <c r="AA8">
        <v>11.0353623872308</v>
      </c>
      <c r="AB8">
        <v>10.203963286578301</v>
      </c>
      <c r="AC8">
        <v>10.222832952036599</v>
      </c>
      <c r="AD8">
        <v>13.7735106752195</v>
      </c>
      <c r="AE8">
        <v>13.1709758751511</v>
      </c>
      <c r="AF8">
        <v>21.1737404164654</v>
      </c>
    </row>
    <row r="9" spans="1:32" x14ac:dyDescent="0.3">
      <c r="A9" t="s">
        <v>83</v>
      </c>
      <c r="B9" t="s">
        <v>311</v>
      </c>
      <c r="C9" t="s">
        <v>297</v>
      </c>
      <c r="D9" t="s">
        <v>312</v>
      </c>
      <c r="E9" t="s">
        <v>298</v>
      </c>
      <c r="U9">
        <v>47.299550685487198</v>
      </c>
      <c r="V9">
        <v>35.966877943066997</v>
      </c>
      <c r="W9">
        <v>40.961729903016497</v>
      </c>
      <c r="X9">
        <v>41.528080236427598</v>
      </c>
      <c r="Y9">
        <v>41.070198862272903</v>
      </c>
      <c r="Z9">
        <v>42.404284395734699</v>
      </c>
      <c r="AA9">
        <v>47.606435395240297</v>
      </c>
      <c r="AB9">
        <v>47.099887910802003</v>
      </c>
      <c r="AC9">
        <v>52.117450973756902</v>
      </c>
      <c r="AD9">
        <v>57.948083261384397</v>
      </c>
      <c r="AE9">
        <v>63.791417753140699</v>
      </c>
      <c r="AF9">
        <v>66.696222808194193</v>
      </c>
    </row>
    <row r="10" spans="1:32" x14ac:dyDescent="0.3">
      <c r="A10" t="s">
        <v>83</v>
      </c>
      <c r="B10" t="s">
        <v>313</v>
      </c>
      <c r="C10" t="s">
        <v>297</v>
      </c>
      <c r="D10" t="s">
        <v>314</v>
      </c>
      <c r="E10" t="s">
        <v>298</v>
      </c>
      <c r="U10">
        <v>144.056446592497</v>
      </c>
      <c r="V10">
        <v>145.86953895982001</v>
      </c>
      <c r="W10">
        <v>153.58481323370901</v>
      </c>
      <c r="X10">
        <v>147.180323132377</v>
      </c>
      <c r="Y10">
        <v>133.00054349872201</v>
      </c>
      <c r="Z10">
        <v>134.24734033826499</v>
      </c>
      <c r="AA10">
        <v>156.892400415206</v>
      </c>
      <c r="AB10">
        <v>168.39777045066501</v>
      </c>
      <c r="AC10">
        <v>190.68816854501301</v>
      </c>
      <c r="AD10">
        <v>167.42135667948</v>
      </c>
      <c r="AE10">
        <v>177.27705685325299</v>
      </c>
      <c r="AF10">
        <v>216.013147224308</v>
      </c>
    </row>
    <row r="11" spans="1:32" x14ac:dyDescent="0.3">
      <c r="A11" t="s">
        <v>83</v>
      </c>
      <c r="B11" t="s">
        <v>315</v>
      </c>
      <c r="C11" t="s">
        <v>297</v>
      </c>
      <c r="D11" t="s">
        <v>316</v>
      </c>
      <c r="E11" t="s">
        <v>298</v>
      </c>
      <c r="U11">
        <v>96.8585878562223</v>
      </c>
      <c r="V11">
        <v>109.810233632443</v>
      </c>
      <c r="W11">
        <v>112.568971511155</v>
      </c>
      <c r="X11">
        <v>105.638951614635</v>
      </c>
      <c r="Y11">
        <v>91.977135182867798</v>
      </c>
      <c r="Z11">
        <v>91.9037191126897</v>
      </c>
      <c r="AA11">
        <v>109.326654224604</v>
      </c>
      <c r="AB11">
        <v>121.27578648569801</v>
      </c>
      <c r="AC11">
        <v>138.533397552857</v>
      </c>
      <c r="AD11">
        <v>109.461456271979</v>
      </c>
      <c r="AE11">
        <v>113.485639100113</v>
      </c>
      <c r="AF11">
        <v>149.31692441611401</v>
      </c>
    </row>
    <row r="12" spans="1:32" x14ac:dyDescent="0.3">
      <c r="A12" t="s">
        <v>83</v>
      </c>
      <c r="B12" t="s">
        <v>317</v>
      </c>
      <c r="C12" t="s">
        <v>297</v>
      </c>
      <c r="D12" t="s">
        <v>318</v>
      </c>
      <c r="E12" t="s">
        <v>298</v>
      </c>
      <c r="U12">
        <v>81.726956803720597</v>
      </c>
      <c r="V12">
        <v>90.102292168261997</v>
      </c>
      <c r="W12">
        <v>104.261188436778</v>
      </c>
      <c r="X12">
        <v>83.382225106536495</v>
      </c>
      <c r="Y12">
        <v>89.063704815644002</v>
      </c>
      <c r="Z12">
        <v>86.859557217534203</v>
      </c>
      <c r="AA12">
        <v>88.264356518760295</v>
      </c>
      <c r="AB12">
        <v>100.054691894</v>
      </c>
      <c r="AC12">
        <v>117.454326169209</v>
      </c>
      <c r="AD12">
        <v>135.01717316042101</v>
      </c>
      <c r="AE12">
        <v>137.753010715221</v>
      </c>
      <c r="AF12">
        <v>150.144341684317</v>
      </c>
    </row>
    <row r="13" spans="1:32" x14ac:dyDescent="0.3">
      <c r="A13" t="s">
        <v>83</v>
      </c>
      <c r="B13" t="s">
        <v>319</v>
      </c>
      <c r="C13" t="s">
        <v>297</v>
      </c>
      <c r="D13" t="s">
        <v>320</v>
      </c>
      <c r="E13" t="s">
        <v>298</v>
      </c>
      <c r="U13">
        <v>78.408395300163704</v>
      </c>
      <c r="V13">
        <v>81.522303195362397</v>
      </c>
      <c r="W13">
        <v>81.943386805307895</v>
      </c>
      <c r="X13">
        <v>83.767813452879693</v>
      </c>
      <c r="Y13">
        <v>97.238920477253501</v>
      </c>
      <c r="Z13">
        <v>78.514004071890398</v>
      </c>
      <c r="AA13">
        <v>85.556265481422301</v>
      </c>
      <c r="AB13">
        <v>97.417667938777996</v>
      </c>
      <c r="AC13">
        <v>100.3093653328</v>
      </c>
      <c r="AD13">
        <v>115.513472526575</v>
      </c>
      <c r="AE13">
        <v>127.774170604586</v>
      </c>
      <c r="AF13">
        <v>133.510309164121</v>
      </c>
    </row>
    <row r="14" spans="1:32" x14ac:dyDescent="0.3">
      <c r="A14" t="s">
        <v>83</v>
      </c>
      <c r="B14" t="s">
        <v>321</v>
      </c>
      <c r="C14" t="s">
        <v>297</v>
      </c>
      <c r="D14" t="s">
        <v>322</v>
      </c>
      <c r="E14" t="s">
        <v>298</v>
      </c>
      <c r="U14">
        <v>26.947506480899701</v>
      </c>
      <c r="V14">
        <v>36.755692126340001</v>
      </c>
      <c r="W14">
        <v>35.944900697080797</v>
      </c>
      <c r="X14">
        <v>31.103572418752499</v>
      </c>
      <c r="Y14">
        <v>37.578599584816203</v>
      </c>
      <c r="Z14">
        <v>39.9670596139702</v>
      </c>
      <c r="AA14">
        <v>43.779213492792898</v>
      </c>
      <c r="AB14">
        <v>45.132379765256097</v>
      </c>
      <c r="AC14">
        <v>46.327676566363301</v>
      </c>
      <c r="AD14">
        <v>46.375321583115998</v>
      </c>
      <c r="AE14">
        <v>62.707378331129199</v>
      </c>
      <c r="AF14">
        <v>59.039625421726903</v>
      </c>
    </row>
    <row r="15" spans="1:32" x14ac:dyDescent="0.3">
      <c r="A15" t="s">
        <v>83</v>
      </c>
      <c r="B15" t="s">
        <v>323</v>
      </c>
      <c r="C15" t="s">
        <v>297</v>
      </c>
      <c r="D15" t="s">
        <v>324</v>
      </c>
      <c r="E15" t="s">
        <v>298</v>
      </c>
      <c r="U15">
        <v>66.696150146342205</v>
      </c>
      <c r="V15">
        <v>75.595648464657998</v>
      </c>
      <c r="W15">
        <v>74.868662349890798</v>
      </c>
      <c r="X15">
        <v>70.889247019016807</v>
      </c>
      <c r="Y15">
        <v>83.229378859277105</v>
      </c>
      <c r="Z15">
        <v>83.761336791598197</v>
      </c>
      <c r="AA15">
        <v>91.770980482127598</v>
      </c>
      <c r="AB15">
        <v>98.321258660336298</v>
      </c>
      <c r="AC15">
        <v>102.949851978624</v>
      </c>
      <c r="AD15">
        <v>112.338304542399</v>
      </c>
      <c r="AE15">
        <v>125.26778950272799</v>
      </c>
      <c r="AF15">
        <v>130.013635580174</v>
      </c>
    </row>
    <row r="16" spans="1:32" x14ac:dyDescent="0.3">
      <c r="A16" t="s">
        <v>83</v>
      </c>
      <c r="B16" t="s">
        <v>325</v>
      </c>
      <c r="C16" t="s">
        <v>297</v>
      </c>
      <c r="D16" t="s">
        <v>326</v>
      </c>
      <c r="E16" t="s">
        <v>298</v>
      </c>
      <c r="U16">
        <v>39.773875080551903</v>
      </c>
      <c r="V16">
        <v>38.8218480701983</v>
      </c>
      <c r="W16">
        <v>38.910553066631998</v>
      </c>
      <c r="X16">
        <v>39.801268364880997</v>
      </c>
      <c r="Y16">
        <v>45.662070454746797</v>
      </c>
      <c r="Z16">
        <v>43.789631214845002</v>
      </c>
      <c r="AA16">
        <v>47.986756991202803</v>
      </c>
      <c r="AB16">
        <v>53.198605618729097</v>
      </c>
      <c r="AC16">
        <v>56.638822061344399</v>
      </c>
      <c r="AD16">
        <v>65.984121390883402</v>
      </c>
      <c r="AE16">
        <v>62.560411171598901</v>
      </c>
      <c r="AF16">
        <v>70.9740101584472</v>
      </c>
    </row>
    <row r="17" spans="1:32" x14ac:dyDescent="0.3">
      <c r="A17" t="s">
        <v>83</v>
      </c>
      <c r="B17" t="s">
        <v>327</v>
      </c>
      <c r="C17" t="s">
        <v>297</v>
      </c>
      <c r="D17" t="s">
        <v>328</v>
      </c>
      <c r="E17" t="s">
        <v>298</v>
      </c>
      <c r="U17">
        <v>23.391283469927199</v>
      </c>
      <c r="V17">
        <v>23.853617596380801</v>
      </c>
      <c r="W17">
        <v>28.346460873956101</v>
      </c>
      <c r="X17">
        <v>26.067339046595801</v>
      </c>
      <c r="Y17">
        <v>28.429003624971401</v>
      </c>
      <c r="Z17">
        <v>30.056367327634302</v>
      </c>
      <c r="AA17">
        <v>34.715178872220598</v>
      </c>
      <c r="AB17">
        <v>38.172126626045099</v>
      </c>
      <c r="AC17">
        <v>43.542919191629402</v>
      </c>
      <c r="AD17">
        <v>50.743983234287697</v>
      </c>
      <c r="AE17">
        <v>60.997713563912001</v>
      </c>
      <c r="AF17">
        <v>64.8731624085828</v>
      </c>
    </row>
    <row r="18" spans="1:32" x14ac:dyDescent="0.3">
      <c r="A18" t="s">
        <v>83</v>
      </c>
      <c r="B18" t="s">
        <v>329</v>
      </c>
      <c r="C18" t="s">
        <v>297</v>
      </c>
      <c r="D18" t="s">
        <v>330</v>
      </c>
      <c r="E18" t="s">
        <v>298</v>
      </c>
      <c r="U18">
        <v>77.680834209595901</v>
      </c>
      <c r="V18">
        <v>78.106404439014298</v>
      </c>
      <c r="W18">
        <v>74.722889384972405</v>
      </c>
      <c r="X18">
        <v>65.562275267494698</v>
      </c>
      <c r="Y18">
        <v>69.782917517052397</v>
      </c>
      <c r="Z18">
        <v>81.883002769968101</v>
      </c>
      <c r="AA18">
        <v>102.10279021378</v>
      </c>
      <c r="AB18">
        <v>109.209780203064</v>
      </c>
      <c r="AC18">
        <v>106.861733643425</v>
      </c>
      <c r="AD18">
        <v>114.09694740857699</v>
      </c>
      <c r="AE18">
        <v>115.086117405254</v>
      </c>
      <c r="AF18">
        <v>123.479367495074</v>
      </c>
    </row>
    <row r="19" spans="1:32" x14ac:dyDescent="0.3">
      <c r="A19" t="s">
        <v>83</v>
      </c>
      <c r="B19" t="s">
        <v>331</v>
      </c>
      <c r="C19" t="s">
        <v>297</v>
      </c>
      <c r="D19" t="s">
        <v>332</v>
      </c>
      <c r="E19" t="s">
        <v>298</v>
      </c>
      <c r="U19">
        <v>63.288899034090903</v>
      </c>
      <c r="V19">
        <v>70.8299436903729</v>
      </c>
      <c r="W19">
        <v>63.890603262624701</v>
      </c>
      <c r="X19">
        <v>58.827667363451603</v>
      </c>
      <c r="Y19">
        <v>53.699006420123403</v>
      </c>
      <c r="Z19">
        <v>54.561153670820701</v>
      </c>
      <c r="AA19">
        <v>61.362133671949202</v>
      </c>
      <c r="AB19">
        <v>61.096387282960698</v>
      </c>
      <c r="AC19">
        <v>69.833813629566095</v>
      </c>
      <c r="AD19">
        <v>77.061876207001305</v>
      </c>
      <c r="AE19">
        <v>94.045442424986703</v>
      </c>
      <c r="AF19">
        <v>91.149908894075395</v>
      </c>
    </row>
    <row r="20" spans="1:32" x14ac:dyDescent="0.3">
      <c r="A20" t="s">
        <v>83</v>
      </c>
      <c r="B20" t="s">
        <v>333</v>
      </c>
      <c r="C20" t="s">
        <v>297</v>
      </c>
      <c r="D20" t="s">
        <v>334</v>
      </c>
      <c r="E20" t="s">
        <v>298</v>
      </c>
      <c r="U20">
        <v>93.286860844451397</v>
      </c>
      <c r="V20">
        <v>72.587196010118106</v>
      </c>
      <c r="W20">
        <v>60.766794331439002</v>
      </c>
      <c r="X20">
        <v>79.225411281941106</v>
      </c>
      <c r="Y20">
        <v>74.974543599129404</v>
      </c>
      <c r="Z20">
        <v>52.812850144772398</v>
      </c>
      <c r="AA20">
        <v>55.626556458376001</v>
      </c>
      <c r="AB20">
        <v>55.359947228952997</v>
      </c>
      <c r="AC20">
        <v>51.4155099540828</v>
      </c>
      <c r="AD20">
        <v>58.715001348951603</v>
      </c>
      <c r="AE20">
        <v>65.163335451790303</v>
      </c>
      <c r="AF20">
        <v>75.886998136417006</v>
      </c>
    </row>
    <row r="21" spans="1:32" x14ac:dyDescent="0.3">
      <c r="A21" t="s">
        <v>83</v>
      </c>
      <c r="B21" t="s">
        <v>335</v>
      </c>
      <c r="C21" t="s">
        <v>297</v>
      </c>
      <c r="D21" t="s">
        <v>336</v>
      </c>
      <c r="E21" t="s">
        <v>298</v>
      </c>
      <c r="U21">
        <v>164.001645233495</v>
      </c>
      <c r="V21">
        <v>139.18722738699401</v>
      </c>
      <c r="W21">
        <v>123.242892211842</v>
      </c>
      <c r="X21">
        <v>136.057083058199</v>
      </c>
      <c r="Y21">
        <v>124.418886940105</v>
      </c>
      <c r="Z21">
        <v>103.25835886182701</v>
      </c>
      <c r="AA21">
        <v>104.91191543418</v>
      </c>
      <c r="AB21">
        <v>106.608969400937</v>
      </c>
      <c r="AC21">
        <v>102.463435836694</v>
      </c>
      <c r="AD21">
        <v>109.790496993815</v>
      </c>
      <c r="AE21">
        <v>127.883819398993</v>
      </c>
      <c r="AF21">
        <v>132.088002519165</v>
      </c>
    </row>
    <row r="22" spans="1:32" x14ac:dyDescent="0.3">
      <c r="A22" t="s">
        <v>83</v>
      </c>
      <c r="B22" t="s">
        <v>337</v>
      </c>
      <c r="C22" t="s">
        <v>297</v>
      </c>
      <c r="D22" t="s">
        <v>338</v>
      </c>
      <c r="E22" t="s">
        <v>298</v>
      </c>
      <c r="U22">
        <v>70.7575345907632</v>
      </c>
      <c r="V22">
        <v>66.621139139214705</v>
      </c>
      <c r="W22">
        <v>62.488466295146999</v>
      </c>
      <c r="X22">
        <v>56.871193731002897</v>
      </c>
      <c r="Y22">
        <v>49.485392874043399</v>
      </c>
      <c r="Z22">
        <v>50.4480002529736</v>
      </c>
      <c r="AA22">
        <v>49.2948258378322</v>
      </c>
      <c r="AB22">
        <v>51.254530074691303</v>
      </c>
      <c r="AC22">
        <v>51.047700259163399</v>
      </c>
      <c r="AD22">
        <v>51.0823379913843</v>
      </c>
      <c r="AE22">
        <v>62.720483947202702</v>
      </c>
      <c r="AF22">
        <v>56.201004382748501</v>
      </c>
    </row>
    <row r="23" spans="1:32" x14ac:dyDescent="0.3">
      <c r="A23" t="s">
        <v>83</v>
      </c>
      <c r="B23" t="s">
        <v>339</v>
      </c>
      <c r="C23" t="s">
        <v>297</v>
      </c>
      <c r="D23" t="s">
        <v>340</v>
      </c>
      <c r="E23" t="s">
        <v>298</v>
      </c>
      <c r="U23">
        <v>484.03957242040599</v>
      </c>
      <c r="V23">
        <v>430.46557944923597</v>
      </c>
      <c r="W23">
        <v>335.50514658886101</v>
      </c>
      <c r="X23">
        <v>304.01472279954498</v>
      </c>
      <c r="Y23">
        <v>284.87014519182401</v>
      </c>
      <c r="Z23">
        <v>282.23442932562199</v>
      </c>
      <c r="AA23">
        <v>267.29660340897999</v>
      </c>
      <c r="AB23">
        <v>271.04864643039099</v>
      </c>
      <c r="AC23">
        <v>277.56162936026499</v>
      </c>
      <c r="AD23">
        <v>344.249218937546</v>
      </c>
      <c r="AE23">
        <v>310.83403518148498</v>
      </c>
      <c r="AF23">
        <v>393.46346549509099</v>
      </c>
    </row>
    <row r="24" spans="1:32" x14ac:dyDescent="0.3">
      <c r="A24" t="s">
        <v>83</v>
      </c>
      <c r="B24" t="s">
        <v>341</v>
      </c>
      <c r="C24" t="s">
        <v>297</v>
      </c>
      <c r="D24" t="s">
        <v>342</v>
      </c>
      <c r="E24" t="s">
        <v>298</v>
      </c>
      <c r="U24">
        <v>328.200452168737</v>
      </c>
      <c r="V24">
        <v>295.89488014468401</v>
      </c>
      <c r="W24">
        <v>270.74248204336601</v>
      </c>
      <c r="X24">
        <v>251.32483047160201</v>
      </c>
      <c r="Y24">
        <v>270.37793787033098</v>
      </c>
      <c r="Z24">
        <v>276.65122403425897</v>
      </c>
      <c r="AA24">
        <v>288.82264716725001</v>
      </c>
      <c r="AB24">
        <v>306.19402486185697</v>
      </c>
      <c r="AC24">
        <v>319.86946205264002</v>
      </c>
      <c r="AD24">
        <v>347.49403251669702</v>
      </c>
      <c r="AE24">
        <v>353.798687403153</v>
      </c>
      <c r="AF24">
        <v>392.96946600434597</v>
      </c>
    </row>
    <row r="25" spans="1:32" x14ac:dyDescent="0.3">
      <c r="A25" t="s">
        <v>83</v>
      </c>
      <c r="B25" t="s">
        <v>343</v>
      </c>
      <c r="C25" t="s">
        <v>297</v>
      </c>
      <c r="D25" t="s">
        <v>344</v>
      </c>
      <c r="E25" t="s">
        <v>298</v>
      </c>
      <c r="U25">
        <v>34.725292431486501</v>
      </c>
      <c r="V25">
        <v>32.519810779608903</v>
      </c>
      <c r="W25">
        <v>28.154667509518401</v>
      </c>
      <c r="X25">
        <v>30.225056860332099</v>
      </c>
      <c r="Y25">
        <v>31.456069560596699</v>
      </c>
      <c r="Z25">
        <v>32.980256926590201</v>
      </c>
      <c r="AA25">
        <v>34.866065122399597</v>
      </c>
      <c r="AB25">
        <v>36.684766543174</v>
      </c>
      <c r="AC25">
        <v>39.9427441070154</v>
      </c>
      <c r="AD25">
        <v>44.904358147541402</v>
      </c>
      <c r="AE25">
        <v>41.095974200790202</v>
      </c>
      <c r="AF25">
        <v>41.971338252074702</v>
      </c>
    </row>
    <row r="26" spans="1:32" x14ac:dyDescent="0.3">
      <c r="A26" t="s">
        <v>83</v>
      </c>
      <c r="B26" t="s">
        <v>345</v>
      </c>
      <c r="C26" t="s">
        <v>297</v>
      </c>
      <c r="D26" t="s">
        <v>346</v>
      </c>
      <c r="E26" t="s">
        <v>298</v>
      </c>
      <c r="U26">
        <v>202.41338886749801</v>
      </c>
      <c r="V26">
        <v>195.97534120129001</v>
      </c>
      <c r="W26">
        <v>178.990405594181</v>
      </c>
      <c r="X26">
        <v>157.14057731535999</v>
      </c>
      <c r="Y26">
        <v>167.955790877342</v>
      </c>
      <c r="Z26">
        <v>169.58796217370599</v>
      </c>
      <c r="AA26">
        <v>172.36808336145199</v>
      </c>
      <c r="AB26">
        <v>186.18890887390501</v>
      </c>
      <c r="AC26">
        <v>192.26461784448799</v>
      </c>
      <c r="AD26">
        <v>210.62435694505001</v>
      </c>
      <c r="AE26">
        <v>219.582641819375</v>
      </c>
      <c r="AF26">
        <v>230.869505248818</v>
      </c>
    </row>
    <row r="27" spans="1:32" x14ac:dyDescent="0.3">
      <c r="A27" t="s">
        <v>83</v>
      </c>
      <c r="B27" t="s">
        <v>347</v>
      </c>
      <c r="C27" t="s">
        <v>297</v>
      </c>
      <c r="D27" t="s">
        <v>348</v>
      </c>
      <c r="E27" t="s">
        <v>298</v>
      </c>
      <c r="U27">
        <v>90.981997543297297</v>
      </c>
      <c r="V27">
        <v>67.145201604353602</v>
      </c>
      <c r="W27">
        <v>63.361084358581799</v>
      </c>
      <c r="X27">
        <v>63.911495573427601</v>
      </c>
      <c r="Y27">
        <v>70.929021454512394</v>
      </c>
      <c r="Z27">
        <v>74.078782281670399</v>
      </c>
      <c r="AA27">
        <v>81.652779538741896</v>
      </c>
      <c r="AB27">
        <v>83.330374159189802</v>
      </c>
      <c r="AC27">
        <v>87.706392377672401</v>
      </c>
      <c r="AD27">
        <v>92.010139436065003</v>
      </c>
      <c r="AE27">
        <v>93.120071382987902</v>
      </c>
      <c r="AF27">
        <v>120.128622503453</v>
      </c>
    </row>
    <row r="28" spans="1:32" x14ac:dyDescent="0.3">
      <c r="A28" t="s">
        <v>83</v>
      </c>
      <c r="B28" t="s">
        <v>349</v>
      </c>
      <c r="C28" t="s">
        <v>297</v>
      </c>
      <c r="D28" t="s">
        <v>350</v>
      </c>
      <c r="E28" t="s">
        <v>298</v>
      </c>
      <c r="U28">
        <v>192.45187920047999</v>
      </c>
      <c r="V28">
        <v>165.024921509454</v>
      </c>
      <c r="W28">
        <v>132.08024707453799</v>
      </c>
      <c r="X28">
        <v>141.93749185259</v>
      </c>
      <c r="Y28">
        <v>133.84327552710999</v>
      </c>
      <c r="Z28">
        <v>133.38281561246001</v>
      </c>
      <c r="AA28">
        <v>138.249849086415</v>
      </c>
      <c r="AB28">
        <v>159.44234730432001</v>
      </c>
      <c r="AC28">
        <v>166.57987998588499</v>
      </c>
      <c r="AD28">
        <v>179.73572354560599</v>
      </c>
      <c r="AE28">
        <v>152.96898549205201</v>
      </c>
      <c r="AF28">
        <v>171.390850053402</v>
      </c>
    </row>
    <row r="29" spans="1:32" x14ac:dyDescent="0.3">
      <c r="A29" t="s">
        <v>83</v>
      </c>
      <c r="B29" t="s">
        <v>351</v>
      </c>
      <c r="C29" t="s">
        <v>297</v>
      </c>
      <c r="D29" t="s">
        <v>352</v>
      </c>
      <c r="E29" t="s">
        <v>298</v>
      </c>
      <c r="U29">
        <v>38.722403683926501</v>
      </c>
      <c r="V29">
        <v>36.612806895817698</v>
      </c>
      <c r="W29">
        <v>39.614826962634602</v>
      </c>
      <c r="X29">
        <v>40.196556568149703</v>
      </c>
      <c r="Y29">
        <v>39.6818010076476</v>
      </c>
      <c r="Z29">
        <v>40.268637416045898</v>
      </c>
      <c r="AA29">
        <v>43.067901117363498</v>
      </c>
      <c r="AB29">
        <v>48.618477017052697</v>
      </c>
      <c r="AC29">
        <v>55.3743874962585</v>
      </c>
      <c r="AD29">
        <v>53.583176671925898</v>
      </c>
      <c r="AE29">
        <v>55.2339916642145</v>
      </c>
      <c r="AF29">
        <v>64.664625477211999</v>
      </c>
    </row>
    <row r="30" spans="1:32" x14ac:dyDescent="0.3">
      <c r="A30" t="s">
        <v>83</v>
      </c>
      <c r="B30" t="s">
        <v>353</v>
      </c>
      <c r="C30" t="s">
        <v>297</v>
      </c>
      <c r="D30" t="s">
        <v>354</v>
      </c>
      <c r="E30" t="s">
        <v>298</v>
      </c>
      <c r="U30">
        <v>3.3215891900374999</v>
      </c>
      <c r="V30">
        <v>3.2691974267956199</v>
      </c>
      <c r="W30">
        <v>3.01940494841836</v>
      </c>
      <c r="X30">
        <v>6.2481699199321499</v>
      </c>
      <c r="Y30">
        <v>3.1809168669402501</v>
      </c>
      <c r="Z30">
        <v>2.9822935528469499</v>
      </c>
      <c r="AA30">
        <v>2.9235045377669202</v>
      </c>
      <c r="AB30">
        <v>3.0625900306047402</v>
      </c>
      <c r="AC30">
        <v>3.5857885264202101</v>
      </c>
      <c r="AD30">
        <v>4.6998688973930198</v>
      </c>
      <c r="AE30">
        <v>5.7484132123397202</v>
      </c>
      <c r="AF30">
        <v>6.3281421682164103</v>
      </c>
    </row>
    <row r="31" spans="1:32" x14ac:dyDescent="0.3">
      <c r="A31" t="s">
        <v>83</v>
      </c>
      <c r="B31" t="s">
        <v>355</v>
      </c>
      <c r="C31" t="s">
        <v>297</v>
      </c>
      <c r="D31" t="s">
        <v>356</v>
      </c>
      <c r="E31" t="s">
        <v>298</v>
      </c>
      <c r="U31">
        <v>20.622402648066501</v>
      </c>
      <c r="V31">
        <v>23.8221248977285</v>
      </c>
      <c r="W31">
        <v>20.672638019588302</v>
      </c>
      <c r="X31">
        <v>21.263032873788301</v>
      </c>
      <c r="Y31">
        <v>20.195288090832801</v>
      </c>
      <c r="Z31">
        <v>18.7208679927957</v>
      </c>
      <c r="AA31">
        <v>17.886533124025402</v>
      </c>
      <c r="AB31">
        <v>32.803547748621803</v>
      </c>
      <c r="AC31">
        <v>26.374350781584599</v>
      </c>
      <c r="AD31">
        <v>33.025578169561001</v>
      </c>
      <c r="AE31">
        <v>20.036071077021699</v>
      </c>
      <c r="AF31">
        <v>20.207402485764799</v>
      </c>
    </row>
    <row r="32" spans="1:32" x14ac:dyDescent="0.3">
      <c r="A32" t="s">
        <v>83</v>
      </c>
      <c r="B32" t="s">
        <v>357</v>
      </c>
      <c r="C32" t="s">
        <v>297</v>
      </c>
      <c r="D32" t="s">
        <v>358</v>
      </c>
      <c r="E32" t="s">
        <v>298</v>
      </c>
      <c r="U32">
        <v>103.90135770786399</v>
      </c>
      <c r="V32">
        <v>79.468630920679701</v>
      </c>
      <c r="W32">
        <v>59.247596462010698</v>
      </c>
      <c r="X32">
        <v>64.141052189963801</v>
      </c>
      <c r="Y32">
        <v>60.710646733862603</v>
      </c>
      <c r="Z32">
        <v>61.233355030664697</v>
      </c>
      <c r="AA32">
        <v>64.479519283027201</v>
      </c>
      <c r="AB32">
        <v>65.961922762834604</v>
      </c>
      <c r="AC32">
        <v>72.1317328414993</v>
      </c>
      <c r="AD32">
        <v>79.3719190281317</v>
      </c>
      <c r="AE32">
        <v>62.018815188458099</v>
      </c>
      <c r="AF32">
        <v>66.056106539224899</v>
      </c>
    </row>
    <row r="33" spans="1:32" x14ac:dyDescent="0.3">
      <c r="A33" t="s">
        <v>83</v>
      </c>
      <c r="B33" t="s">
        <v>359</v>
      </c>
      <c r="C33" t="s">
        <v>297</v>
      </c>
      <c r="D33" t="s">
        <v>360</v>
      </c>
      <c r="E33" t="s">
        <v>298</v>
      </c>
      <c r="U33">
        <v>26.052205489902398</v>
      </c>
      <c r="V33">
        <v>22.0413264468019</v>
      </c>
      <c r="W33">
        <v>9.7248780485450794</v>
      </c>
      <c r="X33">
        <v>10.314885913225</v>
      </c>
      <c r="Y33">
        <v>10.269310016082599</v>
      </c>
      <c r="Z33">
        <v>10.378700629339599</v>
      </c>
      <c r="AA33">
        <v>10.105892095003099</v>
      </c>
      <c r="AB33">
        <v>9.1959017912425391</v>
      </c>
      <c r="AC33">
        <v>9.3185549604834392</v>
      </c>
      <c r="AD33">
        <v>9.2804203602915099</v>
      </c>
      <c r="AE33">
        <v>10.131694350018501</v>
      </c>
      <c r="AF33">
        <v>14.134573382983801</v>
      </c>
    </row>
    <row r="34" spans="1:32" x14ac:dyDescent="0.3">
      <c r="A34" t="s">
        <v>83</v>
      </c>
      <c r="B34" t="s">
        <v>361</v>
      </c>
      <c r="C34" t="s">
        <v>297</v>
      </c>
      <c r="D34" t="s">
        <v>362</v>
      </c>
      <c r="E34" t="s">
        <v>298</v>
      </c>
      <c r="U34">
        <v>35.670478035925797</v>
      </c>
      <c r="V34">
        <v>32.907508700117297</v>
      </c>
      <c r="W34">
        <v>26.9414197593726</v>
      </c>
      <c r="X34">
        <v>26.3818141883199</v>
      </c>
      <c r="Y34">
        <v>29.061448943598499</v>
      </c>
      <c r="Z34">
        <v>30.1798506775955</v>
      </c>
      <c r="AA34">
        <v>27.592752357629401</v>
      </c>
      <c r="AB34">
        <v>31.0784490087579</v>
      </c>
      <c r="AC34">
        <v>34.901867806377702</v>
      </c>
      <c r="AD34">
        <v>40.777909003163998</v>
      </c>
      <c r="AE34">
        <v>27.8904138141211</v>
      </c>
      <c r="AF34">
        <v>28.368501379049199</v>
      </c>
    </row>
    <row r="35" spans="1:32" x14ac:dyDescent="0.3">
      <c r="A35" t="s">
        <v>83</v>
      </c>
      <c r="B35" t="s">
        <v>363</v>
      </c>
      <c r="C35" t="s">
        <v>297</v>
      </c>
      <c r="D35" t="s">
        <v>364</v>
      </c>
      <c r="E35" t="s">
        <v>298</v>
      </c>
      <c r="U35">
        <v>640.71111154546895</v>
      </c>
      <c r="V35">
        <v>690.18121385736595</v>
      </c>
      <c r="W35">
        <v>583.18749590166703</v>
      </c>
      <c r="X35">
        <v>543.64641027768801</v>
      </c>
      <c r="Y35">
        <v>511.72776368138699</v>
      </c>
      <c r="Z35">
        <v>501.32374809389</v>
      </c>
      <c r="AA35">
        <v>525.69776216842297</v>
      </c>
      <c r="AB35">
        <v>579.11611557593994</v>
      </c>
      <c r="AC35">
        <v>592.43372251498602</v>
      </c>
      <c r="AD35">
        <v>645.82970809260303</v>
      </c>
      <c r="AE35">
        <v>559.64918614462397</v>
      </c>
      <c r="AF35">
        <v>532.86092892762997</v>
      </c>
    </row>
    <row r="36" spans="1:32" x14ac:dyDescent="0.3">
      <c r="A36" t="s">
        <v>83</v>
      </c>
      <c r="B36" t="s">
        <v>365</v>
      </c>
      <c r="C36" t="s">
        <v>297</v>
      </c>
      <c r="D36" t="s">
        <v>366</v>
      </c>
      <c r="E36" t="s">
        <v>298</v>
      </c>
      <c r="U36">
        <v>353.88114710124302</v>
      </c>
      <c r="V36">
        <v>341.12506242815402</v>
      </c>
      <c r="W36">
        <v>308.12151089851898</v>
      </c>
      <c r="X36">
        <v>295.17657825278701</v>
      </c>
      <c r="Y36">
        <v>323.302237591618</v>
      </c>
      <c r="Z36">
        <v>319.60930691415098</v>
      </c>
      <c r="AA36">
        <v>320.47031698938798</v>
      </c>
      <c r="AB36">
        <v>351.25847090342501</v>
      </c>
      <c r="AC36">
        <v>342.26516972739699</v>
      </c>
      <c r="AD36">
        <v>347.57886076198702</v>
      </c>
      <c r="AE36">
        <v>292.70080858564302</v>
      </c>
      <c r="AF36">
        <v>315.83049693786501</v>
      </c>
    </row>
    <row r="37" spans="1:32" x14ac:dyDescent="0.3">
      <c r="A37" t="s">
        <v>83</v>
      </c>
      <c r="B37" t="s">
        <v>367</v>
      </c>
      <c r="C37" t="s">
        <v>297</v>
      </c>
      <c r="D37" t="s">
        <v>368</v>
      </c>
      <c r="E37" t="s">
        <v>298</v>
      </c>
      <c r="U37">
        <v>214.85148892094901</v>
      </c>
      <c r="V37">
        <v>272.85300407173798</v>
      </c>
      <c r="W37">
        <v>212.91189842481401</v>
      </c>
      <c r="X37">
        <v>185.323283390673</v>
      </c>
      <c r="Y37">
        <v>121.706748653799</v>
      </c>
      <c r="Z37">
        <v>109.63947905746799</v>
      </c>
      <c r="AA37">
        <v>129.76351114556999</v>
      </c>
      <c r="AB37">
        <v>133.86637923681201</v>
      </c>
      <c r="AC37">
        <v>138.62714390484001</v>
      </c>
      <c r="AD37">
        <v>146.49811191757399</v>
      </c>
      <c r="AE37">
        <v>89.120632374502705</v>
      </c>
      <c r="AF37">
        <v>94.559381058358198</v>
      </c>
    </row>
    <row r="38" spans="1:32" x14ac:dyDescent="0.3">
      <c r="A38" t="s">
        <v>83</v>
      </c>
      <c r="B38" t="s">
        <v>369</v>
      </c>
      <c r="C38" t="s">
        <v>297</v>
      </c>
      <c r="D38" t="s">
        <v>370</v>
      </c>
      <c r="E38" t="s">
        <v>298</v>
      </c>
      <c r="U38">
        <v>72.209124749973995</v>
      </c>
      <c r="V38">
        <v>76.364093807422904</v>
      </c>
      <c r="W38">
        <v>61.9626860942478</v>
      </c>
      <c r="X38">
        <v>62.540191562614297</v>
      </c>
      <c r="Y38">
        <v>64.440006284977201</v>
      </c>
      <c r="Z38">
        <v>69.461308883593702</v>
      </c>
      <c r="AA38">
        <v>72.926826524195704</v>
      </c>
      <c r="AB38">
        <v>91.233409157641603</v>
      </c>
      <c r="AC38">
        <v>109.666058105018</v>
      </c>
      <c r="AD38">
        <v>150.52701923086099</v>
      </c>
      <c r="AE38">
        <v>176.327745184479</v>
      </c>
      <c r="AF38">
        <v>120.971050931406</v>
      </c>
    </row>
    <row r="39" spans="1:32" x14ac:dyDescent="0.3">
      <c r="A39" t="s">
        <v>83</v>
      </c>
      <c r="B39" t="s">
        <v>371</v>
      </c>
      <c r="C39" t="s">
        <v>297</v>
      </c>
      <c r="D39" t="s">
        <v>372</v>
      </c>
      <c r="E39" t="s">
        <v>298</v>
      </c>
      <c r="U39">
        <v>462.74689872748098</v>
      </c>
      <c r="V39">
        <v>420.26214134114099</v>
      </c>
      <c r="W39">
        <v>421.38069724313402</v>
      </c>
      <c r="X39">
        <v>423.99691452384297</v>
      </c>
      <c r="Y39">
        <v>382.48395543902598</v>
      </c>
      <c r="Z39">
        <v>413.86821640114903</v>
      </c>
      <c r="AA39">
        <v>449.57702213361802</v>
      </c>
      <c r="AB39">
        <v>432.63897312154501</v>
      </c>
      <c r="AC39">
        <v>431.51372777819103</v>
      </c>
      <c r="AD39">
        <v>446.60974587657</v>
      </c>
      <c r="AE39">
        <v>465.045584596212</v>
      </c>
      <c r="AF39">
        <v>436.30557807943001</v>
      </c>
    </row>
    <row r="40" spans="1:32" x14ac:dyDescent="0.3">
      <c r="A40" t="s">
        <v>83</v>
      </c>
      <c r="B40" t="s">
        <v>373</v>
      </c>
      <c r="C40" t="s">
        <v>297</v>
      </c>
      <c r="D40" t="s">
        <v>374</v>
      </c>
      <c r="E40" t="s">
        <v>298</v>
      </c>
      <c r="U40">
        <v>35.256956510806397</v>
      </c>
      <c r="V40">
        <v>33.3129922664166</v>
      </c>
      <c r="W40">
        <v>27.109043658116502</v>
      </c>
      <c r="X40">
        <v>30.833829777371399</v>
      </c>
      <c r="Y40">
        <v>32.274517081246501</v>
      </c>
      <c r="Z40">
        <v>34.079276673764603</v>
      </c>
      <c r="AA40">
        <v>37.883411268006199</v>
      </c>
      <c r="AB40">
        <v>45.793794589324598</v>
      </c>
      <c r="AC40">
        <v>53.8543524868874</v>
      </c>
      <c r="AD40">
        <v>54.228990362759902</v>
      </c>
      <c r="AE40">
        <v>56.778917251952201</v>
      </c>
      <c r="AF40">
        <v>62.915382512927998</v>
      </c>
    </row>
    <row r="41" spans="1:32" x14ac:dyDescent="0.3">
      <c r="A41" t="s">
        <v>83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83</v>
      </c>
      <c r="B42" t="s">
        <v>377</v>
      </c>
      <c r="C42" t="s">
        <v>297</v>
      </c>
      <c r="D42" t="s">
        <v>378</v>
      </c>
      <c r="E42" t="s">
        <v>298</v>
      </c>
      <c r="U42">
        <v>995.338388844934</v>
      </c>
      <c r="V42">
        <v>894.88078984748495</v>
      </c>
      <c r="W42">
        <v>800.05737188065598</v>
      </c>
      <c r="X42">
        <v>879.71471945257599</v>
      </c>
      <c r="Y42">
        <v>986.45158529671096</v>
      </c>
      <c r="Z42">
        <v>961.429494943328</v>
      </c>
      <c r="AA42">
        <v>885.18925382509599</v>
      </c>
      <c r="AB42">
        <v>935.50011112784102</v>
      </c>
      <c r="AC42">
        <v>1002.95900534468</v>
      </c>
      <c r="AD42">
        <v>1089.6497695984101</v>
      </c>
      <c r="AE42">
        <v>1122.5895041204101</v>
      </c>
      <c r="AF42">
        <v>1227.1595946775501</v>
      </c>
    </row>
    <row r="43" spans="1:32" x14ac:dyDescent="0.3">
      <c r="A43" t="s">
        <v>83</v>
      </c>
      <c r="B43" t="s">
        <v>379</v>
      </c>
      <c r="C43" t="s">
        <v>297</v>
      </c>
      <c r="D43" t="s">
        <v>380</v>
      </c>
      <c r="E43" t="s">
        <v>298</v>
      </c>
      <c r="U43">
        <v>1072.3558987604799</v>
      </c>
      <c r="V43">
        <v>968.19497023525503</v>
      </c>
      <c r="W43">
        <v>866.38260477498898</v>
      </c>
      <c r="X43">
        <v>946.74070517616201</v>
      </c>
      <c r="Y43">
        <v>1050.83136254951</v>
      </c>
      <c r="Z43">
        <v>1029.63325430745</v>
      </c>
      <c r="AA43">
        <v>956.98342679576001</v>
      </c>
      <c r="AB43">
        <v>1014.1003501845501</v>
      </c>
      <c r="AC43">
        <v>1092.2174987067699</v>
      </c>
      <c r="AD43">
        <v>1189.58657296205</v>
      </c>
      <c r="AE43">
        <v>1208.82993277234</v>
      </c>
      <c r="AF43">
        <v>1314.82791536329</v>
      </c>
    </row>
    <row r="44" spans="1:32" x14ac:dyDescent="0.3">
      <c r="A44" t="s">
        <v>83</v>
      </c>
      <c r="B44" t="s">
        <v>381</v>
      </c>
      <c r="C44" t="s">
        <v>297</v>
      </c>
      <c r="D44" t="s">
        <v>382</v>
      </c>
      <c r="E44" t="s">
        <v>298</v>
      </c>
      <c r="U44">
        <v>4376.1071193995003</v>
      </c>
      <c r="V44">
        <v>4190.6692630728303</v>
      </c>
      <c r="W44">
        <v>3920.9385732855799</v>
      </c>
      <c r="X44">
        <v>3863.3596342177798</v>
      </c>
      <c r="Y44">
        <v>3845.1867139487099</v>
      </c>
      <c r="Z44">
        <v>3862.5964156750501</v>
      </c>
      <c r="AA44">
        <v>3896.8889301991699</v>
      </c>
      <c r="AB44">
        <v>4147.1920314547197</v>
      </c>
      <c r="AC44">
        <v>4358.9738161367104</v>
      </c>
      <c r="AD44">
        <v>4741.7778412388998</v>
      </c>
      <c r="AE44">
        <v>4790.8196678701797</v>
      </c>
      <c r="AF44">
        <v>5039.5268421268902</v>
      </c>
    </row>
    <row r="45" spans="1:32" x14ac:dyDescent="0.3">
      <c r="A45" t="s">
        <v>83</v>
      </c>
      <c r="B45" t="s">
        <v>383</v>
      </c>
      <c r="C45" t="s">
        <v>297</v>
      </c>
      <c r="D45" t="s">
        <v>384</v>
      </c>
      <c r="E45" t="s">
        <v>298</v>
      </c>
      <c r="U45">
        <v>4357.4495301373699</v>
      </c>
      <c r="V45">
        <v>4171.49441675857</v>
      </c>
      <c r="W45">
        <v>3900.39159725841</v>
      </c>
      <c r="X45">
        <v>3841.6059589305401</v>
      </c>
      <c r="Y45">
        <v>3823.1290651289</v>
      </c>
      <c r="Z45">
        <v>3837.9893809537898</v>
      </c>
      <c r="AA45">
        <v>3866.8611216376398</v>
      </c>
      <c r="AB45">
        <v>4111.7698944489903</v>
      </c>
      <c r="AC45">
        <v>4323.9784416080001</v>
      </c>
      <c r="AD45">
        <v>4699.3435307971504</v>
      </c>
      <c r="AE45">
        <v>4741.0896678701802</v>
      </c>
      <c r="AF45">
        <v>4986.7269437321902</v>
      </c>
    </row>
    <row r="46" spans="1:32" x14ac:dyDescent="0.3">
      <c r="A46" t="s">
        <v>83</v>
      </c>
      <c r="B46" t="s">
        <v>385</v>
      </c>
      <c r="C46" t="s">
        <v>297</v>
      </c>
      <c r="D46" t="s">
        <v>386</v>
      </c>
      <c r="E46" t="s">
        <v>298</v>
      </c>
      <c r="U46">
        <v>76.946815775421697</v>
      </c>
      <c r="V46">
        <v>73.352099128381198</v>
      </c>
      <c r="W46">
        <v>66.375950712768798</v>
      </c>
      <c r="X46">
        <v>66.915449072777605</v>
      </c>
      <c r="Y46">
        <v>63.959100375975801</v>
      </c>
      <c r="Z46">
        <v>67.913231633676702</v>
      </c>
      <c r="AA46">
        <v>71.7445352429189</v>
      </c>
      <c r="AB46">
        <v>78.618364713042993</v>
      </c>
      <c r="AC46">
        <v>89.374883538594105</v>
      </c>
      <c r="AD46">
        <v>100.07502421639801</v>
      </c>
      <c r="AE46">
        <v>86.240428651930301</v>
      </c>
      <c r="AF46">
        <v>87.668320685739502</v>
      </c>
    </row>
    <row r="47" spans="1:32" x14ac:dyDescent="0.3">
      <c r="A47" t="s">
        <v>83</v>
      </c>
      <c r="B47" t="s">
        <v>387</v>
      </c>
      <c r="C47" t="s">
        <v>297</v>
      </c>
      <c r="D47" t="s">
        <v>388</v>
      </c>
      <c r="E47" t="s">
        <v>298</v>
      </c>
      <c r="U47">
        <v>49.662024595866903</v>
      </c>
      <c r="V47">
        <v>40.5474140967344</v>
      </c>
      <c r="W47">
        <v>44.750094646956001</v>
      </c>
      <c r="X47">
        <v>44.2523209174418</v>
      </c>
      <c r="Y47">
        <v>41.103524018669702</v>
      </c>
      <c r="Z47">
        <v>41.928282553112702</v>
      </c>
      <c r="AA47">
        <v>39.681351598616303</v>
      </c>
      <c r="AB47">
        <v>44.395221880705797</v>
      </c>
      <c r="AC47">
        <v>44.524429333575902</v>
      </c>
      <c r="AD47">
        <v>44.6441579266559</v>
      </c>
      <c r="AE47">
        <v>43.95</v>
      </c>
      <c r="AF47">
        <v>39.868386586636902</v>
      </c>
    </row>
    <row r="48" spans="1:32" x14ac:dyDescent="0.3">
      <c r="A48" t="s">
        <v>83</v>
      </c>
      <c r="B48" t="s">
        <v>389</v>
      </c>
      <c r="C48" t="s">
        <v>297</v>
      </c>
      <c r="D48" t="s">
        <v>390</v>
      </c>
      <c r="E48" t="s">
        <v>298</v>
      </c>
      <c r="U48">
        <v>1191.08791603084</v>
      </c>
      <c r="V48">
        <v>1192.15697992525</v>
      </c>
      <c r="W48">
        <v>960.15625587766999</v>
      </c>
      <c r="X48">
        <v>944.44814927035895</v>
      </c>
      <c r="Y48">
        <v>956.65332841754605</v>
      </c>
      <c r="Z48">
        <v>988.69726976440097</v>
      </c>
      <c r="AA48">
        <v>1058.2511308142</v>
      </c>
      <c r="AB48">
        <v>1096.3646415143701</v>
      </c>
      <c r="AC48">
        <v>1144.04318163635</v>
      </c>
      <c r="AD48">
        <v>1098.5533868981699</v>
      </c>
      <c r="AE48">
        <v>1137.4922747876701</v>
      </c>
      <c r="AF48">
        <v>1091.6842376796001</v>
      </c>
    </row>
    <row r="49" spans="1:32" x14ac:dyDescent="0.3">
      <c r="A49" t="s">
        <v>83</v>
      </c>
      <c r="B49" t="s">
        <v>391</v>
      </c>
      <c r="C49" t="s">
        <v>297</v>
      </c>
      <c r="D49" t="s">
        <v>392</v>
      </c>
      <c r="E49" t="s">
        <v>298</v>
      </c>
      <c r="U49">
        <v>1000.36592378079</v>
      </c>
      <c r="V49">
        <v>1005.29121631721</v>
      </c>
      <c r="W49">
        <v>803.14454778849097</v>
      </c>
      <c r="X49">
        <v>781.050655231919</v>
      </c>
      <c r="Y49">
        <v>790.80901587141602</v>
      </c>
      <c r="Z49">
        <v>818.05231588681204</v>
      </c>
      <c r="AA49">
        <v>886.80440415774297</v>
      </c>
      <c r="AB49">
        <v>909.31727006824497</v>
      </c>
      <c r="AC49">
        <v>947.03592277078496</v>
      </c>
      <c r="AD49">
        <v>876.67153957154699</v>
      </c>
      <c r="AE49">
        <v>917.292086459708</v>
      </c>
      <c r="AF49">
        <v>852.897287070115</v>
      </c>
    </row>
    <row r="50" spans="1:32" x14ac:dyDescent="0.3">
      <c r="A50" t="s">
        <v>83</v>
      </c>
      <c r="B50" t="s">
        <v>393</v>
      </c>
      <c r="C50" t="s">
        <v>297</v>
      </c>
      <c r="D50" t="s">
        <v>394</v>
      </c>
      <c r="E50" t="s">
        <v>298</v>
      </c>
      <c r="U50">
        <v>140.30601898193601</v>
      </c>
      <c r="V50">
        <v>145.41788372070599</v>
      </c>
      <c r="W50">
        <v>111.758192277177</v>
      </c>
      <c r="X50">
        <v>118.961628574938</v>
      </c>
      <c r="Y50">
        <v>124.584964330408</v>
      </c>
      <c r="Z50">
        <v>128.52695679675199</v>
      </c>
      <c r="AA50">
        <v>130.94633430734501</v>
      </c>
      <c r="AB50">
        <v>142.32250793083799</v>
      </c>
      <c r="AC50">
        <v>152.19985424691899</v>
      </c>
      <c r="AD50">
        <v>177.25200628769201</v>
      </c>
      <c r="AE50">
        <v>176.25018832796201</v>
      </c>
      <c r="AF50">
        <v>198.91856402285299</v>
      </c>
    </row>
    <row r="51" spans="1:32" x14ac:dyDescent="0.3">
      <c r="A51" t="s">
        <v>83</v>
      </c>
      <c r="B51" t="s">
        <v>395</v>
      </c>
      <c r="C51" t="s">
        <v>297</v>
      </c>
      <c r="D51" t="s">
        <v>396</v>
      </c>
      <c r="E51" t="s">
        <v>298</v>
      </c>
      <c r="U51">
        <v>133.94451658743199</v>
      </c>
      <c r="V51">
        <v>137.542580034754</v>
      </c>
      <c r="W51">
        <v>105.16549337125301</v>
      </c>
      <c r="X51">
        <v>112.52525149268099</v>
      </c>
      <c r="Y51">
        <v>117.797916842704</v>
      </c>
      <c r="Z51">
        <v>117.855470263936</v>
      </c>
      <c r="AA51">
        <v>118.949255584594</v>
      </c>
      <c r="AB51">
        <v>132.33314118289499</v>
      </c>
      <c r="AC51">
        <v>140.51333382298299</v>
      </c>
      <c r="AD51">
        <v>164.09669969164901</v>
      </c>
      <c r="AE51">
        <v>161.43528463588001</v>
      </c>
      <c r="AF51">
        <v>188.655940705809</v>
      </c>
    </row>
    <row r="52" spans="1:32" x14ac:dyDescent="0.3">
      <c r="A52" t="s">
        <v>83</v>
      </c>
      <c r="B52" t="s">
        <v>397</v>
      </c>
      <c r="C52" t="s">
        <v>297</v>
      </c>
      <c r="D52" t="s">
        <v>398</v>
      </c>
      <c r="E52" t="s">
        <v>298</v>
      </c>
      <c r="U52">
        <v>5.6233719338651298</v>
      </c>
      <c r="V52">
        <v>7.1800589111280004</v>
      </c>
      <c r="W52">
        <v>6.0925475172986303</v>
      </c>
      <c r="X52">
        <v>5.8668543287776398</v>
      </c>
      <c r="Y52">
        <v>6.1936299074052998</v>
      </c>
      <c r="Z52">
        <v>10.277562869683001</v>
      </c>
      <c r="AA52">
        <v>12.156719172820299</v>
      </c>
      <c r="AB52">
        <v>9.9142011643641599</v>
      </c>
      <c r="AC52">
        <v>11.687561408165299</v>
      </c>
      <c r="AD52">
        <v>13.160705259992699</v>
      </c>
      <c r="AE52">
        <v>14.8149036920817</v>
      </c>
      <c r="AF52">
        <v>10.2626233170439</v>
      </c>
    </row>
    <row r="53" spans="1:32" x14ac:dyDescent="0.3">
      <c r="A53" t="s">
        <v>83</v>
      </c>
      <c r="B53" t="s">
        <v>399</v>
      </c>
      <c r="C53" t="s">
        <v>297</v>
      </c>
      <c r="D53" t="s">
        <v>400</v>
      </c>
      <c r="E53" t="s">
        <v>298</v>
      </c>
      <c r="U53">
        <v>34.205455437212102</v>
      </c>
      <c r="V53">
        <v>29.432691911926799</v>
      </c>
      <c r="W53">
        <v>24.251673871336202</v>
      </c>
      <c r="X53">
        <v>24.2785736316591</v>
      </c>
      <c r="Y53">
        <v>29.5913859003577</v>
      </c>
      <c r="Z53">
        <v>30.570634713273201</v>
      </c>
      <c r="AA53">
        <v>30.664410992772499</v>
      </c>
      <c r="AB53">
        <v>35.375974880363302</v>
      </c>
      <c r="AC53">
        <v>36.133881133644202</v>
      </c>
      <c r="AD53">
        <v>44.744212735032598</v>
      </c>
      <c r="AE53">
        <v>36.624638383769799</v>
      </c>
      <c r="AF53">
        <v>35.093790225256399</v>
      </c>
    </row>
    <row r="54" spans="1:32" x14ac:dyDescent="0.3">
      <c r="A54" t="s">
        <v>83</v>
      </c>
      <c r="B54" t="s">
        <v>401</v>
      </c>
      <c r="C54" t="s">
        <v>297</v>
      </c>
      <c r="D54" t="s">
        <v>402</v>
      </c>
      <c r="E54" t="s">
        <v>298</v>
      </c>
      <c r="U54">
        <v>107.809891156771</v>
      </c>
      <c r="V54">
        <v>109.620585903823</v>
      </c>
      <c r="W54">
        <v>153.539790606407</v>
      </c>
      <c r="X54">
        <v>156.022746908268</v>
      </c>
      <c r="Y54">
        <v>113.424763990191</v>
      </c>
      <c r="Z54">
        <v>110.851491703105</v>
      </c>
      <c r="AA54">
        <v>103.047574573644</v>
      </c>
      <c r="AB54">
        <v>135.17777869398401</v>
      </c>
      <c r="AC54">
        <v>134.85541031635</v>
      </c>
      <c r="AD54">
        <v>152.96500276609899</v>
      </c>
      <c r="AE54">
        <v>192.32197027688201</v>
      </c>
      <c r="AF54">
        <v>166.554439878691</v>
      </c>
    </row>
    <row r="55" spans="1:32" x14ac:dyDescent="0.3">
      <c r="A55" t="s">
        <v>83</v>
      </c>
      <c r="B55" t="s">
        <v>403</v>
      </c>
      <c r="C55" t="s">
        <v>297</v>
      </c>
      <c r="D55" t="s">
        <v>404</v>
      </c>
      <c r="E55" t="s">
        <v>298</v>
      </c>
      <c r="U55">
        <v>74.142868003280995</v>
      </c>
      <c r="V55">
        <v>80.136080545000993</v>
      </c>
      <c r="W55">
        <v>127.376014584893</v>
      </c>
      <c r="X55">
        <v>129.75861111952301</v>
      </c>
      <c r="Y55">
        <v>83.792296173751694</v>
      </c>
      <c r="Z55">
        <v>80.429300220963597</v>
      </c>
      <c r="AA55">
        <v>72.578206023899</v>
      </c>
      <c r="AB55">
        <v>100.067152814023</v>
      </c>
      <c r="AC55">
        <v>98.986547466003302</v>
      </c>
      <c r="AD55">
        <v>108.45495098818201</v>
      </c>
      <c r="AE55">
        <v>155.69733189311299</v>
      </c>
      <c r="AF55">
        <v>131.46064965343501</v>
      </c>
    </row>
    <row r="56" spans="1:32" x14ac:dyDescent="0.3">
      <c r="A56" t="s">
        <v>83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83</v>
      </c>
      <c r="B57" t="s">
        <v>407</v>
      </c>
      <c r="C57" t="s">
        <v>297</v>
      </c>
      <c r="D57" t="s">
        <v>408</v>
      </c>
      <c r="E57" t="s">
        <v>298</v>
      </c>
      <c r="F57">
        <v>2952.3671441460101</v>
      </c>
      <c r="G57">
        <v>3095.40410516058</v>
      </c>
      <c r="H57">
        <v>3258.7390813636598</v>
      </c>
      <c r="I57">
        <v>3475.6710141692101</v>
      </c>
      <c r="J57">
        <v>3687.6820815568999</v>
      </c>
      <c r="K57">
        <v>4034.15000907387</v>
      </c>
      <c r="L57">
        <v>4166.0146740066302</v>
      </c>
      <c r="M57">
        <v>4218.3735787843998</v>
      </c>
      <c r="N57">
        <v>4078.2567805932499</v>
      </c>
      <c r="O57">
        <v>4146.61428740665</v>
      </c>
      <c r="P57">
        <v>4299.1440824398596</v>
      </c>
      <c r="Q57">
        <v>4685.0995989842504</v>
      </c>
      <c r="R57">
        <v>5102.8360999936103</v>
      </c>
      <c r="S57">
        <v>5712.6604399043199</v>
      </c>
      <c r="T57">
        <v>5675.0948777597496</v>
      </c>
      <c r="U57">
        <v>5605.2010446962104</v>
      </c>
      <c r="V57">
        <v>5420.4499111949699</v>
      </c>
      <c r="W57">
        <v>4908.9418003368801</v>
      </c>
      <c r="X57">
        <v>4839.4061452467504</v>
      </c>
      <c r="Y57">
        <v>4835.1343917404602</v>
      </c>
      <c r="Z57">
        <v>4886.8209837577397</v>
      </c>
      <c r="AA57">
        <v>4995.7028568885898</v>
      </c>
      <c r="AB57">
        <v>5291.3531876540701</v>
      </c>
      <c r="AC57">
        <v>5558.5959984807896</v>
      </c>
      <c r="AD57">
        <v>5895.7335224224798</v>
      </c>
      <c r="AE57">
        <v>5986.5908599098002</v>
      </c>
      <c r="AF57">
        <v>6195.5264623194198</v>
      </c>
    </row>
    <row r="58" spans="1:32" x14ac:dyDescent="0.3">
      <c r="A58" t="s">
        <v>83</v>
      </c>
      <c r="B58" t="s">
        <v>409</v>
      </c>
      <c r="C58" t="s">
        <v>297</v>
      </c>
      <c r="D58" t="s">
        <v>410</v>
      </c>
      <c r="E58" t="s">
        <v>298</v>
      </c>
      <c r="U58">
        <v>5605.2010446962104</v>
      </c>
      <c r="V58">
        <v>5420.4499111949699</v>
      </c>
      <c r="W58">
        <v>4908.9418003368801</v>
      </c>
      <c r="X58">
        <v>4839.4061452467504</v>
      </c>
      <c r="Y58">
        <v>4835.1343917404602</v>
      </c>
      <c r="Z58">
        <v>4886.8209837577397</v>
      </c>
      <c r="AA58">
        <v>4995.7028568885898</v>
      </c>
      <c r="AB58">
        <v>5291.3531876540701</v>
      </c>
      <c r="AC58">
        <v>5558.5959984807896</v>
      </c>
      <c r="AD58">
        <v>5895.7335224224798</v>
      </c>
      <c r="AE58">
        <v>5986.5908599098002</v>
      </c>
      <c r="AF58">
        <v>6195.5264623194198</v>
      </c>
    </row>
    <row r="59" spans="1:32" x14ac:dyDescent="0.3">
      <c r="A59" t="s">
        <v>83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85</v>
      </c>
      <c r="B2" t="s">
        <v>295</v>
      </c>
      <c r="C2" t="s">
        <v>297</v>
      </c>
      <c r="D2" t="s">
        <v>296</v>
      </c>
      <c r="E2" t="s">
        <v>298</v>
      </c>
      <c r="F2">
        <v>1.0329819906956601</v>
      </c>
      <c r="G2">
        <v>1.1458474257762901</v>
      </c>
      <c r="H2">
        <v>1.1302532176501401</v>
      </c>
      <c r="I2">
        <v>1.11016495128258</v>
      </c>
      <c r="J2">
        <v>1.1480663049144</v>
      </c>
      <c r="K2">
        <v>1.1318951708677001</v>
      </c>
      <c r="L2">
        <v>1.26055680484858</v>
      </c>
      <c r="M2">
        <v>1.2970861338541599</v>
      </c>
      <c r="N2">
        <v>1.4378012561850799</v>
      </c>
      <c r="O2">
        <v>1.3510679091517399</v>
      </c>
      <c r="P2">
        <v>1.20710936385349</v>
      </c>
      <c r="Q2">
        <v>1.21560703344187</v>
      </c>
      <c r="R2">
        <v>1.4203879700581099</v>
      </c>
      <c r="S2">
        <v>1.3839953507899101</v>
      </c>
      <c r="T2">
        <v>1.08276526238883</v>
      </c>
      <c r="U2">
        <v>1.14009411840807</v>
      </c>
      <c r="V2">
        <v>1.2246245713546799</v>
      </c>
      <c r="W2">
        <v>1.23288151027985</v>
      </c>
      <c r="X2">
        <v>1.2883846162104999</v>
      </c>
      <c r="Y2">
        <v>2.1209029842325502</v>
      </c>
      <c r="Z2">
        <v>2.48128095841493</v>
      </c>
      <c r="AA2">
        <v>2.42023647727247</v>
      </c>
      <c r="AB2">
        <v>3.1135998225869099</v>
      </c>
      <c r="AC2">
        <v>2.8966072146976001</v>
      </c>
      <c r="AD2">
        <v>2.90130749053922</v>
      </c>
      <c r="AE2">
        <v>2.766</v>
      </c>
      <c r="AF2">
        <v>2.6613181131068302</v>
      </c>
    </row>
    <row r="3" spans="1:32" x14ac:dyDescent="0.3">
      <c r="A3" t="s">
        <v>85</v>
      </c>
      <c r="B3" t="s">
        <v>299</v>
      </c>
      <c r="C3" t="s">
        <v>297</v>
      </c>
      <c r="D3" t="s">
        <v>300</v>
      </c>
      <c r="E3" t="s">
        <v>298</v>
      </c>
      <c r="F3">
        <v>4.2134990106499401</v>
      </c>
      <c r="G3">
        <v>4.4280281731753002</v>
      </c>
      <c r="H3">
        <v>4.9161805305884201</v>
      </c>
      <c r="I3">
        <v>4.8056656082633902</v>
      </c>
      <c r="J3">
        <v>4.8528074340021998</v>
      </c>
      <c r="K3">
        <v>5.00442421605731</v>
      </c>
      <c r="L3">
        <v>5.4068353697252798</v>
      </c>
      <c r="M3">
        <v>5.4823912702370503</v>
      </c>
      <c r="N3">
        <v>5.3815700321761302</v>
      </c>
      <c r="O3">
        <v>4.9855560978931397</v>
      </c>
      <c r="P3">
        <v>5.0413409262412703</v>
      </c>
      <c r="Q3">
        <v>5.1342262973430204</v>
      </c>
      <c r="R3">
        <v>5.1119287330700898</v>
      </c>
      <c r="S3">
        <v>5.1063508502156996</v>
      </c>
      <c r="T3">
        <v>4.4577446242358203</v>
      </c>
      <c r="U3">
        <v>4.4475135896434201</v>
      </c>
      <c r="V3">
        <v>4.65906895604639</v>
      </c>
      <c r="W3">
        <v>4.7946507337836604</v>
      </c>
      <c r="X3">
        <v>4.5770946484664599</v>
      </c>
      <c r="Y3">
        <v>4.51029633867822</v>
      </c>
      <c r="Z3">
        <v>4.63077537929885</v>
      </c>
      <c r="AA3">
        <v>4.5058415590132199</v>
      </c>
      <c r="AB3">
        <v>4.7297821114712297</v>
      </c>
      <c r="AC3">
        <v>4.9167049200763699</v>
      </c>
      <c r="AD3">
        <v>4.7461194012723897</v>
      </c>
      <c r="AE3">
        <v>4.7655015823749096</v>
      </c>
      <c r="AF3">
        <v>4.7947501795098102</v>
      </c>
    </row>
    <row r="4" spans="1:32" x14ac:dyDescent="0.3">
      <c r="A4" t="s">
        <v>85</v>
      </c>
      <c r="B4" t="s">
        <v>301</v>
      </c>
      <c r="C4" t="s">
        <v>297</v>
      </c>
      <c r="D4" t="s">
        <v>302</v>
      </c>
      <c r="E4" t="s">
        <v>298</v>
      </c>
      <c r="F4">
        <v>483.24395731945401</v>
      </c>
      <c r="G4">
        <v>514.55791586639896</v>
      </c>
      <c r="H4">
        <v>522.56429409433701</v>
      </c>
      <c r="I4">
        <v>511.15070294048797</v>
      </c>
      <c r="J4">
        <v>505.25300412305398</v>
      </c>
      <c r="K4">
        <v>517.31423519452301</v>
      </c>
      <c r="L4">
        <v>559.996305842928</v>
      </c>
      <c r="M4">
        <v>565.29468821034197</v>
      </c>
      <c r="N4">
        <v>599.68083654149098</v>
      </c>
      <c r="O4">
        <v>560.99952941169897</v>
      </c>
      <c r="P4">
        <v>520.71558678585404</v>
      </c>
      <c r="Q4">
        <v>540.15097918445895</v>
      </c>
      <c r="R4">
        <v>569.15702405127695</v>
      </c>
      <c r="S4">
        <v>558.40351370600297</v>
      </c>
      <c r="T4">
        <v>455.396612658371</v>
      </c>
      <c r="U4">
        <v>471.18079709132297</v>
      </c>
      <c r="V4">
        <v>480.91953277398602</v>
      </c>
      <c r="W4">
        <v>499.44325725358902</v>
      </c>
      <c r="X4">
        <v>514.77763405110704</v>
      </c>
      <c r="Y4">
        <v>527.13319553621102</v>
      </c>
      <c r="Z4">
        <v>545.74648482170096</v>
      </c>
      <c r="AA4">
        <v>585.41389880547695</v>
      </c>
      <c r="AB4">
        <v>567.95082517025503</v>
      </c>
      <c r="AC4">
        <v>544.43014337283603</v>
      </c>
      <c r="AD4">
        <v>552.99273800490005</v>
      </c>
      <c r="AE4">
        <v>539.61995967311395</v>
      </c>
      <c r="AF4">
        <v>561.73239443278396</v>
      </c>
    </row>
    <row r="5" spans="1:32" x14ac:dyDescent="0.3">
      <c r="A5" t="s">
        <v>85</v>
      </c>
      <c r="B5" t="s">
        <v>303</v>
      </c>
      <c r="C5" t="s">
        <v>297</v>
      </c>
      <c r="D5" t="s">
        <v>304</v>
      </c>
      <c r="E5" t="s">
        <v>298</v>
      </c>
      <c r="F5">
        <v>206.86592011482901</v>
      </c>
      <c r="G5">
        <v>219.247334998534</v>
      </c>
      <c r="H5">
        <v>216.32717275876399</v>
      </c>
      <c r="I5">
        <v>210.161579362373</v>
      </c>
      <c r="J5">
        <v>205.84597658287001</v>
      </c>
      <c r="K5">
        <v>209.13282228650499</v>
      </c>
      <c r="L5">
        <v>235.12128058208199</v>
      </c>
      <c r="M5">
        <v>238.821184780186</v>
      </c>
      <c r="N5">
        <v>259.25548393296901</v>
      </c>
      <c r="O5">
        <v>240.56566029514801</v>
      </c>
      <c r="P5">
        <v>217.09380803184001</v>
      </c>
      <c r="Q5">
        <v>223.63694582020401</v>
      </c>
      <c r="R5">
        <v>248.658016843669</v>
      </c>
      <c r="S5">
        <v>250.87746845593</v>
      </c>
      <c r="T5">
        <v>203.72950051420401</v>
      </c>
      <c r="U5">
        <v>204.50946416847501</v>
      </c>
      <c r="V5">
        <v>202.276468391409</v>
      </c>
      <c r="W5">
        <v>221.20606070205201</v>
      </c>
      <c r="X5">
        <v>231.97805561372201</v>
      </c>
      <c r="Y5">
        <v>245.954734250027</v>
      </c>
      <c r="Z5">
        <v>259.22683557927201</v>
      </c>
      <c r="AA5">
        <v>299.78468531984402</v>
      </c>
      <c r="AB5">
        <v>287.43091721001201</v>
      </c>
      <c r="AC5">
        <v>272.00500473812502</v>
      </c>
      <c r="AD5">
        <v>281.62116123955099</v>
      </c>
      <c r="AE5">
        <v>254.518898357583</v>
      </c>
      <c r="AF5">
        <v>249.20090849871201</v>
      </c>
    </row>
    <row r="6" spans="1:32" x14ac:dyDescent="0.3">
      <c r="A6" t="s">
        <v>85</v>
      </c>
      <c r="B6" t="s">
        <v>305</v>
      </c>
      <c r="C6" t="s">
        <v>297</v>
      </c>
      <c r="D6" t="s">
        <v>306</v>
      </c>
      <c r="E6" t="s">
        <v>298</v>
      </c>
      <c r="F6">
        <v>70.672173387594199</v>
      </c>
      <c r="G6">
        <v>74.669460888626404</v>
      </c>
      <c r="H6">
        <v>75.687882788025107</v>
      </c>
      <c r="I6">
        <v>74.890918788186298</v>
      </c>
      <c r="J6">
        <v>72.006352987108798</v>
      </c>
      <c r="K6">
        <v>70.582716775132795</v>
      </c>
      <c r="L6">
        <v>73.625062857770601</v>
      </c>
      <c r="M6">
        <v>72.923404868885797</v>
      </c>
      <c r="N6">
        <v>71.989057069900696</v>
      </c>
      <c r="O6">
        <v>65.122535909680394</v>
      </c>
      <c r="P6">
        <v>57.381128954254798</v>
      </c>
      <c r="Q6">
        <v>56.599074300062597</v>
      </c>
      <c r="R6">
        <v>54.509379666854301</v>
      </c>
      <c r="S6">
        <v>49.330851823431203</v>
      </c>
      <c r="T6">
        <v>42.334425630151401</v>
      </c>
      <c r="U6">
        <v>42.936277575762198</v>
      </c>
      <c r="V6">
        <v>45.787103057209301</v>
      </c>
      <c r="W6">
        <v>50.284038227147001</v>
      </c>
      <c r="X6">
        <v>52.453316634009099</v>
      </c>
      <c r="Y6">
        <v>54.207410173067601</v>
      </c>
      <c r="Z6">
        <v>55.356322451102201</v>
      </c>
      <c r="AA6">
        <v>56.968721684572301</v>
      </c>
      <c r="AB6">
        <v>55.955276026891802</v>
      </c>
      <c r="AC6">
        <v>53.725686102264298</v>
      </c>
      <c r="AD6">
        <v>51.679720226950401</v>
      </c>
      <c r="AE6">
        <v>52.617877239867802</v>
      </c>
      <c r="AF6">
        <v>58.007335115975202</v>
      </c>
    </row>
    <row r="7" spans="1:32" x14ac:dyDescent="0.3">
      <c r="A7" t="s">
        <v>85</v>
      </c>
      <c r="B7" t="s">
        <v>307</v>
      </c>
      <c r="C7" t="s">
        <v>297</v>
      </c>
      <c r="D7" t="s">
        <v>308</v>
      </c>
      <c r="E7" t="s">
        <v>298</v>
      </c>
      <c r="F7">
        <v>26.777407574863901</v>
      </c>
      <c r="G7">
        <v>28.3869057573052</v>
      </c>
      <c r="H7">
        <v>29.2535136746293</v>
      </c>
      <c r="I7">
        <v>30.050243048808301</v>
      </c>
      <c r="J7">
        <v>29.903173576069499</v>
      </c>
      <c r="K7">
        <v>30.8168414896531</v>
      </c>
      <c r="L7">
        <v>31.7064472499845</v>
      </c>
      <c r="M7">
        <v>31.455027040876399</v>
      </c>
      <c r="N7">
        <v>33.018497127842402</v>
      </c>
      <c r="O7">
        <v>31.104781495861499</v>
      </c>
      <c r="P7">
        <v>29.677434837680899</v>
      </c>
      <c r="Q7">
        <v>30.463386013565898</v>
      </c>
      <c r="R7">
        <v>29.92004606459</v>
      </c>
      <c r="S7">
        <v>27.985502552499302</v>
      </c>
      <c r="T7">
        <v>23.8348189507794</v>
      </c>
      <c r="U7">
        <v>24.700366768503098</v>
      </c>
      <c r="V7">
        <v>24.8865301242413</v>
      </c>
      <c r="W7">
        <v>28.576127828364399</v>
      </c>
      <c r="X7">
        <v>27.9381490825774</v>
      </c>
      <c r="Y7">
        <v>27.937406407397901</v>
      </c>
      <c r="Z7">
        <v>28.5851744840114</v>
      </c>
      <c r="AA7">
        <v>27.686148665721898</v>
      </c>
      <c r="AB7">
        <v>28.882566883112101</v>
      </c>
      <c r="AC7">
        <v>28.402108696483101</v>
      </c>
      <c r="AD7">
        <v>28.771798513956199</v>
      </c>
      <c r="AE7">
        <v>30.4822645698444</v>
      </c>
      <c r="AF7">
        <v>32.698668335097899</v>
      </c>
    </row>
    <row r="8" spans="1:32" x14ac:dyDescent="0.3">
      <c r="A8" t="s">
        <v>85</v>
      </c>
      <c r="B8" t="s">
        <v>309</v>
      </c>
      <c r="C8" t="s">
        <v>297</v>
      </c>
      <c r="D8" t="s">
        <v>310</v>
      </c>
      <c r="E8" t="s">
        <v>298</v>
      </c>
      <c r="F8">
        <v>6.75489985545775</v>
      </c>
      <c r="G8">
        <v>6.8775184437343198</v>
      </c>
      <c r="H8">
        <v>6.9582423981818096</v>
      </c>
      <c r="I8">
        <v>4.6118155320561103</v>
      </c>
      <c r="J8">
        <v>5.7801243424695299</v>
      </c>
      <c r="K8">
        <v>8.8054032537734095</v>
      </c>
      <c r="L8">
        <v>8.9937824242258593</v>
      </c>
      <c r="M8">
        <v>8.5987376197904695</v>
      </c>
      <c r="N8">
        <v>10.296815304178599</v>
      </c>
      <c r="O8">
        <v>11.358154564854701</v>
      </c>
      <c r="P8">
        <v>14.890073255887801</v>
      </c>
      <c r="Q8">
        <v>18.227011958890301</v>
      </c>
      <c r="R8">
        <v>17.6157574320629</v>
      </c>
      <c r="S8">
        <v>20.8711963551876</v>
      </c>
      <c r="T8">
        <v>11.276291548706499</v>
      </c>
      <c r="U8">
        <v>15.6940501595701</v>
      </c>
      <c r="V8">
        <v>21.0576414909732</v>
      </c>
      <c r="W8">
        <v>16.0049418123394</v>
      </c>
      <c r="X8">
        <v>17.619567036388101</v>
      </c>
      <c r="Y8">
        <v>17.2403596184561</v>
      </c>
      <c r="Z8">
        <v>13.1534847612268</v>
      </c>
      <c r="AA8">
        <v>15.1900949760459</v>
      </c>
      <c r="AB8">
        <v>10.231477588130099</v>
      </c>
      <c r="AC8">
        <v>9.0151349788280992</v>
      </c>
      <c r="AD8">
        <v>8.6086584867733897</v>
      </c>
      <c r="AE8">
        <v>7.3325234019364496</v>
      </c>
      <c r="AF8">
        <v>7.5454685853444898</v>
      </c>
    </row>
    <row r="9" spans="1:32" x14ac:dyDescent="0.3">
      <c r="A9" t="s">
        <v>85</v>
      </c>
      <c r="B9" t="s">
        <v>311</v>
      </c>
      <c r="C9" t="s">
        <v>297</v>
      </c>
      <c r="D9" t="s">
        <v>312</v>
      </c>
      <c r="E9" t="s">
        <v>298</v>
      </c>
      <c r="F9">
        <v>20.726330176153901</v>
      </c>
      <c r="G9">
        <v>21.0115905062402</v>
      </c>
      <c r="H9">
        <v>22.3488962377407</v>
      </c>
      <c r="I9">
        <v>20.643558122697101</v>
      </c>
      <c r="J9">
        <v>19.545940260439501</v>
      </c>
      <c r="K9">
        <v>20.478678519168099</v>
      </c>
      <c r="L9">
        <v>21.462981919439098</v>
      </c>
      <c r="M9">
        <v>22.6801992377974</v>
      </c>
      <c r="N9">
        <v>25.495642716912901</v>
      </c>
      <c r="O9">
        <v>25.165267972338199</v>
      </c>
      <c r="P9">
        <v>23.6471807571243</v>
      </c>
      <c r="Q9">
        <v>24.892501513566501</v>
      </c>
      <c r="R9">
        <v>26.915193022613298</v>
      </c>
      <c r="S9">
        <v>24.944242334325601</v>
      </c>
      <c r="T9">
        <v>17.987093879303799</v>
      </c>
      <c r="U9">
        <v>22.7268485020568</v>
      </c>
      <c r="V9">
        <v>21.189608229872398</v>
      </c>
      <c r="W9">
        <v>20.825306775595902</v>
      </c>
      <c r="X9">
        <v>20.689607825526199</v>
      </c>
      <c r="Y9">
        <v>18.807526926124599</v>
      </c>
      <c r="Z9">
        <v>20.538728752406001</v>
      </c>
      <c r="AA9">
        <v>20.4416632999516</v>
      </c>
      <c r="AB9">
        <v>20.519856604055899</v>
      </c>
      <c r="AC9">
        <v>19.7272503156018</v>
      </c>
      <c r="AD9">
        <v>20.361345493203899</v>
      </c>
      <c r="AE9">
        <v>20.671401068850901</v>
      </c>
      <c r="AF9">
        <v>21.0434776559261</v>
      </c>
    </row>
    <row r="10" spans="1:32" x14ac:dyDescent="0.3">
      <c r="A10" t="s">
        <v>85</v>
      </c>
      <c r="B10" t="s">
        <v>313</v>
      </c>
      <c r="C10" t="s">
        <v>297</v>
      </c>
      <c r="D10" t="s">
        <v>314</v>
      </c>
      <c r="E10" t="s">
        <v>298</v>
      </c>
      <c r="F10">
        <v>41.768276604455998</v>
      </c>
      <c r="G10">
        <v>42.626580768862198</v>
      </c>
      <c r="H10">
        <v>45.669023042837999</v>
      </c>
      <c r="I10">
        <v>41.978854358558699</v>
      </c>
      <c r="J10">
        <v>39.7069364329531</v>
      </c>
      <c r="K10">
        <v>41.779120433821397</v>
      </c>
      <c r="L10">
        <v>44.3635705301581</v>
      </c>
      <c r="M10">
        <v>46.275134745194102</v>
      </c>
      <c r="N10">
        <v>49.474197557962903</v>
      </c>
      <c r="O10">
        <v>48.044513284027701</v>
      </c>
      <c r="P10">
        <v>44.521528870728403</v>
      </c>
      <c r="Q10">
        <v>47.611651778054302</v>
      </c>
      <c r="R10">
        <v>52.305099501105403</v>
      </c>
      <c r="S10">
        <v>47.350156427124098</v>
      </c>
      <c r="T10">
        <v>38.1234422000785</v>
      </c>
      <c r="U10">
        <v>43.811414127468097</v>
      </c>
      <c r="V10">
        <v>43.121138473995899</v>
      </c>
      <c r="W10">
        <v>37.445351445859799</v>
      </c>
      <c r="X10">
        <v>38.3109467144238</v>
      </c>
      <c r="Y10">
        <v>33.119751031441098</v>
      </c>
      <c r="Z10">
        <v>37.101014867818598</v>
      </c>
      <c r="AA10">
        <v>34.468402965950602</v>
      </c>
      <c r="AB10">
        <v>31.993146197536898</v>
      </c>
      <c r="AC10">
        <v>31.041703708688502</v>
      </c>
      <c r="AD10">
        <v>32.360137467838101</v>
      </c>
      <c r="AE10">
        <v>35.107556039888401</v>
      </c>
      <c r="AF10">
        <v>35.991639326509201</v>
      </c>
    </row>
    <row r="11" spans="1:32" x14ac:dyDescent="0.3">
      <c r="A11" t="s">
        <v>85</v>
      </c>
      <c r="B11" t="s">
        <v>315</v>
      </c>
      <c r="C11" t="s">
        <v>297</v>
      </c>
      <c r="D11" t="s">
        <v>316</v>
      </c>
      <c r="E11" t="s">
        <v>298</v>
      </c>
      <c r="F11">
        <v>21.041946428302001</v>
      </c>
      <c r="G11">
        <v>21.614990262622001</v>
      </c>
      <c r="H11">
        <v>23.3201268050972</v>
      </c>
      <c r="I11">
        <v>21.335296235861598</v>
      </c>
      <c r="J11">
        <v>20.160996172513599</v>
      </c>
      <c r="K11">
        <v>21.300441914653302</v>
      </c>
      <c r="L11">
        <v>22.900588610719002</v>
      </c>
      <c r="M11">
        <v>23.594935507396698</v>
      </c>
      <c r="N11">
        <v>23.978554841049998</v>
      </c>
      <c r="O11">
        <v>22.879245311689399</v>
      </c>
      <c r="P11">
        <v>20.8743481136041</v>
      </c>
      <c r="Q11">
        <v>22.719150264487801</v>
      </c>
      <c r="R11">
        <v>25.389906478492101</v>
      </c>
      <c r="S11">
        <v>22.405914092798501</v>
      </c>
      <c r="T11">
        <v>20.136348320774601</v>
      </c>
      <c r="U11">
        <v>21.084565625411301</v>
      </c>
      <c r="V11">
        <v>21.931530244123401</v>
      </c>
      <c r="W11">
        <v>16.620044670263901</v>
      </c>
      <c r="X11">
        <v>17.621338888897501</v>
      </c>
      <c r="Y11">
        <v>14.312224105316499</v>
      </c>
      <c r="Z11">
        <v>16.562286115412601</v>
      </c>
      <c r="AA11">
        <v>14.026739665998999</v>
      </c>
      <c r="AB11">
        <v>11.473289593481001</v>
      </c>
      <c r="AC11">
        <v>11.3144533930867</v>
      </c>
      <c r="AD11">
        <v>11.9987919746342</v>
      </c>
      <c r="AE11">
        <v>14.436154971037499</v>
      </c>
      <c r="AF11">
        <v>14.9481616705832</v>
      </c>
    </row>
    <row r="12" spans="1:32" x14ac:dyDescent="0.3">
      <c r="A12" t="s">
        <v>85</v>
      </c>
      <c r="B12" t="s">
        <v>317</v>
      </c>
      <c r="C12" t="s">
        <v>297</v>
      </c>
      <c r="D12" t="s">
        <v>318</v>
      </c>
      <c r="E12" t="s">
        <v>298</v>
      </c>
      <c r="F12">
        <v>34.252934790390398</v>
      </c>
      <c r="G12">
        <v>37.005740284186103</v>
      </c>
      <c r="H12">
        <v>38.0381300914758</v>
      </c>
      <c r="I12">
        <v>38.259417140905001</v>
      </c>
      <c r="J12">
        <v>39.132230650809603</v>
      </c>
      <c r="K12">
        <v>41.056814037304797</v>
      </c>
      <c r="L12">
        <v>43.927573626453203</v>
      </c>
      <c r="M12">
        <v>45.052839532456197</v>
      </c>
      <c r="N12">
        <v>47.912636227957499</v>
      </c>
      <c r="O12">
        <v>45.3777717087385</v>
      </c>
      <c r="P12">
        <v>44.028307511758399</v>
      </c>
      <c r="Q12">
        <v>45.136532086165197</v>
      </c>
      <c r="R12">
        <v>46.081328054080501</v>
      </c>
      <c r="S12">
        <v>44.137211973826503</v>
      </c>
      <c r="T12">
        <v>35.799040741046497</v>
      </c>
      <c r="U12">
        <v>36.682650324280203</v>
      </c>
      <c r="V12">
        <v>37.191610488855197</v>
      </c>
      <c r="W12">
        <v>35.852572803518598</v>
      </c>
      <c r="X12">
        <v>34.7276409845025</v>
      </c>
      <c r="Y12">
        <v>34.806687545599097</v>
      </c>
      <c r="Z12">
        <v>35.652856149658398</v>
      </c>
      <c r="AA12">
        <v>34.501255129557599</v>
      </c>
      <c r="AB12">
        <v>36.131622484796303</v>
      </c>
      <c r="AC12">
        <v>35.957091277869402</v>
      </c>
      <c r="AD12">
        <v>36.203528099262101</v>
      </c>
      <c r="AE12">
        <v>38.494335103568503</v>
      </c>
      <c r="AF12">
        <v>42.108734440393597</v>
      </c>
    </row>
    <row r="13" spans="1:32" x14ac:dyDescent="0.3">
      <c r="A13" t="s">
        <v>85</v>
      </c>
      <c r="B13" t="s">
        <v>319</v>
      </c>
      <c r="C13" t="s">
        <v>297</v>
      </c>
      <c r="D13" t="s">
        <v>320</v>
      </c>
      <c r="E13" t="s">
        <v>298</v>
      </c>
      <c r="F13">
        <v>25.674109864867301</v>
      </c>
      <c r="G13">
        <v>27.403394344340899</v>
      </c>
      <c r="H13">
        <v>28.939644256425101</v>
      </c>
      <c r="I13">
        <v>29.288046421352401</v>
      </c>
      <c r="J13">
        <v>29.7013535671163</v>
      </c>
      <c r="K13">
        <v>30.680360636125201</v>
      </c>
      <c r="L13">
        <v>32.454434431973397</v>
      </c>
      <c r="M13">
        <v>32.388397320620598</v>
      </c>
      <c r="N13">
        <v>34.146709198702503</v>
      </c>
      <c r="O13">
        <v>33.371395952184301</v>
      </c>
      <c r="P13">
        <v>32.212959021448498</v>
      </c>
      <c r="Q13">
        <v>34.150105470666098</v>
      </c>
      <c r="R13">
        <v>35.735368150557797</v>
      </c>
      <c r="S13">
        <v>35.648910949980298</v>
      </c>
      <c r="T13">
        <v>30.306679911711701</v>
      </c>
      <c r="U13">
        <v>30.8055196118693</v>
      </c>
      <c r="V13">
        <v>31.918384911590898</v>
      </c>
      <c r="W13">
        <v>33.593299242202903</v>
      </c>
      <c r="X13">
        <v>33.535530654021699</v>
      </c>
      <c r="Y13">
        <v>33.860074043810599</v>
      </c>
      <c r="Z13">
        <v>33.743471948496399</v>
      </c>
      <c r="AA13">
        <v>32.265945131333801</v>
      </c>
      <c r="AB13">
        <v>32.808042325499301</v>
      </c>
      <c r="AC13">
        <v>31.444862145658799</v>
      </c>
      <c r="AD13">
        <v>31.8003394076086</v>
      </c>
      <c r="AE13">
        <v>35.6082892066742</v>
      </c>
      <c r="AF13">
        <v>41.213697393270103</v>
      </c>
    </row>
    <row r="14" spans="1:32" x14ac:dyDescent="0.3">
      <c r="A14" t="s">
        <v>85</v>
      </c>
      <c r="B14" t="s">
        <v>321</v>
      </c>
      <c r="C14" t="s">
        <v>297</v>
      </c>
      <c r="D14" t="s">
        <v>322</v>
      </c>
      <c r="E14" t="s">
        <v>298</v>
      </c>
      <c r="F14">
        <v>7.5179846352428896</v>
      </c>
      <c r="G14">
        <v>8.1500424628994601</v>
      </c>
      <c r="H14">
        <v>8.6128815739017792</v>
      </c>
      <c r="I14">
        <v>8.3557257464233405</v>
      </c>
      <c r="J14">
        <v>8.8451698263876803</v>
      </c>
      <c r="K14">
        <v>8.2682537328502104</v>
      </c>
      <c r="L14">
        <v>9.1731080861070105</v>
      </c>
      <c r="M14">
        <v>9.0649819276837196</v>
      </c>
      <c r="N14">
        <v>9.7260963051189204</v>
      </c>
      <c r="O14">
        <v>9.0223577463288507</v>
      </c>
      <c r="P14">
        <v>8.9361261207156701</v>
      </c>
      <c r="Q14">
        <v>9.4214098114935307</v>
      </c>
      <c r="R14">
        <v>8.6698634407831499</v>
      </c>
      <c r="S14">
        <v>7.5422712892344101</v>
      </c>
      <c r="T14">
        <v>5.50813649994363</v>
      </c>
      <c r="U14">
        <v>5.3066441034499396</v>
      </c>
      <c r="V14">
        <v>6.7538547743881496</v>
      </c>
      <c r="W14">
        <v>7.0492494207403604</v>
      </c>
      <c r="X14">
        <v>6.4911279209267603</v>
      </c>
      <c r="Y14">
        <v>6.3872768557087696</v>
      </c>
      <c r="Z14">
        <v>6.5183468810224197</v>
      </c>
      <c r="AA14">
        <v>6.7652330787661104</v>
      </c>
      <c r="AB14">
        <v>6.4470376833924403</v>
      </c>
      <c r="AC14">
        <v>6.0765672902603898</v>
      </c>
      <c r="AD14">
        <v>5.4580406012139902</v>
      </c>
      <c r="AE14">
        <v>5.8351561515308799</v>
      </c>
      <c r="AF14">
        <v>6.5868738388620303</v>
      </c>
    </row>
    <row r="15" spans="1:32" x14ac:dyDescent="0.3">
      <c r="A15" t="s">
        <v>85</v>
      </c>
      <c r="B15" t="s">
        <v>323</v>
      </c>
      <c r="C15" t="s">
        <v>297</v>
      </c>
      <c r="D15" t="s">
        <v>324</v>
      </c>
      <c r="E15" t="s">
        <v>298</v>
      </c>
      <c r="F15">
        <v>18.380397006448</v>
      </c>
      <c r="G15">
        <v>19.7037266989744</v>
      </c>
      <c r="H15">
        <v>20.7573703408416</v>
      </c>
      <c r="I15">
        <v>20.207834573173798</v>
      </c>
      <c r="J15">
        <v>21.375112922625998</v>
      </c>
      <c r="K15">
        <v>21.008087250759701</v>
      </c>
      <c r="L15">
        <v>22.4957228288647</v>
      </c>
      <c r="M15">
        <v>21.7688712243244</v>
      </c>
      <c r="N15">
        <v>22.277244033540899</v>
      </c>
      <c r="O15">
        <v>20.230700006119399</v>
      </c>
      <c r="P15">
        <v>19.372901724642901</v>
      </c>
      <c r="Q15">
        <v>20.2292714574515</v>
      </c>
      <c r="R15">
        <v>19.980029038926599</v>
      </c>
      <c r="S15">
        <v>19.072405657165799</v>
      </c>
      <c r="T15">
        <v>16.481782312499998</v>
      </c>
      <c r="U15">
        <v>16.8928421702973</v>
      </c>
      <c r="V15">
        <v>18.034547621082201</v>
      </c>
      <c r="W15">
        <v>19.058614378868899</v>
      </c>
      <c r="X15">
        <v>19.626407971817802</v>
      </c>
      <c r="Y15">
        <v>19.815337465387699</v>
      </c>
      <c r="Z15">
        <v>20.305171379339399</v>
      </c>
      <c r="AA15">
        <v>20.214614444443502</v>
      </c>
      <c r="AB15">
        <v>20.087459716865201</v>
      </c>
      <c r="AC15">
        <v>17.486881161793601</v>
      </c>
      <c r="AD15">
        <v>15.574025130405801</v>
      </c>
      <c r="AE15">
        <v>16.042444462409499</v>
      </c>
      <c r="AF15">
        <v>17.570297662379701</v>
      </c>
    </row>
    <row r="16" spans="1:32" x14ac:dyDescent="0.3">
      <c r="A16" t="s">
        <v>85</v>
      </c>
      <c r="B16" t="s">
        <v>325</v>
      </c>
      <c r="C16" t="s">
        <v>297</v>
      </c>
      <c r="D16" t="s">
        <v>326</v>
      </c>
      <c r="E16" t="s">
        <v>298</v>
      </c>
      <c r="F16">
        <v>10.8624123712051</v>
      </c>
      <c r="G16">
        <v>11.553684236075</v>
      </c>
      <c r="H16">
        <v>12.144488766939901</v>
      </c>
      <c r="I16">
        <v>11.852108826750399</v>
      </c>
      <c r="J16">
        <v>12.5299430962383</v>
      </c>
      <c r="K16">
        <v>12.739833517909499</v>
      </c>
      <c r="L16">
        <v>13.3226147427577</v>
      </c>
      <c r="M16">
        <v>12.7038892966407</v>
      </c>
      <c r="N16">
        <v>12.551147728422</v>
      </c>
      <c r="O16">
        <v>11.2083422597905</v>
      </c>
      <c r="P16">
        <v>10.436775603927201</v>
      </c>
      <c r="Q16">
        <v>10.8078616459579</v>
      </c>
      <c r="R16">
        <v>11.310165598143501</v>
      </c>
      <c r="S16">
        <v>11.530134367931399</v>
      </c>
      <c r="T16">
        <v>10.9736458125564</v>
      </c>
      <c r="U16">
        <v>11.586198066847301</v>
      </c>
      <c r="V16">
        <v>11.280692846694</v>
      </c>
      <c r="W16">
        <v>12.0093649581286</v>
      </c>
      <c r="X16">
        <v>13.135280050891</v>
      </c>
      <c r="Y16">
        <v>13.428060609678999</v>
      </c>
      <c r="Z16">
        <v>13.786824498316999</v>
      </c>
      <c r="AA16">
        <v>13.4493813656774</v>
      </c>
      <c r="AB16">
        <v>13.640422033472801</v>
      </c>
      <c r="AC16">
        <v>11.4103138715332</v>
      </c>
      <c r="AD16">
        <v>10.1159845291919</v>
      </c>
      <c r="AE16">
        <v>10.207288310878599</v>
      </c>
      <c r="AF16">
        <v>10.9834238235177</v>
      </c>
    </row>
    <row r="17" spans="1:32" x14ac:dyDescent="0.3">
      <c r="A17" t="s">
        <v>85</v>
      </c>
      <c r="B17" t="s">
        <v>327</v>
      </c>
      <c r="C17" t="s">
        <v>297</v>
      </c>
      <c r="D17" t="s">
        <v>328</v>
      </c>
      <c r="E17" t="s">
        <v>298</v>
      </c>
      <c r="F17">
        <v>8.9845039687002206</v>
      </c>
      <c r="G17">
        <v>9.6993674037800002</v>
      </c>
      <c r="H17">
        <v>10.2946571626681</v>
      </c>
      <c r="I17">
        <v>10.198470490246301</v>
      </c>
      <c r="J17">
        <v>10.7154483548013</v>
      </c>
      <c r="K17">
        <v>11.0452501479345</v>
      </c>
      <c r="L17">
        <v>11.639344640418599</v>
      </c>
      <c r="M17">
        <v>11.913566457394101</v>
      </c>
      <c r="N17">
        <v>12.6268263457464</v>
      </c>
      <c r="O17">
        <v>12.062280502033</v>
      </c>
      <c r="P17">
        <v>11.3069977450776</v>
      </c>
      <c r="Q17">
        <v>12.0378082952555</v>
      </c>
      <c r="R17">
        <v>13.1309447666259</v>
      </c>
      <c r="S17">
        <v>12.8171690504885</v>
      </c>
      <c r="T17">
        <v>10.0981742840136</v>
      </c>
      <c r="U17">
        <v>9.5879810642014203</v>
      </c>
      <c r="V17">
        <v>9.8547257064789306</v>
      </c>
      <c r="W17">
        <v>9.6551730806514495</v>
      </c>
      <c r="X17">
        <v>10.0608493926209</v>
      </c>
      <c r="Y17">
        <v>10.5586377951718</v>
      </c>
      <c r="Z17">
        <v>10.4402218029203</v>
      </c>
      <c r="AA17">
        <v>11.113748003646</v>
      </c>
      <c r="AB17">
        <v>9.9818000790419301</v>
      </c>
      <c r="AC17">
        <v>9.4814931017827107</v>
      </c>
      <c r="AD17">
        <v>9.7227942448467903</v>
      </c>
      <c r="AE17">
        <v>10.641506481530801</v>
      </c>
      <c r="AF17">
        <v>12.161161645201201</v>
      </c>
    </row>
    <row r="18" spans="1:32" x14ac:dyDescent="0.3">
      <c r="A18" t="s">
        <v>85</v>
      </c>
      <c r="B18" t="s">
        <v>329</v>
      </c>
      <c r="C18" t="s">
        <v>297</v>
      </c>
      <c r="D18" t="s">
        <v>330</v>
      </c>
      <c r="E18" t="s">
        <v>298</v>
      </c>
      <c r="F18">
        <v>19.089878065430302</v>
      </c>
      <c r="G18">
        <v>21.844916870138299</v>
      </c>
      <c r="H18">
        <v>22.249325441746102</v>
      </c>
      <c r="I18">
        <v>22.7301325598071</v>
      </c>
      <c r="J18">
        <v>22.174392268309099</v>
      </c>
      <c r="K18">
        <v>22.986851759942699</v>
      </c>
      <c r="L18">
        <v>24.363600141948599</v>
      </c>
      <c r="M18">
        <v>24.192551312140601</v>
      </c>
      <c r="N18">
        <v>24.6504437091371</v>
      </c>
      <c r="O18">
        <v>22.042660217746601</v>
      </c>
      <c r="P18">
        <v>20.928004469976699</v>
      </c>
      <c r="Q18">
        <v>21.858021566238801</v>
      </c>
      <c r="R18">
        <v>19.672467610867301</v>
      </c>
      <c r="S18">
        <v>18.563024525330999</v>
      </c>
      <c r="T18">
        <v>14.996195267838999</v>
      </c>
      <c r="U18">
        <v>16.542377895487899</v>
      </c>
      <c r="V18">
        <v>17.254854930995801</v>
      </c>
      <c r="W18">
        <v>18.359355784940199</v>
      </c>
      <c r="X18">
        <v>19.012743720446402</v>
      </c>
      <c r="Y18">
        <v>18.959191920182398</v>
      </c>
      <c r="Z18">
        <v>19.873798928431899</v>
      </c>
      <c r="AA18">
        <v>19.807412769384001</v>
      </c>
      <c r="AB18">
        <v>19.5677012132467</v>
      </c>
      <c r="AC18">
        <v>22.412148964393001</v>
      </c>
      <c r="AD18">
        <v>22.962473884807</v>
      </c>
      <c r="AE18">
        <v>24.016483527492198</v>
      </c>
      <c r="AF18">
        <v>26.9555705365403</v>
      </c>
    </row>
    <row r="19" spans="1:32" x14ac:dyDescent="0.3">
      <c r="A19" t="s">
        <v>85</v>
      </c>
      <c r="B19" t="s">
        <v>331</v>
      </c>
      <c r="C19" t="s">
        <v>297</v>
      </c>
      <c r="D19" t="s">
        <v>332</v>
      </c>
      <c r="E19" t="s">
        <v>298</v>
      </c>
      <c r="F19">
        <v>24.0234560864168</v>
      </c>
      <c r="G19">
        <v>27.092969407917501</v>
      </c>
      <c r="H19">
        <v>28.389332138742599</v>
      </c>
      <c r="I19">
        <v>28.773390665021701</v>
      </c>
      <c r="J19">
        <v>28.9119024379211</v>
      </c>
      <c r="K19">
        <v>29.419967123571201</v>
      </c>
      <c r="L19">
        <v>31.305486529048402</v>
      </c>
      <c r="M19">
        <v>31.9049733084731</v>
      </c>
      <c r="N19">
        <v>34.032926033553501</v>
      </c>
      <c r="O19">
        <v>31.719075475304699</v>
      </c>
      <c r="P19">
        <v>29.3024423625588</v>
      </c>
      <c r="Q19">
        <v>30.201170437905301</v>
      </c>
      <c r="R19">
        <v>31.548586921937101</v>
      </c>
      <c r="S19">
        <v>31.749615935038499</v>
      </c>
      <c r="T19">
        <v>28.416261297339801</v>
      </c>
      <c r="U19">
        <v>29.0178532254087</v>
      </c>
      <c r="V19">
        <v>29.5365275771548</v>
      </c>
      <c r="W19">
        <v>29.407721947644198</v>
      </c>
      <c r="X19">
        <v>29.514426246576601</v>
      </c>
      <c r="Y19">
        <v>30.673605285669201</v>
      </c>
      <c r="Z19">
        <v>32.308132469423398</v>
      </c>
      <c r="AA19">
        <v>33.4128697149781</v>
      </c>
      <c r="AB19">
        <v>34.8808154451227</v>
      </c>
      <c r="AC19">
        <v>33.458028496949197</v>
      </c>
      <c r="AD19">
        <v>33.688101302901202</v>
      </c>
      <c r="AE19">
        <v>34.757781282318099</v>
      </c>
      <c r="AF19">
        <v>38.278912893360697</v>
      </c>
    </row>
    <row r="20" spans="1:32" x14ac:dyDescent="0.3">
      <c r="A20" t="s">
        <v>85</v>
      </c>
      <c r="B20" t="s">
        <v>333</v>
      </c>
      <c r="C20" t="s">
        <v>297</v>
      </c>
      <c r="D20" t="s">
        <v>334</v>
      </c>
      <c r="E20" t="s">
        <v>298</v>
      </c>
      <c r="F20">
        <v>4.2509952952592602</v>
      </c>
      <c r="G20">
        <v>4.1093309845304598</v>
      </c>
      <c r="H20">
        <v>4.0762179578735402</v>
      </c>
      <c r="I20">
        <v>3.89496712637981</v>
      </c>
      <c r="J20">
        <v>4.3998640899998698</v>
      </c>
      <c r="K20">
        <v>5.0411828089894399</v>
      </c>
      <c r="L20">
        <v>5.7788949715001898</v>
      </c>
      <c r="M20">
        <v>5.9755507184700098</v>
      </c>
      <c r="N20">
        <v>6.5162354548933603</v>
      </c>
      <c r="O20">
        <v>6.4264497657831203</v>
      </c>
      <c r="P20">
        <v>7.2583892532008001</v>
      </c>
      <c r="Q20">
        <v>7.4056580530300398</v>
      </c>
      <c r="R20">
        <v>8.5827285350797808</v>
      </c>
      <c r="S20">
        <v>10.105148494477699</v>
      </c>
      <c r="T20">
        <v>7.1126278788424901</v>
      </c>
      <c r="U20">
        <v>7.5208181308935904</v>
      </c>
      <c r="V20">
        <v>9.2119415935441609</v>
      </c>
      <c r="W20">
        <v>8.9909217425842591</v>
      </c>
      <c r="X20">
        <v>14.706036904821399</v>
      </c>
      <c r="Y20">
        <v>14.740578271492</v>
      </c>
      <c r="Z20">
        <v>9.6720991632418691</v>
      </c>
      <c r="AA20">
        <v>10.0900560818956</v>
      </c>
      <c r="AB20">
        <v>10.0693197477789</v>
      </c>
      <c r="AC20">
        <v>7.0602182770999402</v>
      </c>
      <c r="AD20">
        <v>6.7844339334891401</v>
      </c>
      <c r="AE20">
        <v>8.1734009935055791</v>
      </c>
      <c r="AF20">
        <v>7.76748930903514</v>
      </c>
    </row>
    <row r="21" spans="1:32" x14ac:dyDescent="0.3">
      <c r="A21" t="s">
        <v>85</v>
      </c>
      <c r="B21" t="s">
        <v>335</v>
      </c>
      <c r="C21" t="s">
        <v>297</v>
      </c>
      <c r="D21" t="s">
        <v>336</v>
      </c>
      <c r="E21" t="s">
        <v>298</v>
      </c>
      <c r="F21">
        <v>12.2132252143969</v>
      </c>
      <c r="G21">
        <v>12.693683369869699</v>
      </c>
      <c r="H21">
        <v>13.059813121084099</v>
      </c>
      <c r="I21">
        <v>13.132741518389301</v>
      </c>
      <c r="J21">
        <v>14.259783605665101</v>
      </c>
      <c r="K21">
        <v>15.593015082637001</v>
      </c>
      <c r="L21">
        <v>17.814811367153599</v>
      </c>
      <c r="M21">
        <v>18.875974684878202</v>
      </c>
      <c r="N21">
        <v>21.317359684588101</v>
      </c>
      <c r="O21">
        <v>21.055926382780498</v>
      </c>
      <c r="P21">
        <v>21.8043761879632</v>
      </c>
      <c r="Q21">
        <v>23.1180630901851</v>
      </c>
      <c r="R21">
        <v>25.584621272203499</v>
      </c>
      <c r="S21">
        <v>27.355020170023</v>
      </c>
      <c r="T21">
        <v>22.3167966628221</v>
      </c>
      <c r="U21">
        <v>22.751448264370801</v>
      </c>
      <c r="V21">
        <v>25.0407440441635</v>
      </c>
      <c r="W21">
        <v>24.8336091596912</v>
      </c>
      <c r="X21">
        <v>31.0818017587616</v>
      </c>
      <c r="Y21">
        <v>29.840984242135399</v>
      </c>
      <c r="Z21">
        <v>24.658679593092501</v>
      </c>
      <c r="AA21">
        <v>26.863763808874999</v>
      </c>
      <c r="AB21">
        <v>26.3021255568773</v>
      </c>
      <c r="AC21">
        <v>21.6423840410284</v>
      </c>
      <c r="AD21">
        <v>20.452844073705599</v>
      </c>
      <c r="AE21">
        <v>24.683268192278899</v>
      </c>
      <c r="AF21">
        <v>23.8229127734242</v>
      </c>
    </row>
    <row r="22" spans="1:32" x14ac:dyDescent="0.3">
      <c r="A22" t="s">
        <v>85</v>
      </c>
      <c r="B22" t="s">
        <v>337</v>
      </c>
      <c r="C22" t="s">
        <v>297</v>
      </c>
      <c r="D22" t="s">
        <v>338</v>
      </c>
      <c r="E22" t="s">
        <v>298</v>
      </c>
      <c r="F22">
        <v>7.9622299191377</v>
      </c>
      <c r="G22">
        <v>8.5843523853392707</v>
      </c>
      <c r="H22">
        <v>8.9835951632105306</v>
      </c>
      <c r="I22">
        <v>9.2377743920095003</v>
      </c>
      <c r="J22">
        <v>9.8599195156652808</v>
      </c>
      <c r="K22">
        <v>10.5518322736476</v>
      </c>
      <c r="L22">
        <v>12.0359163956534</v>
      </c>
      <c r="M22">
        <v>12.9004239664082</v>
      </c>
      <c r="N22">
        <v>14.8011242296947</v>
      </c>
      <c r="O22">
        <v>14.6294766169973</v>
      </c>
      <c r="P22">
        <v>14.5459869347624</v>
      </c>
      <c r="Q22">
        <v>15.712405037155101</v>
      </c>
      <c r="R22">
        <v>17.001892737123701</v>
      </c>
      <c r="S22">
        <v>17.2498716755453</v>
      </c>
      <c r="T22">
        <v>15.2041687839796</v>
      </c>
      <c r="U22">
        <v>15.2306301334773</v>
      </c>
      <c r="V22">
        <v>15.828802450619399</v>
      </c>
      <c r="W22">
        <v>15.842687417106999</v>
      </c>
      <c r="X22">
        <v>16.3757648539403</v>
      </c>
      <c r="Y22">
        <v>15.1004059706435</v>
      </c>
      <c r="Z22">
        <v>14.9865804298506</v>
      </c>
      <c r="AA22">
        <v>16.773707726979399</v>
      </c>
      <c r="AB22">
        <v>16.232805809098402</v>
      </c>
      <c r="AC22">
        <v>14.582165763928501</v>
      </c>
      <c r="AD22">
        <v>13.668410140216499</v>
      </c>
      <c r="AE22">
        <v>16.5098671987733</v>
      </c>
      <c r="AF22">
        <v>16.055423464389001</v>
      </c>
    </row>
    <row r="23" spans="1:32" x14ac:dyDescent="0.3">
      <c r="A23" t="s">
        <v>85</v>
      </c>
      <c r="B23" t="s">
        <v>339</v>
      </c>
      <c r="C23" t="s">
        <v>297</v>
      </c>
      <c r="D23" t="s">
        <v>340</v>
      </c>
      <c r="E23" t="s">
        <v>298</v>
      </c>
      <c r="F23">
        <v>20.567094433790999</v>
      </c>
      <c r="G23">
        <v>22.9143118389037</v>
      </c>
      <c r="H23">
        <v>26.229362901364102</v>
      </c>
      <c r="I23">
        <v>28.1878550931965</v>
      </c>
      <c r="J23">
        <v>29.027295114500799</v>
      </c>
      <c r="K23">
        <v>30.1852639846743</v>
      </c>
      <c r="L23">
        <v>33.936249706539499</v>
      </c>
      <c r="M23">
        <v>35.270787589717898</v>
      </c>
      <c r="N23">
        <v>36.626809776022</v>
      </c>
      <c r="O23">
        <v>35.289444258103103</v>
      </c>
      <c r="P23">
        <v>32.763310633323499</v>
      </c>
      <c r="Q23">
        <v>32.015719762266002</v>
      </c>
      <c r="R23">
        <v>32.312096497237498</v>
      </c>
      <c r="S23">
        <v>30.004391612551501</v>
      </c>
      <c r="T23">
        <v>24.041535571273101</v>
      </c>
      <c r="U23">
        <v>23.707654866581699</v>
      </c>
      <c r="V23">
        <v>21.153157892003101</v>
      </c>
      <c r="W23">
        <v>16.448934557193901</v>
      </c>
      <c r="X23">
        <v>15.1736654686565</v>
      </c>
      <c r="Y23">
        <v>15.7406935411561</v>
      </c>
      <c r="Z23">
        <v>17.392757056146401</v>
      </c>
      <c r="AA23">
        <v>15.410699701897901</v>
      </c>
      <c r="AB23">
        <v>15.7934583573408</v>
      </c>
      <c r="AC23">
        <v>15.3143969802145</v>
      </c>
      <c r="AD23">
        <v>16.227143288491401</v>
      </c>
      <c r="AE23">
        <v>23.738952685555599</v>
      </c>
      <c r="AF23">
        <v>21.357746542376798</v>
      </c>
    </row>
    <row r="24" spans="1:32" x14ac:dyDescent="0.3">
      <c r="A24" t="s">
        <v>85</v>
      </c>
      <c r="B24" t="s">
        <v>341</v>
      </c>
      <c r="C24" t="s">
        <v>297</v>
      </c>
      <c r="D24" t="s">
        <v>342</v>
      </c>
      <c r="E24" t="s">
        <v>298</v>
      </c>
      <c r="F24">
        <v>1029.1356128197699</v>
      </c>
      <c r="G24">
        <v>1130.3790547240401</v>
      </c>
      <c r="H24">
        <v>1124.0789586189801</v>
      </c>
      <c r="I24">
        <v>1179.53088627082</v>
      </c>
      <c r="J24">
        <v>1202.00425326191</v>
      </c>
      <c r="K24">
        <v>1215.78817913074</v>
      </c>
      <c r="L24">
        <v>1319.0520085294399</v>
      </c>
      <c r="M24">
        <v>1332.26870179504</v>
      </c>
      <c r="N24">
        <v>1423.5099451655001</v>
      </c>
      <c r="O24">
        <v>1403.28524349389</v>
      </c>
      <c r="P24">
        <v>1298.15608372514</v>
      </c>
      <c r="Q24">
        <v>1318.18662027249</v>
      </c>
      <c r="R24">
        <v>1362.38889849732</v>
      </c>
      <c r="S24">
        <v>1330.40694548645</v>
      </c>
      <c r="T24">
        <v>1123.8516015949999</v>
      </c>
      <c r="U24">
        <v>1126.26946375331</v>
      </c>
      <c r="V24">
        <v>1073.7460119668001</v>
      </c>
      <c r="W24">
        <v>1027.6961295538099</v>
      </c>
      <c r="X24">
        <v>1035.65877972267</v>
      </c>
      <c r="Y24">
        <v>1115.2273234893901</v>
      </c>
      <c r="Z24">
        <v>1211.0917964543601</v>
      </c>
      <c r="AA24">
        <v>1269.23129724914</v>
      </c>
      <c r="AB24">
        <v>1327.3715645802999</v>
      </c>
      <c r="AC24">
        <v>1319.28290183984</v>
      </c>
      <c r="AD24">
        <v>1267.63841420213</v>
      </c>
      <c r="AE24">
        <v>1220.6434000990901</v>
      </c>
      <c r="AF24">
        <v>1233.63767234634</v>
      </c>
    </row>
    <row r="25" spans="1:32" x14ac:dyDescent="0.3">
      <c r="A25" t="s">
        <v>85</v>
      </c>
      <c r="B25" t="s">
        <v>343</v>
      </c>
      <c r="C25" t="s">
        <v>297</v>
      </c>
      <c r="D25" t="s">
        <v>344</v>
      </c>
      <c r="E25" t="s">
        <v>298</v>
      </c>
      <c r="F25">
        <v>106.412510611868</v>
      </c>
      <c r="G25">
        <v>113.32775190933501</v>
      </c>
      <c r="H25">
        <v>112.811139030733</v>
      </c>
      <c r="I25">
        <v>118.778389610587</v>
      </c>
      <c r="J25">
        <v>122.03478081788199</v>
      </c>
      <c r="K25">
        <v>123.791134863655</v>
      </c>
      <c r="L25">
        <v>137.087217986555</v>
      </c>
      <c r="M25">
        <v>141.427311187654</v>
      </c>
      <c r="N25">
        <v>156.27995363223701</v>
      </c>
      <c r="O25">
        <v>152.09909924326999</v>
      </c>
      <c r="P25">
        <v>138.19182814140001</v>
      </c>
      <c r="Q25">
        <v>140.962014376133</v>
      </c>
      <c r="R25">
        <v>148.248744910082</v>
      </c>
      <c r="S25">
        <v>143.53372754893499</v>
      </c>
      <c r="T25">
        <v>120.22725493682699</v>
      </c>
      <c r="U25">
        <v>120.325244636185</v>
      </c>
      <c r="V25">
        <v>117.217356967219</v>
      </c>
      <c r="W25">
        <v>110.002489272425</v>
      </c>
      <c r="X25">
        <v>108.398015562597</v>
      </c>
      <c r="Y25">
        <v>115.19216643279</v>
      </c>
      <c r="Z25">
        <v>127.032966293455</v>
      </c>
      <c r="AA25">
        <v>136.95735140840301</v>
      </c>
      <c r="AB25">
        <v>157.26548226516701</v>
      </c>
      <c r="AC25">
        <v>158.96242152462699</v>
      </c>
      <c r="AD25">
        <v>159.808219979542</v>
      </c>
      <c r="AE25">
        <v>132.71182024029201</v>
      </c>
      <c r="AF25">
        <v>135.36900676471001</v>
      </c>
    </row>
    <row r="26" spans="1:32" x14ac:dyDescent="0.3">
      <c r="A26" t="s">
        <v>85</v>
      </c>
      <c r="B26" t="s">
        <v>345</v>
      </c>
      <c r="C26" t="s">
        <v>297</v>
      </c>
      <c r="D26" t="s">
        <v>346</v>
      </c>
      <c r="E26" t="s">
        <v>298</v>
      </c>
      <c r="F26">
        <v>598.67460737473095</v>
      </c>
      <c r="G26">
        <v>660.89407066682702</v>
      </c>
      <c r="H26">
        <v>655.79197493296601</v>
      </c>
      <c r="I26">
        <v>688.23675138158399</v>
      </c>
      <c r="J26">
        <v>700.13326452752699</v>
      </c>
      <c r="K26">
        <v>706.34248201126002</v>
      </c>
      <c r="L26">
        <v>761.694133006774</v>
      </c>
      <c r="M26">
        <v>765.82112413122604</v>
      </c>
      <c r="N26">
        <v>813.87213411470702</v>
      </c>
      <c r="O26">
        <v>804.75302209300798</v>
      </c>
      <c r="P26">
        <v>749.22512325245896</v>
      </c>
      <c r="Q26">
        <v>759.28179573957698</v>
      </c>
      <c r="R26">
        <v>781.10098784255899</v>
      </c>
      <c r="S26">
        <v>765.19983997386498</v>
      </c>
      <c r="T26">
        <v>650.42424401753397</v>
      </c>
      <c r="U26">
        <v>651.65210960226102</v>
      </c>
      <c r="V26">
        <v>636.53809234917105</v>
      </c>
      <c r="W26">
        <v>593.77951428225197</v>
      </c>
      <c r="X26">
        <v>597.07907448814694</v>
      </c>
      <c r="Y26">
        <v>641.81510416406695</v>
      </c>
      <c r="Z26">
        <v>686.71505763224297</v>
      </c>
      <c r="AA26">
        <v>728.60314705114604</v>
      </c>
      <c r="AB26">
        <v>740.67020269986097</v>
      </c>
      <c r="AC26">
        <v>698.90476541065095</v>
      </c>
      <c r="AD26">
        <v>664.96850722060401</v>
      </c>
      <c r="AE26">
        <v>665.68951590357506</v>
      </c>
      <c r="AF26">
        <v>664.75482278612606</v>
      </c>
    </row>
    <row r="27" spans="1:32" x14ac:dyDescent="0.3">
      <c r="A27" t="s">
        <v>85</v>
      </c>
      <c r="B27" t="s">
        <v>347</v>
      </c>
      <c r="C27" t="s">
        <v>297</v>
      </c>
      <c r="D27" t="s">
        <v>348</v>
      </c>
      <c r="E27" t="s">
        <v>298</v>
      </c>
      <c r="F27">
        <v>324.04849483317201</v>
      </c>
      <c r="G27">
        <v>356.15723214787602</v>
      </c>
      <c r="H27">
        <v>355.47584465528098</v>
      </c>
      <c r="I27">
        <v>372.515745278645</v>
      </c>
      <c r="J27">
        <v>379.83620791649702</v>
      </c>
      <c r="K27">
        <v>385.65456225583</v>
      </c>
      <c r="L27">
        <v>420.27065753611402</v>
      </c>
      <c r="M27">
        <v>425.020266476161</v>
      </c>
      <c r="N27">
        <v>453.35785741855301</v>
      </c>
      <c r="O27">
        <v>446.43312215761199</v>
      </c>
      <c r="P27">
        <v>410.73913233127598</v>
      </c>
      <c r="Q27">
        <v>417.942810156782</v>
      </c>
      <c r="R27">
        <v>433.03916574468002</v>
      </c>
      <c r="S27">
        <v>421.67337796365001</v>
      </c>
      <c r="T27">
        <v>353.200102640637</v>
      </c>
      <c r="U27">
        <v>354.29210951485999</v>
      </c>
      <c r="V27">
        <v>319.99056265041202</v>
      </c>
      <c r="W27">
        <v>323.91412599913701</v>
      </c>
      <c r="X27">
        <v>330.18168967192202</v>
      </c>
      <c r="Y27">
        <v>358.22005289253002</v>
      </c>
      <c r="Z27">
        <v>397.34377252866102</v>
      </c>
      <c r="AA27">
        <v>403.67079878958702</v>
      </c>
      <c r="AB27">
        <v>429.43587961527697</v>
      </c>
      <c r="AC27">
        <v>461.41571490456403</v>
      </c>
      <c r="AD27">
        <v>442.86168700197999</v>
      </c>
      <c r="AE27">
        <v>422.24206395522299</v>
      </c>
      <c r="AF27">
        <v>433.51384279550803</v>
      </c>
    </row>
    <row r="28" spans="1:32" x14ac:dyDescent="0.3">
      <c r="A28" t="s">
        <v>85</v>
      </c>
      <c r="B28" t="s">
        <v>349</v>
      </c>
      <c r="C28" t="s">
        <v>297</v>
      </c>
      <c r="D28" t="s">
        <v>350</v>
      </c>
      <c r="E28" t="s">
        <v>298</v>
      </c>
      <c r="F28">
        <v>58.447536680289602</v>
      </c>
      <c r="G28">
        <v>64.188384273482498</v>
      </c>
      <c r="H28">
        <v>67.225229832708195</v>
      </c>
      <c r="I28">
        <v>70.349519544906698</v>
      </c>
      <c r="J28">
        <v>72.692265022456695</v>
      </c>
      <c r="K28">
        <v>77.337823453217297</v>
      </c>
      <c r="L28">
        <v>83.422705327273704</v>
      </c>
      <c r="M28">
        <v>86.449258584481299</v>
      </c>
      <c r="N28">
        <v>91.516132390184197</v>
      </c>
      <c r="O28">
        <v>90.651781067560606</v>
      </c>
      <c r="P28">
        <v>91.170705787659102</v>
      </c>
      <c r="Q28">
        <v>95.182056215460307</v>
      </c>
      <c r="R28">
        <v>97.162119926537997</v>
      </c>
      <c r="S28">
        <v>97.292277764008503</v>
      </c>
      <c r="T28">
        <v>90.713459761834102</v>
      </c>
      <c r="U28">
        <v>96.052294887783901</v>
      </c>
      <c r="V28">
        <v>90.512128695692098</v>
      </c>
      <c r="W28">
        <v>86.289806140796699</v>
      </c>
      <c r="X28">
        <v>86.192549568718704</v>
      </c>
      <c r="Y28">
        <v>80.052986783319994</v>
      </c>
      <c r="Z28">
        <v>96.317448520016299</v>
      </c>
      <c r="AA28">
        <v>111.213910796164</v>
      </c>
      <c r="AB28">
        <v>127.615973499455</v>
      </c>
      <c r="AC28">
        <v>141.81488445033699</v>
      </c>
      <c r="AD28">
        <v>126.496618750463</v>
      </c>
      <c r="AE28">
        <v>106.876314646556</v>
      </c>
      <c r="AF28">
        <v>87.439108729717802</v>
      </c>
    </row>
    <row r="29" spans="1:32" x14ac:dyDescent="0.3">
      <c r="A29" t="s">
        <v>85</v>
      </c>
      <c r="B29" t="s">
        <v>351</v>
      </c>
      <c r="C29" t="s">
        <v>297</v>
      </c>
      <c r="D29" t="s">
        <v>352</v>
      </c>
      <c r="E29" t="s">
        <v>298</v>
      </c>
      <c r="F29">
        <v>24.7565305599495</v>
      </c>
      <c r="G29">
        <v>27.104070245809599</v>
      </c>
      <c r="H29">
        <v>28.382053065335899</v>
      </c>
      <c r="I29">
        <v>29.757332060647698</v>
      </c>
      <c r="J29">
        <v>30.777390421114202</v>
      </c>
      <c r="K29">
        <v>32.576658837715499</v>
      </c>
      <c r="L29">
        <v>35.1117946096102</v>
      </c>
      <c r="M29">
        <v>36.412247021518702</v>
      </c>
      <c r="N29">
        <v>38.003120235493</v>
      </c>
      <c r="O29">
        <v>38.0308304815116</v>
      </c>
      <c r="P29">
        <v>38.222278188657697</v>
      </c>
      <c r="Q29">
        <v>39.909141987987802</v>
      </c>
      <c r="R29">
        <v>40.610334337075201</v>
      </c>
      <c r="S29">
        <v>40.620504710627998</v>
      </c>
      <c r="T29">
        <v>38.360746070681003</v>
      </c>
      <c r="U29">
        <v>42.278758880770503</v>
      </c>
      <c r="V29">
        <v>40.608227170398401</v>
      </c>
      <c r="W29">
        <v>38.4971441324873</v>
      </c>
      <c r="X29">
        <v>38.5189023512971</v>
      </c>
      <c r="Y29">
        <v>35.089840927913698</v>
      </c>
      <c r="Z29">
        <v>43.648247022328299</v>
      </c>
      <c r="AA29">
        <v>51.431394095108701</v>
      </c>
      <c r="AB29">
        <v>60.169450422317901</v>
      </c>
      <c r="AC29">
        <v>67.254130170492004</v>
      </c>
      <c r="AD29">
        <v>59.987654730863802</v>
      </c>
      <c r="AE29">
        <v>53.721969190039403</v>
      </c>
      <c r="AF29">
        <v>44.409265994045697</v>
      </c>
    </row>
    <row r="30" spans="1:32" x14ac:dyDescent="0.3">
      <c r="A30" t="s">
        <v>85</v>
      </c>
      <c r="B30" t="s">
        <v>353</v>
      </c>
      <c r="C30" t="s">
        <v>297</v>
      </c>
      <c r="D30" t="s">
        <v>354</v>
      </c>
      <c r="E30" t="s">
        <v>298</v>
      </c>
      <c r="F30">
        <v>1.9267652241245501</v>
      </c>
      <c r="G30">
        <v>2.16758131806878</v>
      </c>
      <c r="H30">
        <v>2.2900588317372699</v>
      </c>
      <c r="I30">
        <v>2.4236419002951402</v>
      </c>
      <c r="J30">
        <v>2.4622216640540699</v>
      </c>
      <c r="K30">
        <v>2.69482467224945</v>
      </c>
      <c r="L30">
        <v>2.9812854035532101</v>
      </c>
      <c r="M30">
        <v>3.1218094945759001</v>
      </c>
      <c r="N30">
        <v>3.4789758515676201</v>
      </c>
      <c r="O30">
        <v>3.4684088249368799</v>
      </c>
      <c r="P30">
        <v>3.4771184217818099</v>
      </c>
      <c r="Q30">
        <v>3.6778311531112902</v>
      </c>
      <c r="R30">
        <v>3.9530378909566499</v>
      </c>
      <c r="S30">
        <v>3.9858883572875001</v>
      </c>
      <c r="T30">
        <v>3.30151684287318</v>
      </c>
      <c r="U30">
        <v>3.4872155881684299</v>
      </c>
      <c r="V30">
        <v>3.5798581193830699</v>
      </c>
      <c r="W30">
        <v>3.3969470134214399</v>
      </c>
      <c r="X30">
        <v>3.76420451880211</v>
      </c>
      <c r="Y30">
        <v>3.93083756281154</v>
      </c>
      <c r="Z30">
        <v>4.3852363504332299</v>
      </c>
      <c r="AA30">
        <v>4.4148435692835903</v>
      </c>
      <c r="AB30">
        <v>4.6732604513149898</v>
      </c>
      <c r="AC30">
        <v>5.0391548905901598</v>
      </c>
      <c r="AD30">
        <v>6.2067349861001402</v>
      </c>
      <c r="AE30">
        <v>6.3786854252153704</v>
      </c>
      <c r="AF30">
        <v>6.2182030944716198</v>
      </c>
    </row>
    <row r="31" spans="1:32" x14ac:dyDescent="0.3">
      <c r="A31" t="s">
        <v>85</v>
      </c>
      <c r="B31" t="s">
        <v>355</v>
      </c>
      <c r="C31" t="s">
        <v>297</v>
      </c>
      <c r="D31" t="s">
        <v>356</v>
      </c>
      <c r="E31" t="s">
        <v>298</v>
      </c>
      <c r="F31">
        <v>8.4974152496292401</v>
      </c>
      <c r="G31">
        <v>9.3121759787836993</v>
      </c>
      <c r="H31">
        <v>9.7420100861839405</v>
      </c>
      <c r="I31">
        <v>10.176181385538801</v>
      </c>
      <c r="J31">
        <v>10.530273541512001</v>
      </c>
      <c r="K31">
        <v>11.1622326025385</v>
      </c>
      <c r="L31">
        <v>12.0423899519102</v>
      </c>
      <c r="M31">
        <v>12.4893437502379</v>
      </c>
      <c r="N31">
        <v>13.3260575721149</v>
      </c>
      <c r="O31">
        <v>13.06074132198</v>
      </c>
      <c r="P31">
        <v>13.127761253641401</v>
      </c>
      <c r="Q31">
        <v>13.703153938578801</v>
      </c>
      <c r="R31">
        <v>13.961191578272199</v>
      </c>
      <c r="S31">
        <v>13.962124541199699</v>
      </c>
      <c r="T31">
        <v>13.1560956092545</v>
      </c>
      <c r="U31">
        <v>13.390482252287301</v>
      </c>
      <c r="V31">
        <v>13.0355201860609</v>
      </c>
      <c r="W31">
        <v>12.9519082346569</v>
      </c>
      <c r="X31">
        <v>13.7903527732767</v>
      </c>
      <c r="Y31">
        <v>12.430135694819</v>
      </c>
      <c r="Z31">
        <v>14.787630318617</v>
      </c>
      <c r="AA31">
        <v>16.846015880376399</v>
      </c>
      <c r="AB31">
        <v>19.917675479019699</v>
      </c>
      <c r="AC31">
        <v>23.712738003021698</v>
      </c>
      <c r="AD31">
        <v>21.087458834505</v>
      </c>
      <c r="AE31">
        <v>14.151935064421499</v>
      </c>
      <c r="AF31">
        <v>10.2331850237419</v>
      </c>
    </row>
    <row r="32" spans="1:32" x14ac:dyDescent="0.3">
      <c r="A32" t="s">
        <v>85</v>
      </c>
      <c r="B32" t="s">
        <v>357</v>
      </c>
      <c r="C32" t="s">
        <v>297</v>
      </c>
      <c r="D32" t="s">
        <v>358</v>
      </c>
      <c r="E32" t="s">
        <v>298</v>
      </c>
      <c r="F32">
        <v>16.780127986610701</v>
      </c>
      <c r="G32">
        <v>18.452139561445001</v>
      </c>
      <c r="H32">
        <v>19.318198851968599</v>
      </c>
      <c r="I32">
        <v>20.1622712214964</v>
      </c>
      <c r="J32">
        <v>20.845959269000002</v>
      </c>
      <c r="K32">
        <v>22.254822636896801</v>
      </c>
      <c r="L32">
        <v>23.9465356290744</v>
      </c>
      <c r="M32">
        <v>24.769899663315002</v>
      </c>
      <c r="N32">
        <v>26.363304025990701</v>
      </c>
      <c r="O32">
        <v>25.9115482645126</v>
      </c>
      <c r="P32">
        <v>26.1146474951247</v>
      </c>
      <c r="Q32">
        <v>27.221976125480399</v>
      </c>
      <c r="R32">
        <v>27.693189559382699</v>
      </c>
      <c r="S32">
        <v>27.751433030278399</v>
      </c>
      <c r="T32">
        <v>25.8704660859689</v>
      </c>
      <c r="U32">
        <v>26.636271605328101</v>
      </c>
      <c r="V32">
        <v>24.023557529184501</v>
      </c>
      <c r="W32">
        <v>22.384548582206001</v>
      </c>
      <c r="X32">
        <v>21.601066083645399</v>
      </c>
      <c r="Y32">
        <v>20.518962885234298</v>
      </c>
      <c r="Z32">
        <v>24.496688835173298</v>
      </c>
      <c r="AA32">
        <v>28.6089930136928</v>
      </c>
      <c r="AB32">
        <v>32.140516111750998</v>
      </c>
      <c r="AC32">
        <v>34.510066815178099</v>
      </c>
      <c r="AD32">
        <v>29.974830226764599</v>
      </c>
      <c r="AE32">
        <v>24.530905211793101</v>
      </c>
      <c r="AF32">
        <v>19.8849568786997</v>
      </c>
    </row>
    <row r="33" spans="1:32" x14ac:dyDescent="0.3">
      <c r="A33" t="s">
        <v>85</v>
      </c>
      <c r="B33" t="s">
        <v>359</v>
      </c>
      <c r="C33" t="s">
        <v>297</v>
      </c>
      <c r="D33" t="s">
        <v>360</v>
      </c>
      <c r="E33" t="s">
        <v>298</v>
      </c>
      <c r="F33">
        <v>6.4866976599756399</v>
      </c>
      <c r="G33">
        <v>7.1524171693754601</v>
      </c>
      <c r="H33">
        <v>7.4929089974825001</v>
      </c>
      <c r="I33">
        <v>7.8300929769287002</v>
      </c>
      <c r="J33">
        <v>8.0764201267764903</v>
      </c>
      <c r="K33">
        <v>8.64928470381704</v>
      </c>
      <c r="L33">
        <v>9.3406997331256907</v>
      </c>
      <c r="M33">
        <v>9.6559586548338991</v>
      </c>
      <c r="N33">
        <v>10.344674705018001</v>
      </c>
      <c r="O33">
        <v>10.1802521746195</v>
      </c>
      <c r="P33">
        <v>10.2289004284537</v>
      </c>
      <c r="Q33">
        <v>10.6699530103021</v>
      </c>
      <c r="R33">
        <v>10.9443665608514</v>
      </c>
      <c r="S33">
        <v>10.9723271246148</v>
      </c>
      <c r="T33">
        <v>10.024635153056501</v>
      </c>
      <c r="U33">
        <v>10.259566561229599</v>
      </c>
      <c r="V33">
        <v>9.26496569066523</v>
      </c>
      <c r="W33">
        <v>9.0592581780250896</v>
      </c>
      <c r="X33">
        <v>8.5180238416974099</v>
      </c>
      <c r="Y33">
        <v>8.0832097125415494</v>
      </c>
      <c r="Z33">
        <v>8.9996459934644992</v>
      </c>
      <c r="AA33">
        <v>9.9126642377029501</v>
      </c>
      <c r="AB33">
        <v>10.715071035051899</v>
      </c>
      <c r="AC33">
        <v>11.2987945710553</v>
      </c>
      <c r="AD33">
        <v>9.2399399722291804</v>
      </c>
      <c r="AE33">
        <v>8.0928197550864098</v>
      </c>
      <c r="AF33">
        <v>6.6934977387589498</v>
      </c>
    </row>
    <row r="34" spans="1:32" x14ac:dyDescent="0.3">
      <c r="A34" t="s">
        <v>85</v>
      </c>
      <c r="B34" t="s">
        <v>361</v>
      </c>
      <c r="C34" t="s">
        <v>297</v>
      </c>
      <c r="D34" t="s">
        <v>362</v>
      </c>
      <c r="E34" t="s">
        <v>298</v>
      </c>
      <c r="F34">
        <v>78.815657316749594</v>
      </c>
      <c r="G34">
        <v>85.270457054139996</v>
      </c>
      <c r="H34">
        <v>90.0129094231891</v>
      </c>
      <c r="I34">
        <v>93.098651917060195</v>
      </c>
      <c r="J34">
        <v>94.036901396993301</v>
      </c>
      <c r="K34">
        <v>97.082495891038604</v>
      </c>
      <c r="L34">
        <v>109.96448738909601</v>
      </c>
      <c r="M34">
        <v>113.31531870111201</v>
      </c>
      <c r="N34">
        <v>121.278340940818</v>
      </c>
      <c r="O34">
        <v>117.050442715511</v>
      </c>
      <c r="P34">
        <v>113.48928197167901</v>
      </c>
      <c r="Q34">
        <v>119.1704571808</v>
      </c>
      <c r="R34">
        <v>125.982528868451</v>
      </c>
      <c r="S34">
        <v>120.953850523654</v>
      </c>
      <c r="T34">
        <v>111.09989002101599</v>
      </c>
      <c r="U34">
        <v>113.78856815687899</v>
      </c>
      <c r="V34">
        <v>113.344932831297</v>
      </c>
      <c r="W34">
        <v>104.191414849341</v>
      </c>
      <c r="X34">
        <v>96.951608845630105</v>
      </c>
      <c r="Y34">
        <v>99.796975111513802</v>
      </c>
      <c r="Z34">
        <v>121.819634335202</v>
      </c>
      <c r="AA34">
        <v>120.844039636358</v>
      </c>
      <c r="AB34">
        <v>132.91892803815799</v>
      </c>
      <c r="AC34">
        <v>139.73041478066</v>
      </c>
      <c r="AD34">
        <v>134.79396959747299</v>
      </c>
      <c r="AE34">
        <v>93.904185214914904</v>
      </c>
      <c r="AF34">
        <v>94.663070852712806</v>
      </c>
    </row>
    <row r="35" spans="1:32" x14ac:dyDescent="0.3">
      <c r="A35" t="s">
        <v>85</v>
      </c>
      <c r="B35" t="s">
        <v>363</v>
      </c>
      <c r="C35" t="s">
        <v>297</v>
      </c>
      <c r="D35" t="s">
        <v>364</v>
      </c>
      <c r="E35" t="s">
        <v>298</v>
      </c>
      <c r="F35">
        <v>303.36837377956601</v>
      </c>
      <c r="G35">
        <v>332.96994139900801</v>
      </c>
      <c r="H35">
        <v>344.85391754056201</v>
      </c>
      <c r="I35">
        <v>357.52246902334701</v>
      </c>
      <c r="J35">
        <v>368.167445894129</v>
      </c>
      <c r="K35">
        <v>381.36484314834502</v>
      </c>
      <c r="L35">
        <v>424.92180427847399</v>
      </c>
      <c r="M35">
        <v>438.37388321827899</v>
      </c>
      <c r="N35">
        <v>467.326906813557</v>
      </c>
      <c r="O35">
        <v>453.91528819820297</v>
      </c>
      <c r="P35">
        <v>437.18910637959402</v>
      </c>
      <c r="Q35">
        <v>445.49292799076301</v>
      </c>
      <c r="R35">
        <v>448.81024736035698</v>
      </c>
      <c r="S35">
        <v>452.97709779463702</v>
      </c>
      <c r="T35">
        <v>428.57491085601202</v>
      </c>
      <c r="U35">
        <v>438.11234564644002</v>
      </c>
      <c r="V35">
        <v>422.88412948091701</v>
      </c>
      <c r="W35">
        <v>422.53107983105201</v>
      </c>
      <c r="X35">
        <v>410.548837911725</v>
      </c>
      <c r="Y35">
        <v>358.48964487064001</v>
      </c>
      <c r="Z35">
        <v>385.50160720175802</v>
      </c>
      <c r="AA35">
        <v>407.49065905970298</v>
      </c>
      <c r="AB35">
        <v>436.12059397382097</v>
      </c>
      <c r="AC35">
        <v>449.86719546166597</v>
      </c>
      <c r="AD35">
        <v>422.58782450244001</v>
      </c>
      <c r="AE35">
        <v>461.392755435325</v>
      </c>
      <c r="AF35">
        <v>498.13582619946601</v>
      </c>
    </row>
    <row r="36" spans="1:32" x14ac:dyDescent="0.3">
      <c r="A36" t="s">
        <v>85</v>
      </c>
      <c r="B36" t="s">
        <v>365</v>
      </c>
      <c r="C36" t="s">
        <v>297</v>
      </c>
      <c r="D36" t="s">
        <v>366</v>
      </c>
      <c r="E36" t="s">
        <v>298</v>
      </c>
      <c r="F36">
        <v>128.03547559552399</v>
      </c>
      <c r="G36">
        <v>134.74839104569</v>
      </c>
      <c r="H36">
        <v>137.93653585922701</v>
      </c>
      <c r="I36">
        <v>139.43223238257801</v>
      </c>
      <c r="J36">
        <v>141.98990443982399</v>
      </c>
      <c r="K36">
        <v>147.34415859891001</v>
      </c>
      <c r="L36">
        <v>152.16064935643399</v>
      </c>
      <c r="M36">
        <v>146.31292884973701</v>
      </c>
      <c r="N36">
        <v>152.57542369765301</v>
      </c>
      <c r="O36">
        <v>146.27218409465101</v>
      </c>
      <c r="P36">
        <v>139.53572012723299</v>
      </c>
      <c r="Q36">
        <v>146.03204823467101</v>
      </c>
      <c r="R36">
        <v>150.30817836168899</v>
      </c>
      <c r="S36">
        <v>151.24138035775499</v>
      </c>
      <c r="T36">
        <v>133.772013409821</v>
      </c>
      <c r="U36">
        <v>131.53755860425599</v>
      </c>
      <c r="V36">
        <v>123.350750202657</v>
      </c>
      <c r="W36">
        <v>110.103789146233</v>
      </c>
      <c r="X36">
        <v>97.741583650879505</v>
      </c>
      <c r="Y36">
        <v>90.149278347010593</v>
      </c>
      <c r="Z36">
        <v>92.906697295401003</v>
      </c>
      <c r="AA36">
        <v>93.674552196395396</v>
      </c>
      <c r="AB36">
        <v>95.025492724546396</v>
      </c>
      <c r="AC36">
        <v>90.372845371864301</v>
      </c>
      <c r="AD36">
        <v>84.010644761134003</v>
      </c>
      <c r="AE36">
        <v>83.6585415660698</v>
      </c>
      <c r="AF36">
        <v>83.079893779219503</v>
      </c>
    </row>
    <row r="37" spans="1:32" x14ac:dyDescent="0.3">
      <c r="A37" t="s">
        <v>85</v>
      </c>
      <c r="B37" t="s">
        <v>367</v>
      </c>
      <c r="C37" t="s">
        <v>297</v>
      </c>
      <c r="D37" t="s">
        <v>368</v>
      </c>
      <c r="E37" t="s">
        <v>298</v>
      </c>
      <c r="F37">
        <v>124.831856840581</v>
      </c>
      <c r="G37">
        <v>141.401798900355</v>
      </c>
      <c r="H37">
        <v>147.08170413828401</v>
      </c>
      <c r="I37">
        <v>155.98530471811901</v>
      </c>
      <c r="J37">
        <v>160.544080416154</v>
      </c>
      <c r="K37">
        <v>160.199146597994</v>
      </c>
      <c r="L37">
        <v>195.69263297801601</v>
      </c>
      <c r="M37">
        <v>199.56899870071501</v>
      </c>
      <c r="N37">
        <v>214.83839053909199</v>
      </c>
      <c r="O37">
        <v>208.07489482462</v>
      </c>
      <c r="P37">
        <v>194.69816924054001</v>
      </c>
      <c r="Q37">
        <v>188.03657029340999</v>
      </c>
      <c r="R37">
        <v>180.70018055261801</v>
      </c>
      <c r="S37">
        <v>176.57485563169701</v>
      </c>
      <c r="T37">
        <v>161.894622508624</v>
      </c>
      <c r="U37">
        <v>165.75484128395701</v>
      </c>
      <c r="V37">
        <v>153.19699707732099</v>
      </c>
      <c r="W37">
        <v>166.10215333872199</v>
      </c>
      <c r="X37">
        <v>166.65989546095699</v>
      </c>
      <c r="Y37">
        <v>133.02101666407401</v>
      </c>
      <c r="Z37">
        <v>142.36104937483299</v>
      </c>
      <c r="AA37">
        <v>149.545994831109</v>
      </c>
      <c r="AB37">
        <v>149.83938709473099</v>
      </c>
      <c r="AC37">
        <v>142.197899115089</v>
      </c>
      <c r="AD37">
        <v>127.70863233204</v>
      </c>
      <c r="AE37">
        <v>115.221238029419</v>
      </c>
      <c r="AF37">
        <v>126.566873754241</v>
      </c>
    </row>
    <row r="38" spans="1:32" x14ac:dyDescent="0.3">
      <c r="A38" t="s">
        <v>85</v>
      </c>
      <c r="B38" t="s">
        <v>369</v>
      </c>
      <c r="C38" t="s">
        <v>297</v>
      </c>
      <c r="D38" t="s">
        <v>370</v>
      </c>
      <c r="E38" t="s">
        <v>298</v>
      </c>
      <c r="F38">
        <v>50.501041343461097</v>
      </c>
      <c r="G38">
        <v>56.819751452963402</v>
      </c>
      <c r="H38">
        <v>59.835677543050899</v>
      </c>
      <c r="I38">
        <v>62.104931922650003</v>
      </c>
      <c r="J38">
        <v>65.633461038152006</v>
      </c>
      <c r="K38">
        <v>73.821537951440803</v>
      </c>
      <c r="L38">
        <v>77.068521944023999</v>
      </c>
      <c r="M38">
        <v>92.491955667827398</v>
      </c>
      <c r="N38">
        <v>99.913092576812005</v>
      </c>
      <c r="O38">
        <v>99.568209278931505</v>
      </c>
      <c r="P38">
        <v>102.955217011822</v>
      </c>
      <c r="Q38">
        <v>111.42430946268099</v>
      </c>
      <c r="R38">
        <v>117.80188844604901</v>
      </c>
      <c r="S38">
        <v>125.16086180518499</v>
      </c>
      <c r="T38">
        <v>132.908274937568</v>
      </c>
      <c r="U38">
        <v>140.81994575822699</v>
      </c>
      <c r="V38">
        <v>146.336382200939</v>
      </c>
      <c r="W38">
        <v>146.32513734609799</v>
      </c>
      <c r="X38">
        <v>146.14735879988899</v>
      </c>
      <c r="Y38">
        <v>135.31934985955499</v>
      </c>
      <c r="Z38">
        <v>150.23386053152399</v>
      </c>
      <c r="AA38">
        <v>164.27011203219899</v>
      </c>
      <c r="AB38">
        <v>191.25571415454399</v>
      </c>
      <c r="AC38">
        <v>217.29645097471399</v>
      </c>
      <c r="AD38">
        <v>210.868547409266</v>
      </c>
      <c r="AE38">
        <v>262.51297583983597</v>
      </c>
      <c r="AF38">
        <v>288.48905866600597</v>
      </c>
    </row>
    <row r="39" spans="1:32" x14ac:dyDescent="0.3">
      <c r="A39" t="s">
        <v>85</v>
      </c>
      <c r="B39" t="s">
        <v>371</v>
      </c>
      <c r="C39" t="s">
        <v>297</v>
      </c>
      <c r="D39" t="s">
        <v>372</v>
      </c>
      <c r="E39" t="s">
        <v>298</v>
      </c>
      <c r="F39">
        <v>122.856212262536</v>
      </c>
      <c r="G39">
        <v>142.222505696638</v>
      </c>
      <c r="H39">
        <v>149.82348987417799</v>
      </c>
      <c r="I39">
        <v>164.05716164466801</v>
      </c>
      <c r="J39">
        <v>175.027529127641</v>
      </c>
      <c r="K39">
        <v>185.633269327476</v>
      </c>
      <c r="L39">
        <v>200.290866459038</v>
      </c>
      <c r="M39">
        <v>209.088031380286</v>
      </c>
      <c r="N39">
        <v>223.672903921467</v>
      </c>
      <c r="O39">
        <v>212.291560459203</v>
      </c>
      <c r="P39">
        <v>213.579541568694</v>
      </c>
      <c r="Q39">
        <v>226.956159782703</v>
      </c>
      <c r="R39">
        <v>244.03846834962499</v>
      </c>
      <c r="S39">
        <v>231.413337580524</v>
      </c>
      <c r="T39">
        <v>216.47283014528799</v>
      </c>
      <c r="U39">
        <v>222.221071876357</v>
      </c>
      <c r="V39">
        <v>240.82410652497899</v>
      </c>
      <c r="W39">
        <v>340.14653529966699</v>
      </c>
      <c r="X39">
        <v>334.87727583808999</v>
      </c>
      <c r="Y39">
        <v>322.191550825322</v>
      </c>
      <c r="Z39">
        <v>319.09711627085397</v>
      </c>
      <c r="AA39">
        <v>319.34153272923697</v>
      </c>
      <c r="AB39">
        <v>317.12937007701697</v>
      </c>
      <c r="AC39">
        <v>289.27922377334801</v>
      </c>
      <c r="AD39">
        <v>286.88904165564401</v>
      </c>
      <c r="AE39">
        <v>274.57771789545598</v>
      </c>
      <c r="AF39">
        <v>283.10477641284598</v>
      </c>
    </row>
    <row r="40" spans="1:32" x14ac:dyDescent="0.3">
      <c r="A40" t="s">
        <v>85</v>
      </c>
      <c r="B40" t="s">
        <v>373</v>
      </c>
      <c r="C40" t="s">
        <v>297</v>
      </c>
      <c r="D40" t="s">
        <v>374</v>
      </c>
      <c r="E40" t="s">
        <v>298</v>
      </c>
      <c r="F40">
        <v>29.817334110170499</v>
      </c>
      <c r="G40">
        <v>36.259396596926102</v>
      </c>
      <c r="H40">
        <v>38.2663186191892</v>
      </c>
      <c r="I40">
        <v>38.410251353648199</v>
      </c>
      <c r="J40">
        <v>38.4643102815104</v>
      </c>
      <c r="K40">
        <v>40.864336435860899</v>
      </c>
      <c r="L40">
        <v>48.118827868877297</v>
      </c>
      <c r="M40">
        <v>49.114331874813701</v>
      </c>
      <c r="N40">
        <v>52.1090844367966</v>
      </c>
      <c r="O40">
        <v>48.3021812742452</v>
      </c>
      <c r="P40">
        <v>44.7977952522386</v>
      </c>
      <c r="Q40">
        <v>45.264797915926302</v>
      </c>
      <c r="R40">
        <v>42.416169134067097</v>
      </c>
      <c r="S40">
        <v>40.864686410427304</v>
      </c>
      <c r="T40">
        <v>35.179436603760102</v>
      </c>
      <c r="U40">
        <v>30.028549221596101</v>
      </c>
      <c r="V40">
        <v>29.0776480574918</v>
      </c>
      <c r="W40">
        <v>27.021308734630601</v>
      </c>
      <c r="X40">
        <v>32.770900699749397</v>
      </c>
      <c r="Y40">
        <v>35.021996810595098</v>
      </c>
      <c r="Z40">
        <v>38.859147269795002</v>
      </c>
      <c r="AA40">
        <v>46.8869646648917</v>
      </c>
      <c r="AB40">
        <v>57.012811349930601</v>
      </c>
      <c r="AC40">
        <v>56.705069690364198</v>
      </c>
      <c r="AD40">
        <v>56.273679257991901</v>
      </c>
      <c r="AE40">
        <v>64.822915316962593</v>
      </c>
      <c r="AF40">
        <v>70.582678511674501</v>
      </c>
    </row>
    <row r="41" spans="1:32" x14ac:dyDescent="0.3">
      <c r="A41" t="s">
        <v>85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85</v>
      </c>
      <c r="B42" t="s">
        <v>377</v>
      </c>
      <c r="C42" t="s">
        <v>297</v>
      </c>
      <c r="D42" t="s">
        <v>378</v>
      </c>
      <c r="E42" t="s">
        <v>298</v>
      </c>
      <c r="F42">
        <v>218.922607857359</v>
      </c>
      <c r="G42">
        <v>247.155401107675</v>
      </c>
      <c r="H42">
        <v>257.48674905620601</v>
      </c>
      <c r="I42">
        <v>266.12767713778402</v>
      </c>
      <c r="J42">
        <v>276.16870648384202</v>
      </c>
      <c r="K42">
        <v>280.49738674158999</v>
      </c>
      <c r="L42">
        <v>313.281247012064</v>
      </c>
      <c r="M42">
        <v>292.70967951823502</v>
      </c>
      <c r="N42">
        <v>321.13093227633101</v>
      </c>
      <c r="O42">
        <v>320.60093075968598</v>
      </c>
      <c r="P42">
        <v>306.74451085320402</v>
      </c>
      <c r="Q42">
        <v>307.49004306294103</v>
      </c>
      <c r="R42">
        <v>327.65458399313297</v>
      </c>
      <c r="S42">
        <v>320.92378159932099</v>
      </c>
      <c r="T42">
        <v>286.22274831451301</v>
      </c>
      <c r="U42">
        <v>290.540469658566</v>
      </c>
      <c r="V42">
        <v>299.91752671718001</v>
      </c>
      <c r="W42">
        <v>291.71714457828602</v>
      </c>
      <c r="X42">
        <v>298.822546633836</v>
      </c>
      <c r="Y42">
        <v>323.89649098891903</v>
      </c>
      <c r="Z42">
        <v>324.37307449802</v>
      </c>
      <c r="AA42">
        <v>331.23936820823099</v>
      </c>
      <c r="AB42">
        <v>340.05827371029699</v>
      </c>
      <c r="AC42">
        <v>323.59586173244202</v>
      </c>
      <c r="AD42">
        <v>370.54799286376101</v>
      </c>
      <c r="AE42">
        <v>312.99402012391602</v>
      </c>
      <c r="AF42">
        <v>311.52989152566801</v>
      </c>
    </row>
    <row r="43" spans="1:32" x14ac:dyDescent="0.3">
      <c r="A43" t="s">
        <v>85</v>
      </c>
      <c r="B43" t="s">
        <v>379</v>
      </c>
      <c r="C43" t="s">
        <v>297</v>
      </c>
      <c r="D43" t="s">
        <v>380</v>
      </c>
      <c r="E43" t="s">
        <v>298</v>
      </c>
      <c r="F43">
        <v>277.08477546159099</v>
      </c>
      <c r="G43">
        <v>312.93582686557897</v>
      </c>
      <c r="H43">
        <v>325.88240646447201</v>
      </c>
      <c r="I43">
        <v>336.69551415565797</v>
      </c>
      <c r="J43">
        <v>348.92821738519598</v>
      </c>
      <c r="K43">
        <v>356.26887144262798</v>
      </c>
      <c r="L43">
        <v>394.32487724756902</v>
      </c>
      <c r="M43">
        <v>376.06386623187802</v>
      </c>
      <c r="N43">
        <v>412.20663166900698</v>
      </c>
      <c r="O43">
        <v>409.141360458073</v>
      </c>
      <c r="P43">
        <v>391.05734235769302</v>
      </c>
      <c r="Q43">
        <v>395.101294420042</v>
      </c>
      <c r="R43">
        <v>421.42995897011701</v>
      </c>
      <c r="S43">
        <v>416.95938801178801</v>
      </c>
      <c r="T43">
        <v>370.93787198039303</v>
      </c>
      <c r="U43">
        <v>375.27471119523699</v>
      </c>
      <c r="V43">
        <v>397.31213316662399</v>
      </c>
      <c r="W43">
        <v>392.76593455916998</v>
      </c>
      <c r="X43">
        <v>402.52630205266502</v>
      </c>
      <c r="Y43">
        <v>423.79761574894798</v>
      </c>
      <c r="Z43">
        <v>437.34331710392797</v>
      </c>
      <c r="AA43">
        <v>450.36403388777501</v>
      </c>
      <c r="AB43">
        <v>472.22099749038802</v>
      </c>
      <c r="AC43">
        <v>469.53265083285902</v>
      </c>
      <c r="AD43">
        <v>532.37429387534905</v>
      </c>
      <c r="AE43">
        <v>437.76003680545801</v>
      </c>
      <c r="AF43">
        <v>421.49998305257202</v>
      </c>
    </row>
    <row r="44" spans="1:32" x14ac:dyDescent="0.3">
      <c r="A44" t="s">
        <v>85</v>
      </c>
      <c r="B44" t="s">
        <v>381</v>
      </c>
      <c r="C44" t="s">
        <v>297</v>
      </c>
      <c r="D44" t="s">
        <v>382</v>
      </c>
      <c r="E44" t="s">
        <v>298</v>
      </c>
      <c r="F44">
        <v>2484.5933310814798</v>
      </c>
      <c r="G44">
        <v>2723.8011914150602</v>
      </c>
      <c r="H44">
        <v>2768.73404029423</v>
      </c>
      <c r="I44">
        <v>2856.0854276640998</v>
      </c>
      <c r="J44">
        <v>2911.8103003813999</v>
      </c>
      <c r="K44">
        <v>2981.0465166450399</v>
      </c>
      <c r="L44">
        <v>3258.4467002853899</v>
      </c>
      <c r="M44">
        <v>3288.48447851937</v>
      </c>
      <c r="N44">
        <v>3518.9453447577598</v>
      </c>
      <c r="O44">
        <v>3423.7401983263599</v>
      </c>
      <c r="P44">
        <v>3232.7901478797799</v>
      </c>
      <c r="Q44">
        <v>3310.8070650900199</v>
      </c>
      <c r="R44">
        <v>3451.6050231120698</v>
      </c>
      <c r="S44">
        <v>3390.4989130737599</v>
      </c>
      <c r="T44">
        <v>2953.5130726503598</v>
      </c>
      <c r="U44">
        <v>2998.8161936363899</v>
      </c>
      <c r="V44">
        <v>2976.2594054798301</v>
      </c>
      <c r="W44">
        <v>3022.82843585511</v>
      </c>
      <c r="X44">
        <v>3042.4149273618</v>
      </c>
      <c r="Y44">
        <v>3099.52851594607</v>
      </c>
      <c r="Z44">
        <v>3291.7833996172199</v>
      </c>
      <c r="AA44">
        <v>3446.9712035022799</v>
      </c>
      <c r="AB44">
        <v>3557.2202138515199</v>
      </c>
      <c r="AC44">
        <v>3527.56886177673</v>
      </c>
      <c r="AD44">
        <v>3510.5058743397699</v>
      </c>
      <c r="AE44">
        <v>3319.0424051237301</v>
      </c>
      <c r="AF44">
        <v>3362.6621699820498</v>
      </c>
    </row>
    <row r="45" spans="1:32" x14ac:dyDescent="0.3">
      <c r="A45" t="s">
        <v>85</v>
      </c>
      <c r="B45" t="s">
        <v>383</v>
      </c>
      <c r="C45" t="s">
        <v>297</v>
      </c>
      <c r="D45" t="s">
        <v>384</v>
      </c>
      <c r="E45" t="s">
        <v>298</v>
      </c>
      <c r="F45">
        <v>2483.5603490907802</v>
      </c>
      <c r="G45">
        <v>2722.65534398929</v>
      </c>
      <c r="H45">
        <v>2767.6037870765799</v>
      </c>
      <c r="I45">
        <v>2854.97526271282</v>
      </c>
      <c r="J45">
        <v>2910.6622340764902</v>
      </c>
      <c r="K45">
        <v>2979.91462147418</v>
      </c>
      <c r="L45">
        <v>3257.1861434805401</v>
      </c>
      <c r="M45">
        <v>3287.1873923855101</v>
      </c>
      <c r="N45">
        <v>3517.5075435015701</v>
      </c>
      <c r="O45">
        <v>3422.3891304171998</v>
      </c>
      <c r="P45">
        <v>3231.5830385159302</v>
      </c>
      <c r="Q45">
        <v>3309.59145805658</v>
      </c>
      <c r="R45">
        <v>3450.1846351420099</v>
      </c>
      <c r="S45">
        <v>3389.1149177229699</v>
      </c>
      <c r="T45">
        <v>2952.4303073879701</v>
      </c>
      <c r="U45">
        <v>2997.6760995179802</v>
      </c>
      <c r="V45">
        <v>2975.0347809084701</v>
      </c>
      <c r="W45">
        <v>3021.5955543448299</v>
      </c>
      <c r="X45">
        <v>3041.1265427455901</v>
      </c>
      <c r="Y45">
        <v>3097.4076129618402</v>
      </c>
      <c r="Z45">
        <v>3289.3021186587998</v>
      </c>
      <c r="AA45">
        <v>3444.5509670250099</v>
      </c>
      <c r="AB45">
        <v>3554.1066140289299</v>
      </c>
      <c r="AC45">
        <v>3524.6722545620401</v>
      </c>
      <c r="AD45">
        <v>3507.6045668492302</v>
      </c>
      <c r="AE45">
        <v>3316.27640512373</v>
      </c>
      <c r="AF45">
        <v>3360.0008518689501</v>
      </c>
    </row>
    <row r="46" spans="1:32" x14ac:dyDescent="0.3">
      <c r="A46" t="s">
        <v>85</v>
      </c>
      <c r="B46" t="s">
        <v>385</v>
      </c>
      <c r="C46" t="s">
        <v>297</v>
      </c>
      <c r="D46" t="s">
        <v>386</v>
      </c>
      <c r="E46" t="s">
        <v>298</v>
      </c>
      <c r="F46">
        <v>58.162167604232799</v>
      </c>
      <c r="G46">
        <v>65.7804257579036</v>
      </c>
      <c r="H46">
        <v>68.395657408266004</v>
      </c>
      <c r="I46">
        <v>70.567837017873899</v>
      </c>
      <c r="J46">
        <v>72.759510901354801</v>
      </c>
      <c r="K46">
        <v>75.771484701037593</v>
      </c>
      <c r="L46">
        <v>81.043630235505404</v>
      </c>
      <c r="M46">
        <v>83.354186713642804</v>
      </c>
      <c r="N46">
        <v>91.075699392676</v>
      </c>
      <c r="O46">
        <v>88.540429698387001</v>
      </c>
      <c r="P46">
        <v>84.312831504488997</v>
      </c>
      <c r="Q46">
        <v>87.611251357100699</v>
      </c>
      <c r="R46">
        <v>93.7753749769835</v>
      </c>
      <c r="S46">
        <v>96.035606412466294</v>
      </c>
      <c r="T46">
        <v>84.715123665879702</v>
      </c>
      <c r="U46">
        <v>84.734241536670396</v>
      </c>
      <c r="V46">
        <v>97.3946064494436</v>
      </c>
      <c r="W46">
        <v>101.048789980884</v>
      </c>
      <c r="X46">
        <v>103.703755418829</v>
      </c>
      <c r="Y46">
        <v>99.901124760029305</v>
      </c>
      <c r="Z46">
        <v>112.970242605908</v>
      </c>
      <c r="AA46">
        <v>119.124665679543</v>
      </c>
      <c r="AB46">
        <v>132.162723780091</v>
      </c>
      <c r="AC46">
        <v>145.936789100417</v>
      </c>
      <c r="AD46">
        <v>161.82630101158799</v>
      </c>
      <c r="AE46">
        <v>124.76601668154299</v>
      </c>
      <c r="AF46">
        <v>109.970091526904</v>
      </c>
    </row>
    <row r="47" spans="1:32" x14ac:dyDescent="0.3">
      <c r="A47" t="s">
        <v>85</v>
      </c>
      <c r="B47" t="s">
        <v>387</v>
      </c>
      <c r="C47" t="s">
        <v>297</v>
      </c>
      <c r="D47" t="s">
        <v>388</v>
      </c>
      <c r="E47" t="s">
        <v>298</v>
      </c>
      <c r="F47">
        <v>29.1890180053724</v>
      </c>
      <c r="G47">
        <v>31.607494047838401</v>
      </c>
      <c r="H47">
        <v>31.875969825816</v>
      </c>
      <c r="I47">
        <v>31.565485419838001</v>
      </c>
      <c r="J47">
        <v>33.961704782433003</v>
      </c>
      <c r="K47">
        <v>38.758280827977501</v>
      </c>
      <c r="L47">
        <v>40.927688718022502</v>
      </c>
      <c r="M47">
        <v>40.030770104898799</v>
      </c>
      <c r="N47">
        <v>44.934391798948198</v>
      </c>
      <c r="O47">
        <v>43.2689656846293</v>
      </c>
      <c r="P47">
        <v>43.807095960879003</v>
      </c>
      <c r="Q47">
        <v>45.740866571945702</v>
      </c>
      <c r="R47">
        <v>53.894019685207802</v>
      </c>
      <c r="S47">
        <v>51.090692029779298</v>
      </c>
      <c r="T47">
        <v>48.745060238033503</v>
      </c>
      <c r="U47">
        <v>43.905752219544901</v>
      </c>
      <c r="V47">
        <v>45.843275838670102</v>
      </c>
      <c r="W47">
        <v>53.469230499807303</v>
      </c>
      <c r="X47">
        <v>53.460803880423597</v>
      </c>
      <c r="Y47">
        <v>51.965577353085401</v>
      </c>
      <c r="Z47">
        <v>48.554314019122202</v>
      </c>
      <c r="AA47">
        <v>44.960017968422299</v>
      </c>
      <c r="AB47">
        <v>45.879026445639497</v>
      </c>
      <c r="AC47">
        <v>45.794864917836598</v>
      </c>
      <c r="AD47">
        <v>45.129447570230099</v>
      </c>
      <c r="AE47">
        <v>42.624000000000002</v>
      </c>
      <c r="AF47">
        <v>41.010854393732998</v>
      </c>
    </row>
    <row r="48" spans="1:32" x14ac:dyDescent="0.3">
      <c r="A48" t="s">
        <v>85</v>
      </c>
      <c r="B48" t="s">
        <v>389</v>
      </c>
      <c r="C48" t="s">
        <v>297</v>
      </c>
      <c r="D48" t="s">
        <v>390</v>
      </c>
      <c r="E48" t="s">
        <v>298</v>
      </c>
      <c r="F48">
        <v>77.809684452174594</v>
      </c>
      <c r="G48">
        <v>83.338377361985906</v>
      </c>
      <c r="H48">
        <v>84.367746564980095</v>
      </c>
      <c r="I48">
        <v>83.591421500174604</v>
      </c>
      <c r="J48">
        <v>88.837256242942303</v>
      </c>
      <c r="K48">
        <v>96.325231387806596</v>
      </c>
      <c r="L48">
        <v>104.71149673236</v>
      </c>
      <c r="M48">
        <v>108.631898175136</v>
      </c>
      <c r="N48">
        <v>122.582282931702</v>
      </c>
      <c r="O48">
        <v>119.08187007490601</v>
      </c>
      <c r="P48">
        <v>113.851599125717</v>
      </c>
      <c r="Q48">
        <v>117.60791387221199</v>
      </c>
      <c r="R48">
        <v>128.010339906235</v>
      </c>
      <c r="S48">
        <v>126.84894471861</v>
      </c>
      <c r="T48">
        <v>120.517947682398</v>
      </c>
      <c r="U48">
        <v>117.95132725195801</v>
      </c>
      <c r="V48">
        <v>141.15430572813099</v>
      </c>
      <c r="W48">
        <v>150.08412839161801</v>
      </c>
      <c r="X48">
        <v>155.869860788647</v>
      </c>
      <c r="Y48">
        <v>160.185586144008</v>
      </c>
      <c r="Z48">
        <v>163.964091396496</v>
      </c>
      <c r="AA48">
        <v>171.521331639457</v>
      </c>
      <c r="AB48">
        <v>180.18740840550399</v>
      </c>
      <c r="AC48">
        <v>161.43357088708601</v>
      </c>
      <c r="AD48">
        <v>160.11717327792499</v>
      </c>
      <c r="AE48">
        <v>154.12982704807999</v>
      </c>
      <c r="AF48">
        <v>153.74684529982099</v>
      </c>
    </row>
    <row r="49" spans="1:32" x14ac:dyDescent="0.3">
      <c r="A49" t="s">
        <v>85</v>
      </c>
      <c r="B49" t="s">
        <v>391</v>
      </c>
      <c r="C49" t="s">
        <v>297</v>
      </c>
      <c r="D49" t="s">
        <v>392</v>
      </c>
      <c r="E49" t="s">
        <v>298</v>
      </c>
      <c r="F49">
        <v>17.6397773661791</v>
      </c>
      <c r="G49">
        <v>18.231538475698201</v>
      </c>
      <c r="H49">
        <v>18.629568246387901</v>
      </c>
      <c r="I49">
        <v>18.167104567803399</v>
      </c>
      <c r="J49">
        <v>18.715329799523602</v>
      </c>
      <c r="K49">
        <v>19.7776618438631</v>
      </c>
      <c r="L49">
        <v>21.847245444200301</v>
      </c>
      <c r="M49">
        <v>22.757627702401699</v>
      </c>
      <c r="N49">
        <v>24.7650897122362</v>
      </c>
      <c r="O49">
        <v>23.720979918324598</v>
      </c>
      <c r="P49">
        <v>22.483478893339001</v>
      </c>
      <c r="Q49">
        <v>22.689561750849698</v>
      </c>
      <c r="R49">
        <v>22.568705640325799</v>
      </c>
      <c r="S49">
        <v>22.8792595436833</v>
      </c>
      <c r="T49">
        <v>21.937964144813101</v>
      </c>
      <c r="U49">
        <v>21.973006267350002</v>
      </c>
      <c r="V49">
        <v>23.254824456525199</v>
      </c>
      <c r="W49">
        <v>21.950146951788099</v>
      </c>
      <c r="X49">
        <v>23.014114600282898</v>
      </c>
      <c r="Y49">
        <v>21.657333522690099</v>
      </c>
      <c r="Z49">
        <v>21.036683894380001</v>
      </c>
      <c r="AA49">
        <v>22.3325625951829</v>
      </c>
      <c r="AB49">
        <v>22.100472790609299</v>
      </c>
      <c r="AC49">
        <v>23.652986349315398</v>
      </c>
      <c r="AD49">
        <v>25.860301700835901</v>
      </c>
      <c r="AE49">
        <v>21.3649122922494</v>
      </c>
      <c r="AF49">
        <v>23.9904832308492</v>
      </c>
    </row>
    <row r="50" spans="1:32" x14ac:dyDescent="0.3">
      <c r="A50" t="s">
        <v>85</v>
      </c>
      <c r="B50" t="s">
        <v>393</v>
      </c>
      <c r="C50" t="s">
        <v>297</v>
      </c>
      <c r="D50" t="s">
        <v>394</v>
      </c>
      <c r="E50" t="s">
        <v>298</v>
      </c>
      <c r="F50">
        <v>30.980889080623101</v>
      </c>
      <c r="G50">
        <v>33.499344838449197</v>
      </c>
      <c r="H50">
        <v>33.862208492776098</v>
      </c>
      <c r="I50">
        <v>33.8588315125332</v>
      </c>
      <c r="J50">
        <v>36.160221660985599</v>
      </c>
      <c r="K50">
        <v>37.789288715965903</v>
      </c>
      <c r="L50">
        <v>41.936562570137198</v>
      </c>
      <c r="M50">
        <v>45.843500367835603</v>
      </c>
      <c r="N50">
        <v>52.882801420517801</v>
      </c>
      <c r="O50">
        <v>52.091924471951899</v>
      </c>
      <c r="P50">
        <v>47.561024271498397</v>
      </c>
      <c r="Q50">
        <v>49.177485549416097</v>
      </c>
      <c r="R50">
        <v>51.547614580701797</v>
      </c>
      <c r="S50">
        <v>52.878993145147597</v>
      </c>
      <c r="T50">
        <v>49.834923299551598</v>
      </c>
      <c r="U50">
        <v>52.072568765062897</v>
      </c>
      <c r="V50">
        <v>72.056205432935599</v>
      </c>
      <c r="W50">
        <v>74.6647509400226</v>
      </c>
      <c r="X50">
        <v>79.394942307940994</v>
      </c>
      <c r="Y50">
        <v>86.562675268232098</v>
      </c>
      <c r="Z50">
        <v>94.373093482993895</v>
      </c>
      <c r="AA50">
        <v>104.22875107585099</v>
      </c>
      <c r="AB50">
        <v>112.207909169255</v>
      </c>
      <c r="AC50">
        <v>91.985719619933704</v>
      </c>
      <c r="AD50">
        <v>89.127424006859201</v>
      </c>
      <c r="AE50">
        <v>90.140914755830906</v>
      </c>
      <c r="AF50">
        <v>88.745507675239196</v>
      </c>
    </row>
    <row r="51" spans="1:32" x14ac:dyDescent="0.3">
      <c r="A51" t="s">
        <v>85</v>
      </c>
      <c r="B51" t="s">
        <v>395</v>
      </c>
      <c r="C51" t="s">
        <v>297</v>
      </c>
      <c r="D51" t="s">
        <v>396</v>
      </c>
      <c r="E51" t="s">
        <v>298</v>
      </c>
      <c r="F51">
        <v>25.966888909596399</v>
      </c>
      <c r="G51">
        <v>28.097368255353299</v>
      </c>
      <c r="H51">
        <v>28.4596536203242</v>
      </c>
      <c r="I51">
        <v>28.474900503861299</v>
      </c>
      <c r="J51">
        <v>30.487930357396099</v>
      </c>
      <c r="K51">
        <v>31.9243273035401</v>
      </c>
      <c r="L51">
        <v>35.695815167962301</v>
      </c>
      <c r="M51">
        <v>39.069265180654199</v>
      </c>
      <c r="N51">
        <v>45.506089432410299</v>
      </c>
      <c r="O51">
        <v>44.8891822772447</v>
      </c>
      <c r="P51">
        <v>40.896602745215802</v>
      </c>
      <c r="Q51">
        <v>42.157322884296001</v>
      </c>
      <c r="R51">
        <v>43.976330309345698</v>
      </c>
      <c r="S51">
        <v>45.198166173059697</v>
      </c>
      <c r="T51">
        <v>42.837175433104903</v>
      </c>
      <c r="U51">
        <v>45.073094602257598</v>
      </c>
      <c r="V51">
        <v>63.9593230452273</v>
      </c>
      <c r="W51">
        <v>65.361030879562506</v>
      </c>
      <c r="X51">
        <v>68.850754326147495</v>
      </c>
      <c r="Y51">
        <v>75.076975853417295</v>
      </c>
      <c r="Z51">
        <v>81.416289764602695</v>
      </c>
      <c r="AA51">
        <v>90.742435829385201</v>
      </c>
      <c r="AB51">
        <v>96.884030526498805</v>
      </c>
      <c r="AC51">
        <v>75.915777763911194</v>
      </c>
      <c r="AD51">
        <v>74.961849060740093</v>
      </c>
      <c r="AE51">
        <v>74.580018726691193</v>
      </c>
      <c r="AF51">
        <v>73.410269359172204</v>
      </c>
    </row>
    <row r="52" spans="1:32" x14ac:dyDescent="0.3">
      <c r="A52" t="s">
        <v>85</v>
      </c>
      <c r="B52" t="s">
        <v>397</v>
      </c>
      <c r="C52" t="s">
        <v>297</v>
      </c>
      <c r="D52" t="s">
        <v>398</v>
      </c>
      <c r="E52" t="s">
        <v>298</v>
      </c>
      <c r="F52">
        <v>5.0140001710266304</v>
      </c>
      <c r="G52">
        <v>5.4019765830958697</v>
      </c>
      <c r="H52">
        <v>5.4025548724518702</v>
      </c>
      <c r="I52">
        <v>5.38393100867179</v>
      </c>
      <c r="J52">
        <v>5.6722913035894704</v>
      </c>
      <c r="K52">
        <v>5.86496141242585</v>
      </c>
      <c r="L52">
        <v>6.2407474021748701</v>
      </c>
      <c r="M52">
        <v>6.7742351871813602</v>
      </c>
      <c r="N52">
        <v>7.3767119881074503</v>
      </c>
      <c r="O52">
        <v>7.2027421947071399</v>
      </c>
      <c r="P52">
        <v>6.6644215262825997</v>
      </c>
      <c r="Q52">
        <v>7.0201626651201403</v>
      </c>
      <c r="R52">
        <v>7.5712842713560597</v>
      </c>
      <c r="S52">
        <v>7.6808269720878801</v>
      </c>
      <c r="T52">
        <v>6.9977478664467103</v>
      </c>
      <c r="U52">
        <v>6.99947416280519</v>
      </c>
      <c r="V52">
        <v>8.0968823877082006</v>
      </c>
      <c r="W52">
        <v>9.3037200604601207</v>
      </c>
      <c r="X52">
        <v>10.544187981793399</v>
      </c>
      <c r="Y52">
        <v>11.4856994148148</v>
      </c>
      <c r="Z52">
        <v>12.9568037183912</v>
      </c>
      <c r="AA52">
        <v>13.4863152464661</v>
      </c>
      <c r="AB52">
        <v>15.3238786427566</v>
      </c>
      <c r="AC52">
        <v>16.069941856022499</v>
      </c>
      <c r="AD52">
        <v>14.165574946119101</v>
      </c>
      <c r="AE52">
        <v>15.5608960291397</v>
      </c>
      <c r="AF52">
        <v>15.335238316067</v>
      </c>
    </row>
    <row r="53" spans="1:32" x14ac:dyDescent="0.3">
      <c r="A53" t="s">
        <v>85</v>
      </c>
      <c r="B53" t="s">
        <v>399</v>
      </c>
      <c r="C53" t="s">
        <v>297</v>
      </c>
      <c r="D53" t="s">
        <v>400</v>
      </c>
      <c r="E53" t="s">
        <v>298</v>
      </c>
      <c r="F53">
        <v>44.992550868283402</v>
      </c>
      <c r="G53">
        <v>47.6979590357547</v>
      </c>
      <c r="H53">
        <v>46.590644682674501</v>
      </c>
      <c r="I53">
        <v>45.164741772888199</v>
      </c>
      <c r="J53">
        <v>45.899541203517103</v>
      </c>
      <c r="K53">
        <v>47.832337701483702</v>
      </c>
      <c r="L53">
        <v>52.474715266412602</v>
      </c>
      <c r="M53">
        <v>48.916293041782403</v>
      </c>
      <c r="N53">
        <v>48.461607446562098</v>
      </c>
      <c r="O53">
        <v>49.184468501416802</v>
      </c>
      <c r="P53">
        <v>47.288784083724501</v>
      </c>
      <c r="Q53">
        <v>47.937563344193798</v>
      </c>
      <c r="R53">
        <v>53.363672981474899</v>
      </c>
      <c r="S53">
        <v>52.987511628988699</v>
      </c>
      <c r="T53">
        <v>46.213986822806604</v>
      </c>
      <c r="U53">
        <v>46.650945786265702</v>
      </c>
      <c r="V53">
        <v>46.435150591104801</v>
      </c>
      <c r="W53">
        <v>44.904429859716203</v>
      </c>
      <c r="X53">
        <v>47.871594830099397</v>
      </c>
      <c r="Y53">
        <v>54.492090209418301</v>
      </c>
      <c r="Z53">
        <v>58.245626875464303</v>
      </c>
      <c r="AA53">
        <v>64.234732703059905</v>
      </c>
      <c r="AB53">
        <v>56.855209736341898</v>
      </c>
      <c r="AC53">
        <v>58.892886337015597</v>
      </c>
      <c r="AD53">
        <v>70.755083972374806</v>
      </c>
      <c r="AE53">
        <v>57.197530338783402</v>
      </c>
      <c r="AF53">
        <v>58.8351341542919</v>
      </c>
    </row>
    <row r="54" spans="1:32" x14ac:dyDescent="0.3">
      <c r="A54" t="s">
        <v>85</v>
      </c>
      <c r="B54" t="s">
        <v>401</v>
      </c>
      <c r="C54" t="s">
        <v>297</v>
      </c>
      <c r="D54" t="s">
        <v>402</v>
      </c>
      <c r="E54" t="s">
        <v>298</v>
      </c>
      <c r="F54">
        <v>93.614404791987894</v>
      </c>
      <c r="G54">
        <v>100.095234728054</v>
      </c>
      <c r="H54">
        <v>98.9572246751178</v>
      </c>
      <c r="I54">
        <v>96.444094996023793</v>
      </c>
      <c r="J54">
        <v>96.412731710943604</v>
      </c>
      <c r="K54">
        <v>98.342200602834794</v>
      </c>
      <c r="L54">
        <v>108.055191963304</v>
      </c>
      <c r="M54">
        <v>106.704490719259</v>
      </c>
      <c r="N54">
        <v>114.99010656676499</v>
      </c>
      <c r="O54">
        <v>113.722997874288</v>
      </c>
      <c r="P54">
        <v>106.616362192089</v>
      </c>
      <c r="Q54">
        <v>109.082953860063</v>
      </c>
      <c r="R54">
        <v>118.20674261581701</v>
      </c>
      <c r="S54">
        <v>118.242744223119</v>
      </c>
      <c r="T54">
        <v>104.56705351172501</v>
      </c>
      <c r="U54">
        <v>103.870230190059</v>
      </c>
      <c r="V54">
        <v>104.63883457596501</v>
      </c>
      <c r="W54">
        <v>102.454202406734</v>
      </c>
      <c r="X54">
        <v>108.760992879109</v>
      </c>
      <c r="Y54">
        <v>120.626346474524</v>
      </c>
      <c r="Z54">
        <v>125.702501922449</v>
      </c>
      <c r="AA54">
        <v>133.87128979137401</v>
      </c>
      <c r="AB54">
        <v>125.952995173842</v>
      </c>
      <c r="AC54">
        <v>128.86135410916799</v>
      </c>
      <c r="AD54">
        <v>142.40555949736401</v>
      </c>
      <c r="AE54">
        <v>128.314312893612</v>
      </c>
      <c r="AF54">
        <v>129.81261034719199</v>
      </c>
    </row>
    <row r="55" spans="1:32" x14ac:dyDescent="0.3">
      <c r="A55" t="s">
        <v>85</v>
      </c>
      <c r="B55" t="s">
        <v>403</v>
      </c>
      <c r="C55" t="s">
        <v>297</v>
      </c>
      <c r="D55" t="s">
        <v>404</v>
      </c>
      <c r="E55" t="s">
        <v>298</v>
      </c>
      <c r="F55">
        <v>48.6218539237044</v>
      </c>
      <c r="G55">
        <v>52.397275692299402</v>
      </c>
      <c r="H55">
        <v>52.366579992443199</v>
      </c>
      <c r="I55">
        <v>51.279353223135502</v>
      </c>
      <c r="J55">
        <v>50.513190507426401</v>
      </c>
      <c r="K55">
        <v>50.509862901350999</v>
      </c>
      <c r="L55">
        <v>55.580476696891502</v>
      </c>
      <c r="M55">
        <v>57.788197677476298</v>
      </c>
      <c r="N55">
        <v>66.528499120202298</v>
      </c>
      <c r="O55">
        <v>64.538529372871196</v>
      </c>
      <c r="P55">
        <v>59.327578108364001</v>
      </c>
      <c r="Q55">
        <v>61.145390515869103</v>
      </c>
      <c r="R55">
        <v>64.843069634341802</v>
      </c>
      <c r="S55">
        <v>65.255232594130305</v>
      </c>
      <c r="T55">
        <v>58.353066688918098</v>
      </c>
      <c r="U55">
        <v>57.219284403793601</v>
      </c>
      <c r="V55">
        <v>58.203683984860497</v>
      </c>
      <c r="W55">
        <v>57.549772547018101</v>
      </c>
      <c r="X55">
        <v>60.889398049009202</v>
      </c>
      <c r="Y55">
        <v>66.134256265105705</v>
      </c>
      <c r="Z55">
        <v>67.456875046984806</v>
      </c>
      <c r="AA55">
        <v>69.636557088314404</v>
      </c>
      <c r="AB55">
        <v>69.097785437499795</v>
      </c>
      <c r="AC55">
        <v>69.968467772151996</v>
      </c>
      <c r="AD55">
        <v>71.650475524989602</v>
      </c>
      <c r="AE55">
        <v>71.116782554829101</v>
      </c>
      <c r="AF55">
        <v>70.977476192900198</v>
      </c>
    </row>
    <row r="56" spans="1:32" x14ac:dyDescent="0.3">
      <c r="A56" t="s">
        <v>85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85</v>
      </c>
      <c r="B57" t="s">
        <v>407</v>
      </c>
      <c r="C57" t="s">
        <v>297</v>
      </c>
      <c r="D57" t="s">
        <v>408</v>
      </c>
      <c r="E57" t="s">
        <v>298</v>
      </c>
      <c r="F57">
        <v>2592.2203496438201</v>
      </c>
      <c r="G57">
        <v>2843.39896537397</v>
      </c>
      <c r="H57">
        <v>2891.3681054784001</v>
      </c>
      <c r="I57">
        <v>2978.0871005179201</v>
      </c>
      <c r="J57">
        <v>3039.1118669058601</v>
      </c>
      <c r="K57">
        <v>3118.23608446871</v>
      </c>
      <c r="L57">
        <v>3411.27702488663</v>
      </c>
      <c r="M57">
        <v>3446.2307085693201</v>
      </c>
      <c r="N57">
        <v>3693.6367121262601</v>
      </c>
      <c r="O57">
        <v>3591.1242496755099</v>
      </c>
      <c r="P57">
        <v>3391.43954225774</v>
      </c>
      <c r="Q57">
        <v>3473.6797768781598</v>
      </c>
      <c r="R57">
        <v>3622.0315321523699</v>
      </c>
      <c r="S57">
        <v>3558.2125442028</v>
      </c>
      <c r="T57">
        <v>3109.2104569365201</v>
      </c>
      <c r="U57">
        <v>3146.79607010994</v>
      </c>
      <c r="V57">
        <v>3146.4913592654498</v>
      </c>
      <c r="W57">
        <v>3199.9338729813599</v>
      </c>
      <c r="X57">
        <v>3231.0556888502001</v>
      </c>
      <c r="Y57">
        <v>3294.7360989006702</v>
      </c>
      <c r="Z57">
        <v>3494.6066382835102</v>
      </c>
      <c r="AA57">
        <v>3665.3794998066301</v>
      </c>
      <c r="AB57">
        <v>3794.4204336069502</v>
      </c>
      <c r="AC57">
        <v>3745.7075023541802</v>
      </c>
      <c r="AD57">
        <v>3726.8967268756801</v>
      </c>
      <c r="AE57">
        <v>3537.9951474887798</v>
      </c>
      <c r="AF57">
        <v>3586.99169379355</v>
      </c>
    </row>
    <row r="58" spans="1:32" x14ac:dyDescent="0.3">
      <c r="A58" t="s">
        <v>85</v>
      </c>
      <c r="B58" t="s">
        <v>409</v>
      </c>
      <c r="C58" t="s">
        <v>297</v>
      </c>
      <c r="D58" t="s">
        <v>410</v>
      </c>
      <c r="E58" t="s">
        <v>298</v>
      </c>
      <c r="F58">
        <v>2592.2203496438201</v>
      </c>
      <c r="G58">
        <v>2843.39896537397</v>
      </c>
      <c r="H58">
        <v>2891.3681054784001</v>
      </c>
      <c r="I58">
        <v>2978.0871005179201</v>
      </c>
      <c r="J58">
        <v>3039.1118669058601</v>
      </c>
      <c r="K58">
        <v>3118.23608446871</v>
      </c>
      <c r="L58">
        <v>3411.27702488663</v>
      </c>
      <c r="M58">
        <v>3446.2307085693201</v>
      </c>
      <c r="N58">
        <v>3693.6367121262601</v>
      </c>
      <c r="O58">
        <v>3591.1242496755099</v>
      </c>
      <c r="P58">
        <v>3391.43954225774</v>
      </c>
      <c r="Q58">
        <v>3473.6797768781598</v>
      </c>
      <c r="R58">
        <v>3622.0315321523699</v>
      </c>
      <c r="S58">
        <v>3558.2125442028</v>
      </c>
      <c r="T58">
        <v>3109.2104569365201</v>
      </c>
      <c r="U58">
        <v>3146.79607010994</v>
      </c>
      <c r="V58">
        <v>3146.4913592654498</v>
      </c>
      <c r="W58">
        <v>3199.9338729813599</v>
      </c>
      <c r="X58">
        <v>3231.0556888502001</v>
      </c>
      <c r="Y58">
        <v>3294.7360989006702</v>
      </c>
      <c r="Z58">
        <v>3494.6066382835102</v>
      </c>
      <c r="AA58">
        <v>3665.3794998066301</v>
      </c>
      <c r="AB58">
        <v>3794.4204336069502</v>
      </c>
      <c r="AC58">
        <v>3745.7075023541802</v>
      </c>
      <c r="AD58">
        <v>3726.8967268756801</v>
      </c>
      <c r="AE58">
        <v>3537.9951474887798</v>
      </c>
      <c r="AF58">
        <v>3586.99169379355</v>
      </c>
    </row>
    <row r="59" spans="1:32" x14ac:dyDescent="0.3">
      <c r="A59" t="s">
        <v>85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87</v>
      </c>
      <c r="B2" t="s">
        <v>295</v>
      </c>
      <c r="C2" t="s">
        <v>297</v>
      </c>
      <c r="D2" t="s">
        <v>296</v>
      </c>
      <c r="E2" t="s">
        <v>298</v>
      </c>
      <c r="F2">
        <v>42.7609725151774</v>
      </c>
      <c r="G2">
        <v>45.077099187032502</v>
      </c>
      <c r="H2">
        <v>44.082822272348601</v>
      </c>
      <c r="I2">
        <v>43.410260197397797</v>
      </c>
      <c r="J2">
        <v>45.454023432985103</v>
      </c>
      <c r="K2">
        <v>44.908107394070001</v>
      </c>
      <c r="L2">
        <v>43.4725803642553</v>
      </c>
      <c r="M2">
        <v>43.248788679918</v>
      </c>
      <c r="N2">
        <v>43.6602122235835</v>
      </c>
      <c r="O2">
        <v>43.698491711282301</v>
      </c>
      <c r="P2">
        <v>44.844908637094001</v>
      </c>
      <c r="Q2">
        <v>43.4171859228817</v>
      </c>
      <c r="R2">
        <v>50.450816978012803</v>
      </c>
      <c r="S2">
        <v>51.549548942356999</v>
      </c>
      <c r="T2">
        <v>47.483506870288899</v>
      </c>
      <c r="U2">
        <v>49.247628659731497</v>
      </c>
      <c r="V2">
        <v>54.168201465562397</v>
      </c>
      <c r="W2">
        <v>57.352178897118598</v>
      </c>
      <c r="X2">
        <v>51.4123443363085</v>
      </c>
      <c r="Y2">
        <v>57.188172457214201</v>
      </c>
      <c r="Z2">
        <v>61.865864782738498</v>
      </c>
      <c r="AA2">
        <v>65.076049456486899</v>
      </c>
      <c r="AB2">
        <v>63.673338195439598</v>
      </c>
      <c r="AC2">
        <v>60.314108720513502</v>
      </c>
      <c r="AD2">
        <v>66.071767160827406</v>
      </c>
      <c r="AE2">
        <v>55.718260826655097</v>
      </c>
      <c r="AF2">
        <v>56.071550982669102</v>
      </c>
    </row>
    <row r="3" spans="1:32" x14ac:dyDescent="0.3">
      <c r="A3" t="s">
        <v>87</v>
      </c>
      <c r="B3" t="s">
        <v>299</v>
      </c>
      <c r="C3" t="s">
        <v>297</v>
      </c>
      <c r="D3" t="s">
        <v>300</v>
      </c>
      <c r="E3" t="s">
        <v>298</v>
      </c>
      <c r="F3">
        <v>4.5148036896639301</v>
      </c>
      <c r="G3">
        <v>4.5414977069133098</v>
      </c>
      <c r="H3">
        <v>4.8516060482569401</v>
      </c>
      <c r="I3">
        <v>4.7687061097694103</v>
      </c>
      <c r="J3">
        <v>4.8586627865848504</v>
      </c>
      <c r="K3">
        <v>5.2452691507370899</v>
      </c>
      <c r="L3">
        <v>5.6218591950382297</v>
      </c>
      <c r="M3">
        <v>5.7131339804858898</v>
      </c>
      <c r="N3">
        <v>5.4532808707057798</v>
      </c>
      <c r="O3">
        <v>5.5123565852680496</v>
      </c>
      <c r="P3">
        <v>6.2417127000573602</v>
      </c>
      <c r="Q3">
        <v>6.2236802805356097</v>
      </c>
      <c r="R3">
        <v>6.7208864811491003</v>
      </c>
      <c r="S3">
        <v>6.9279051882476201</v>
      </c>
      <c r="T3">
        <v>5.5078033260697303</v>
      </c>
      <c r="U3">
        <v>5.7975319491225497</v>
      </c>
      <c r="V3">
        <v>6.4963390227348201</v>
      </c>
      <c r="W3">
        <v>6.1291064157142099</v>
      </c>
      <c r="X3">
        <v>5.8589950318971704</v>
      </c>
      <c r="Y3">
        <v>6.0434124074320197</v>
      </c>
      <c r="Z3">
        <v>6.1246789624339701</v>
      </c>
      <c r="AA3">
        <v>5.9134824078814203</v>
      </c>
      <c r="AB3">
        <v>5.8740647356836897</v>
      </c>
      <c r="AC3">
        <v>8.1594731854525993</v>
      </c>
      <c r="AD3">
        <v>8.2096760662756996</v>
      </c>
      <c r="AE3">
        <v>7.6689055231929704</v>
      </c>
      <c r="AF3">
        <v>8.3633092779718794</v>
      </c>
    </row>
    <row r="4" spans="1:32" x14ac:dyDescent="0.3">
      <c r="A4" t="s">
        <v>87</v>
      </c>
      <c r="B4" t="s">
        <v>301</v>
      </c>
      <c r="C4" t="s">
        <v>297</v>
      </c>
      <c r="D4" t="s">
        <v>302</v>
      </c>
      <c r="E4" t="s">
        <v>298</v>
      </c>
      <c r="F4">
        <v>722.007016440249</v>
      </c>
      <c r="G4">
        <v>738.61635511812801</v>
      </c>
      <c r="H4">
        <v>753.76421725685896</v>
      </c>
      <c r="I4">
        <v>747.91997124740203</v>
      </c>
      <c r="J4">
        <v>749.36757642950295</v>
      </c>
      <c r="K4">
        <v>764.98883551825202</v>
      </c>
      <c r="L4">
        <v>774.24931277629003</v>
      </c>
      <c r="M4">
        <v>783.77022830373096</v>
      </c>
      <c r="N4">
        <v>756.564577688241</v>
      </c>
      <c r="O4">
        <v>736.612450195664</v>
      </c>
      <c r="P4">
        <v>732.40950433075102</v>
      </c>
      <c r="Q4">
        <v>737.82055780708095</v>
      </c>
      <c r="R4">
        <v>742.11494213995297</v>
      </c>
      <c r="S4">
        <v>737.58765556302296</v>
      </c>
      <c r="T4">
        <v>652.138773636265</v>
      </c>
      <c r="U4">
        <v>677.04334573498704</v>
      </c>
      <c r="V4">
        <v>674.61087961706096</v>
      </c>
      <c r="W4">
        <v>644.50524241474204</v>
      </c>
      <c r="X4">
        <v>626.91074187249205</v>
      </c>
      <c r="Y4">
        <v>631.70683628155905</v>
      </c>
      <c r="Z4">
        <v>647.73671464588597</v>
      </c>
      <c r="AA4">
        <v>658.34655523278605</v>
      </c>
      <c r="AB4">
        <v>671.62153192254698</v>
      </c>
      <c r="AC4">
        <v>684.38841853672898</v>
      </c>
      <c r="AD4">
        <v>720.490222158439</v>
      </c>
      <c r="AE4">
        <v>748.63559675151896</v>
      </c>
      <c r="AF4">
        <v>829.69225915419304</v>
      </c>
    </row>
    <row r="5" spans="1:32" x14ac:dyDescent="0.3">
      <c r="A5" t="s">
        <v>87</v>
      </c>
      <c r="B5" t="s">
        <v>303</v>
      </c>
      <c r="C5" t="s">
        <v>297</v>
      </c>
      <c r="D5" t="s">
        <v>304</v>
      </c>
      <c r="E5" t="s">
        <v>298</v>
      </c>
      <c r="F5">
        <v>101.311074190243</v>
      </c>
      <c r="G5">
        <v>103.782469882344</v>
      </c>
      <c r="H5">
        <v>100.450239070691</v>
      </c>
      <c r="I5">
        <v>99.450656561533904</v>
      </c>
      <c r="J5">
        <v>99.923418437931105</v>
      </c>
      <c r="K5">
        <v>100.5536904163</v>
      </c>
      <c r="L5">
        <v>103.911427408809</v>
      </c>
      <c r="M5">
        <v>105.956219183351</v>
      </c>
      <c r="N5">
        <v>103.492834775023</v>
      </c>
      <c r="O5">
        <v>100.55619653571399</v>
      </c>
      <c r="P5">
        <v>101.44445366834699</v>
      </c>
      <c r="Q5">
        <v>102.078809020308</v>
      </c>
      <c r="R5">
        <v>105.85252678194099</v>
      </c>
      <c r="S5">
        <v>110.116156674731</v>
      </c>
      <c r="T5">
        <v>104.19400729412401</v>
      </c>
      <c r="U5">
        <v>105.11732138053399</v>
      </c>
      <c r="V5">
        <v>104.328445790351</v>
      </c>
      <c r="W5">
        <v>101.599855785098</v>
      </c>
      <c r="X5">
        <v>101.736069287549</v>
      </c>
      <c r="Y5">
        <v>102.940510285728</v>
      </c>
      <c r="Z5">
        <v>107.688641774925</v>
      </c>
      <c r="AA5">
        <v>113.444799845511</v>
      </c>
      <c r="AB5">
        <v>117.10538122997001</v>
      </c>
      <c r="AC5">
        <v>121.292705476382</v>
      </c>
      <c r="AD5">
        <v>127.651734821861</v>
      </c>
      <c r="AE5">
        <v>130.24975735120199</v>
      </c>
      <c r="AF5">
        <v>137.559043714268</v>
      </c>
    </row>
    <row r="6" spans="1:32" x14ac:dyDescent="0.3">
      <c r="A6" t="s">
        <v>87</v>
      </c>
      <c r="B6" t="s">
        <v>305</v>
      </c>
      <c r="C6" t="s">
        <v>297</v>
      </c>
      <c r="D6" t="s">
        <v>306</v>
      </c>
      <c r="E6" t="s">
        <v>298</v>
      </c>
      <c r="F6">
        <v>156.979622942574</v>
      </c>
      <c r="G6">
        <v>158.30638613605001</v>
      </c>
      <c r="H6">
        <v>159.65617096065</v>
      </c>
      <c r="I6">
        <v>158.15182195265299</v>
      </c>
      <c r="J6">
        <v>153.00111748574199</v>
      </c>
      <c r="K6">
        <v>149.35964329979299</v>
      </c>
      <c r="L6">
        <v>149.682097755326</v>
      </c>
      <c r="M6">
        <v>150.12452992166101</v>
      </c>
      <c r="N6">
        <v>136.92074455281801</v>
      </c>
      <c r="O6">
        <v>129.371387988804</v>
      </c>
      <c r="P6">
        <v>119.086654109731</v>
      </c>
      <c r="Q6">
        <v>114.825671708737</v>
      </c>
      <c r="R6">
        <v>110.52417997469099</v>
      </c>
      <c r="S6">
        <v>102.74461344304299</v>
      </c>
      <c r="T6">
        <v>90.554321651440006</v>
      </c>
      <c r="U6">
        <v>91.447854492368904</v>
      </c>
      <c r="V6">
        <v>88.054117650466296</v>
      </c>
      <c r="W6">
        <v>87.411348354799898</v>
      </c>
      <c r="X6">
        <v>86.944599224559397</v>
      </c>
      <c r="Y6">
        <v>90.119648313912407</v>
      </c>
      <c r="Z6">
        <v>93.989936219130001</v>
      </c>
      <c r="AA6">
        <v>98.188132669459605</v>
      </c>
      <c r="AB6">
        <v>99.873423510305301</v>
      </c>
      <c r="AC6">
        <v>98.233915890975794</v>
      </c>
      <c r="AD6">
        <v>102.892969364218</v>
      </c>
      <c r="AE6">
        <v>105.775927434932</v>
      </c>
      <c r="AF6">
        <v>119.340967371099</v>
      </c>
    </row>
    <row r="7" spans="1:32" x14ac:dyDescent="0.3">
      <c r="A7" t="s">
        <v>87</v>
      </c>
      <c r="B7" t="s">
        <v>307</v>
      </c>
      <c r="C7" t="s">
        <v>297</v>
      </c>
      <c r="D7" t="s">
        <v>308</v>
      </c>
      <c r="E7" t="s">
        <v>298</v>
      </c>
      <c r="F7">
        <v>76.168037459740603</v>
      </c>
      <c r="G7">
        <v>75.963177650400993</v>
      </c>
      <c r="H7">
        <v>78.098908793991001</v>
      </c>
      <c r="I7">
        <v>80.387661127794601</v>
      </c>
      <c r="J7">
        <v>80.443290165038604</v>
      </c>
      <c r="K7">
        <v>83.548545795956301</v>
      </c>
      <c r="L7">
        <v>82.709882218693494</v>
      </c>
      <c r="M7">
        <v>82.691686215294496</v>
      </c>
      <c r="N7">
        <v>81.473900527567693</v>
      </c>
      <c r="O7">
        <v>79.791217143468998</v>
      </c>
      <c r="P7">
        <v>79.232447592911896</v>
      </c>
      <c r="Q7">
        <v>78.937227555648505</v>
      </c>
      <c r="R7">
        <v>78.319694655280401</v>
      </c>
      <c r="S7">
        <v>75.156131919269498</v>
      </c>
      <c r="T7">
        <v>65.947070801562006</v>
      </c>
      <c r="U7">
        <v>68.985370703693604</v>
      </c>
      <c r="V7">
        <v>66.609924986354699</v>
      </c>
      <c r="W7">
        <v>63.144424832795998</v>
      </c>
      <c r="X7">
        <v>59.472494345232398</v>
      </c>
      <c r="Y7">
        <v>59.271174333457303</v>
      </c>
      <c r="Z7">
        <v>61.870761995511401</v>
      </c>
      <c r="AA7">
        <v>61.449418062816903</v>
      </c>
      <c r="AB7">
        <v>63.618161781192903</v>
      </c>
      <c r="AC7">
        <v>62.625125157674702</v>
      </c>
      <c r="AD7">
        <v>65.781695252926696</v>
      </c>
      <c r="AE7">
        <v>69.812483273507098</v>
      </c>
      <c r="AF7">
        <v>76.279525873634697</v>
      </c>
    </row>
    <row r="8" spans="1:32" x14ac:dyDescent="0.3">
      <c r="A8" t="s">
        <v>87</v>
      </c>
      <c r="B8" t="s">
        <v>309</v>
      </c>
      <c r="C8" t="s">
        <v>297</v>
      </c>
      <c r="D8" t="s">
        <v>310</v>
      </c>
      <c r="E8" t="s">
        <v>298</v>
      </c>
      <c r="F8">
        <v>11.667154513100501</v>
      </c>
      <c r="G8">
        <v>11.482601274434399</v>
      </c>
      <c r="H8">
        <v>11.2157041051736</v>
      </c>
      <c r="I8">
        <v>7.8872161253964697</v>
      </c>
      <c r="J8">
        <v>9.5669273798230403</v>
      </c>
      <c r="K8">
        <v>13.503659753637301</v>
      </c>
      <c r="L8">
        <v>13.0478714114256</v>
      </c>
      <c r="M8">
        <v>12.554304999104099</v>
      </c>
      <c r="N8">
        <v>13.6020361137751</v>
      </c>
      <c r="O8">
        <v>15.6941528834107</v>
      </c>
      <c r="P8">
        <v>22.018632081592202</v>
      </c>
      <c r="Q8">
        <v>25.870882557205601</v>
      </c>
      <c r="R8">
        <v>24.479357076668201</v>
      </c>
      <c r="S8">
        <v>29.978583420387199</v>
      </c>
      <c r="T8">
        <v>19.2245241032564</v>
      </c>
      <c r="U8">
        <v>25.986051877199198</v>
      </c>
      <c r="V8">
        <v>34.219876916087102</v>
      </c>
      <c r="W8">
        <v>25.8625642884742</v>
      </c>
      <c r="X8">
        <v>27.340876604027901</v>
      </c>
      <c r="Y8">
        <v>28.532651984294102</v>
      </c>
      <c r="Z8">
        <v>23.080593692737299</v>
      </c>
      <c r="AA8">
        <v>18.611880795615701</v>
      </c>
      <c r="AB8">
        <v>14.111753803353301</v>
      </c>
      <c r="AC8">
        <v>13.0179567255409</v>
      </c>
      <c r="AD8">
        <v>11.6707266956202</v>
      </c>
      <c r="AE8">
        <v>9.0541994065390003</v>
      </c>
      <c r="AF8">
        <v>10.079668628327999</v>
      </c>
    </row>
    <row r="9" spans="1:32" x14ac:dyDescent="0.3">
      <c r="A9" t="s">
        <v>87</v>
      </c>
      <c r="B9" t="s">
        <v>311</v>
      </c>
      <c r="C9" t="s">
        <v>297</v>
      </c>
      <c r="D9" t="s">
        <v>312</v>
      </c>
      <c r="E9" t="s">
        <v>298</v>
      </c>
      <c r="F9">
        <v>29.422515715760699</v>
      </c>
      <c r="G9">
        <v>28.582404002283599</v>
      </c>
      <c r="H9">
        <v>29.717786295652498</v>
      </c>
      <c r="I9">
        <v>27.564315009986899</v>
      </c>
      <c r="J9">
        <v>26.500916128731401</v>
      </c>
      <c r="K9">
        <v>27.152575012147398</v>
      </c>
      <c r="L9">
        <v>27.181760186456501</v>
      </c>
      <c r="M9">
        <v>29.005625323559698</v>
      </c>
      <c r="N9">
        <v>29.122921416741001</v>
      </c>
      <c r="O9">
        <v>29.349200740255899</v>
      </c>
      <c r="P9">
        <v>29.383333516357599</v>
      </c>
      <c r="Q9">
        <v>29.400088982949899</v>
      </c>
      <c r="R9">
        <v>30.508595994524701</v>
      </c>
      <c r="S9">
        <v>29.3566107935814</v>
      </c>
      <c r="T9">
        <v>24.846666604441101</v>
      </c>
      <c r="U9">
        <v>29.200660939359398</v>
      </c>
      <c r="V9">
        <v>28.5870253816705</v>
      </c>
      <c r="W9">
        <v>28.900536769216</v>
      </c>
      <c r="X9">
        <v>26.504458218655099</v>
      </c>
      <c r="Y9">
        <v>26.348001610957802</v>
      </c>
      <c r="Z9">
        <v>27.052266087658101</v>
      </c>
      <c r="AA9">
        <v>27.653173731808401</v>
      </c>
      <c r="AB9">
        <v>31.8150215318976</v>
      </c>
      <c r="AC9">
        <v>31.404307737612999</v>
      </c>
      <c r="AD9">
        <v>34.651080050017498</v>
      </c>
      <c r="AE9">
        <v>33.034392235259801</v>
      </c>
      <c r="AF9">
        <v>35.2179621826484</v>
      </c>
    </row>
    <row r="10" spans="1:32" x14ac:dyDescent="0.3">
      <c r="A10" t="s">
        <v>87</v>
      </c>
      <c r="B10" t="s">
        <v>313</v>
      </c>
      <c r="C10" t="s">
        <v>297</v>
      </c>
      <c r="D10" t="s">
        <v>314</v>
      </c>
      <c r="E10" t="s">
        <v>298</v>
      </c>
      <c r="F10">
        <v>54.0744881623068</v>
      </c>
      <c r="G10">
        <v>52.677111880044102</v>
      </c>
      <c r="H10">
        <v>55.196000462521297</v>
      </c>
      <c r="I10">
        <v>51.007798733764503</v>
      </c>
      <c r="J10">
        <v>48.990866659830203</v>
      </c>
      <c r="K10">
        <v>50.631840181577402</v>
      </c>
      <c r="L10">
        <v>50.313359134916801</v>
      </c>
      <c r="M10">
        <v>52.860883563497097</v>
      </c>
      <c r="N10">
        <v>51.174728764201703</v>
      </c>
      <c r="O10">
        <v>51.2433504534173</v>
      </c>
      <c r="P10">
        <v>51.645749642833799</v>
      </c>
      <c r="Q10">
        <v>52.514542766223997</v>
      </c>
      <c r="R10">
        <v>55.524717346318603</v>
      </c>
      <c r="S10">
        <v>52.946185306476202</v>
      </c>
      <c r="T10">
        <v>48.975327122820403</v>
      </c>
      <c r="U10">
        <v>54.217298601082199</v>
      </c>
      <c r="V10">
        <v>54.0053735421683</v>
      </c>
      <c r="W10">
        <v>46.128498317606699</v>
      </c>
      <c r="X10">
        <v>41.050620502963</v>
      </c>
      <c r="Y10">
        <v>39.024569118192602</v>
      </c>
      <c r="Z10">
        <v>41.089156919592597</v>
      </c>
      <c r="AA10">
        <v>41.429691612092903</v>
      </c>
      <c r="AB10">
        <v>45.151494005268901</v>
      </c>
      <c r="AC10">
        <v>45.138075048200598</v>
      </c>
      <c r="AD10">
        <v>49.848875736893902</v>
      </c>
      <c r="AE10">
        <v>50.535042956441899</v>
      </c>
      <c r="AF10">
        <v>54.789108538523799</v>
      </c>
    </row>
    <row r="11" spans="1:32" x14ac:dyDescent="0.3">
      <c r="A11" t="s">
        <v>87</v>
      </c>
      <c r="B11" t="s">
        <v>315</v>
      </c>
      <c r="C11" t="s">
        <v>297</v>
      </c>
      <c r="D11" t="s">
        <v>316</v>
      </c>
      <c r="E11" t="s">
        <v>298</v>
      </c>
      <c r="F11">
        <v>24.6519724465462</v>
      </c>
      <c r="G11">
        <v>24.094707877760499</v>
      </c>
      <c r="H11">
        <v>25.478214166868799</v>
      </c>
      <c r="I11">
        <v>23.4434837237777</v>
      </c>
      <c r="J11">
        <v>22.489950531098799</v>
      </c>
      <c r="K11">
        <v>23.4792651694301</v>
      </c>
      <c r="L11">
        <v>23.131598948460301</v>
      </c>
      <c r="M11">
        <v>23.855258239937399</v>
      </c>
      <c r="N11">
        <v>22.051807347460802</v>
      </c>
      <c r="O11">
        <v>21.894149713161301</v>
      </c>
      <c r="P11">
        <v>22.2624161264762</v>
      </c>
      <c r="Q11">
        <v>23.114453783274101</v>
      </c>
      <c r="R11">
        <v>25.016121351793899</v>
      </c>
      <c r="S11">
        <v>23.589574512894899</v>
      </c>
      <c r="T11">
        <v>24.128660518379402</v>
      </c>
      <c r="U11">
        <v>25.0166376617228</v>
      </c>
      <c r="V11">
        <v>25.4183481604978</v>
      </c>
      <c r="W11">
        <v>17.227961548390699</v>
      </c>
      <c r="X11">
        <v>14.546162284307901</v>
      </c>
      <c r="Y11">
        <v>12.6765675072348</v>
      </c>
      <c r="Z11">
        <v>14.0368908319345</v>
      </c>
      <c r="AA11">
        <v>13.7765178802845</v>
      </c>
      <c r="AB11">
        <v>13.336472473371201</v>
      </c>
      <c r="AC11">
        <v>13.7337673105876</v>
      </c>
      <c r="AD11">
        <v>15.1977956868765</v>
      </c>
      <c r="AE11">
        <v>17.500650721182101</v>
      </c>
      <c r="AF11">
        <v>19.571146355875399</v>
      </c>
    </row>
    <row r="12" spans="1:32" x14ac:dyDescent="0.3">
      <c r="A12" t="s">
        <v>87</v>
      </c>
      <c r="B12" t="s">
        <v>317</v>
      </c>
      <c r="C12" t="s">
        <v>297</v>
      </c>
      <c r="D12" t="s">
        <v>318</v>
      </c>
      <c r="E12" t="s">
        <v>298</v>
      </c>
      <c r="F12">
        <v>74.069788116090507</v>
      </c>
      <c r="G12">
        <v>76.560384214032894</v>
      </c>
      <c r="H12">
        <v>78.083745067898207</v>
      </c>
      <c r="I12">
        <v>78.801292088267701</v>
      </c>
      <c r="J12">
        <v>81.009463100869198</v>
      </c>
      <c r="K12">
        <v>84.843186957439997</v>
      </c>
      <c r="L12">
        <v>86.641374994129194</v>
      </c>
      <c r="M12">
        <v>89.442789930543796</v>
      </c>
      <c r="N12">
        <v>87.870761726966606</v>
      </c>
      <c r="O12">
        <v>86.209425726001996</v>
      </c>
      <c r="P12">
        <v>87.806314322225205</v>
      </c>
      <c r="Q12">
        <v>87.398048457773896</v>
      </c>
      <c r="R12">
        <v>88.338496805253499</v>
      </c>
      <c r="S12">
        <v>86.783887647852595</v>
      </c>
      <c r="T12">
        <v>75.863323532332103</v>
      </c>
      <c r="U12">
        <v>76.944464973600006</v>
      </c>
      <c r="V12">
        <v>76.057040563509204</v>
      </c>
      <c r="W12">
        <v>69.099026694775802</v>
      </c>
      <c r="X12">
        <v>64.105502743023706</v>
      </c>
      <c r="Y12">
        <v>64.511297335813893</v>
      </c>
      <c r="Z12">
        <v>67.312983048039996</v>
      </c>
      <c r="AA12">
        <v>68.097606436372402</v>
      </c>
      <c r="AB12">
        <v>69.547183814836004</v>
      </c>
      <c r="AC12">
        <v>71.355511498444201</v>
      </c>
      <c r="AD12">
        <v>75.799448559928393</v>
      </c>
      <c r="AE12">
        <v>79.159080158111394</v>
      </c>
      <c r="AF12">
        <v>89.179980179854198</v>
      </c>
    </row>
    <row r="13" spans="1:32" x14ac:dyDescent="0.3">
      <c r="A13" t="s">
        <v>87</v>
      </c>
      <c r="B13" t="s">
        <v>319</v>
      </c>
      <c r="C13" t="s">
        <v>297</v>
      </c>
      <c r="D13" t="s">
        <v>320</v>
      </c>
      <c r="E13" t="s">
        <v>298</v>
      </c>
      <c r="F13">
        <v>65.127266135395999</v>
      </c>
      <c r="G13">
        <v>65.960168961188302</v>
      </c>
      <c r="H13">
        <v>69.529471343957994</v>
      </c>
      <c r="I13">
        <v>70.367676228737395</v>
      </c>
      <c r="J13">
        <v>71.522482865302507</v>
      </c>
      <c r="K13">
        <v>74.149037593844199</v>
      </c>
      <c r="L13">
        <v>75.844116201945994</v>
      </c>
      <c r="M13">
        <v>76.523958764325002</v>
      </c>
      <c r="N13">
        <v>75.272971128457201</v>
      </c>
      <c r="O13">
        <v>76.283469204097401</v>
      </c>
      <c r="P13">
        <v>76.301493145580096</v>
      </c>
      <c r="Q13">
        <v>78.907284038932502</v>
      </c>
      <c r="R13">
        <v>82.916381702212604</v>
      </c>
      <c r="S13">
        <v>84.322078521647995</v>
      </c>
      <c r="T13">
        <v>73.258358561803107</v>
      </c>
      <c r="U13">
        <v>74.578115695337701</v>
      </c>
      <c r="V13">
        <v>76.423235331467694</v>
      </c>
      <c r="W13">
        <v>76.261177683466002</v>
      </c>
      <c r="X13">
        <v>73.977532763013997</v>
      </c>
      <c r="Y13">
        <v>69.951621916763102</v>
      </c>
      <c r="Z13">
        <v>66.385035499782106</v>
      </c>
      <c r="AA13">
        <v>67.717404966632103</v>
      </c>
      <c r="AB13">
        <v>71.939093489482204</v>
      </c>
      <c r="AC13">
        <v>72.2171970512549</v>
      </c>
      <c r="AD13">
        <v>78.114938352287197</v>
      </c>
      <c r="AE13">
        <v>83.832080340058496</v>
      </c>
      <c r="AF13">
        <v>97.520484822022894</v>
      </c>
    </row>
    <row r="14" spans="1:32" x14ac:dyDescent="0.3">
      <c r="A14" t="s">
        <v>87</v>
      </c>
      <c r="B14" t="s">
        <v>321</v>
      </c>
      <c r="C14" t="s">
        <v>297</v>
      </c>
      <c r="D14" t="s">
        <v>322</v>
      </c>
      <c r="E14" t="s">
        <v>298</v>
      </c>
      <c r="F14">
        <v>19.153484264175798</v>
      </c>
      <c r="G14">
        <v>19.6991038810418</v>
      </c>
      <c r="H14">
        <v>20.7579571798967</v>
      </c>
      <c r="I14">
        <v>20.141941695718501</v>
      </c>
      <c r="J14">
        <v>21.394457766132</v>
      </c>
      <c r="K14">
        <v>20.083955822737099</v>
      </c>
      <c r="L14">
        <v>21.435731630171201</v>
      </c>
      <c r="M14">
        <v>21.3355452951483</v>
      </c>
      <c r="N14">
        <v>21.285798910947602</v>
      </c>
      <c r="O14">
        <v>20.568638192798499</v>
      </c>
      <c r="P14">
        <v>21.338435484655498</v>
      </c>
      <c r="Q14">
        <v>21.886817792984999</v>
      </c>
      <c r="R14">
        <v>20.1525999406457</v>
      </c>
      <c r="S14">
        <v>17.967161111681001</v>
      </c>
      <c r="T14">
        <v>13.513192810427499</v>
      </c>
      <c r="U14">
        <v>12.984378566138499</v>
      </c>
      <c r="V14">
        <v>13.9224471154117</v>
      </c>
      <c r="W14">
        <v>13.865322294065599</v>
      </c>
      <c r="X14">
        <v>12.643491216171601</v>
      </c>
      <c r="Y14">
        <v>12.4397536687687</v>
      </c>
      <c r="Z14">
        <v>13.0319134977487</v>
      </c>
      <c r="AA14">
        <v>13.9961002481402</v>
      </c>
      <c r="AB14">
        <v>15.1047219140174</v>
      </c>
      <c r="AC14">
        <v>15.2029779338572</v>
      </c>
      <c r="AD14">
        <v>14.2590631975668</v>
      </c>
      <c r="AE14">
        <v>16.0294237683738</v>
      </c>
      <c r="AF14">
        <v>17.945080679170601</v>
      </c>
    </row>
    <row r="15" spans="1:32" x14ac:dyDescent="0.3">
      <c r="A15" t="s">
        <v>87</v>
      </c>
      <c r="B15" t="s">
        <v>323</v>
      </c>
      <c r="C15" t="s">
        <v>297</v>
      </c>
      <c r="D15" t="s">
        <v>324</v>
      </c>
      <c r="E15" t="s">
        <v>298</v>
      </c>
      <c r="F15">
        <v>42.068143375108001</v>
      </c>
      <c r="G15">
        <v>43.1223993010207</v>
      </c>
      <c r="H15">
        <v>45.519391409475404</v>
      </c>
      <c r="I15">
        <v>44.223993156658601</v>
      </c>
      <c r="J15">
        <v>46.928633796087297</v>
      </c>
      <c r="K15">
        <v>46.050034231103901</v>
      </c>
      <c r="L15">
        <v>47.3808725089674</v>
      </c>
      <c r="M15">
        <v>46.093006311149097</v>
      </c>
      <c r="N15">
        <v>43.689378985646798</v>
      </c>
      <c r="O15">
        <v>41.322371543991203</v>
      </c>
      <c r="P15">
        <v>41.873013657951802</v>
      </c>
      <c r="Q15">
        <v>42.253421755613601</v>
      </c>
      <c r="R15">
        <v>41.006225196535198</v>
      </c>
      <c r="S15">
        <v>39.7083605108011</v>
      </c>
      <c r="T15">
        <v>35.560894430854802</v>
      </c>
      <c r="U15">
        <v>36.076289279382003</v>
      </c>
      <c r="V15">
        <v>35.701270858502497</v>
      </c>
      <c r="W15">
        <v>36.0253527971023</v>
      </c>
      <c r="X15">
        <v>35.990790280509501</v>
      </c>
      <c r="Y15">
        <v>36.266580134193099</v>
      </c>
      <c r="Z15">
        <v>36.758481294439299</v>
      </c>
      <c r="AA15">
        <v>38.1544345316453</v>
      </c>
      <c r="AB15">
        <v>40.647830496436498</v>
      </c>
      <c r="AC15">
        <v>40.2959364085037</v>
      </c>
      <c r="AD15">
        <v>39.693104437733602</v>
      </c>
      <c r="AE15">
        <v>41.032459933271497</v>
      </c>
      <c r="AF15">
        <v>45.006100351482502</v>
      </c>
    </row>
    <row r="16" spans="1:32" x14ac:dyDescent="0.3">
      <c r="A16" t="s">
        <v>87</v>
      </c>
      <c r="B16" t="s">
        <v>325</v>
      </c>
      <c r="C16" t="s">
        <v>297</v>
      </c>
      <c r="D16" t="s">
        <v>326</v>
      </c>
      <c r="E16" t="s">
        <v>298</v>
      </c>
      <c r="F16">
        <v>22.914659110932298</v>
      </c>
      <c r="G16">
        <v>23.4232954199788</v>
      </c>
      <c r="H16">
        <v>24.7614342295787</v>
      </c>
      <c r="I16">
        <v>24.0820514609401</v>
      </c>
      <c r="J16">
        <v>25.534176029955301</v>
      </c>
      <c r="K16">
        <v>25.966078408366801</v>
      </c>
      <c r="L16">
        <v>25.945140878796099</v>
      </c>
      <c r="M16">
        <v>24.757461016000899</v>
      </c>
      <c r="N16">
        <v>22.403580074699299</v>
      </c>
      <c r="O16">
        <v>20.7537333511928</v>
      </c>
      <c r="P16">
        <v>20.5345781732963</v>
      </c>
      <c r="Q16">
        <v>20.366603962628599</v>
      </c>
      <c r="R16">
        <v>20.853625255889501</v>
      </c>
      <c r="S16">
        <v>21.741199399120099</v>
      </c>
      <c r="T16">
        <v>22.047701620427301</v>
      </c>
      <c r="U16">
        <v>23.0919107132435</v>
      </c>
      <c r="V16">
        <v>21.778823743090701</v>
      </c>
      <c r="W16">
        <v>22.160030503036701</v>
      </c>
      <c r="X16">
        <v>23.3472990643379</v>
      </c>
      <c r="Y16">
        <v>23.8268264654244</v>
      </c>
      <c r="Z16">
        <v>23.726567796690599</v>
      </c>
      <c r="AA16">
        <v>24.158334283505098</v>
      </c>
      <c r="AB16">
        <v>25.543108582418999</v>
      </c>
      <c r="AC16">
        <v>25.092958474646601</v>
      </c>
      <c r="AD16">
        <v>25.4340412401667</v>
      </c>
      <c r="AE16">
        <v>25.0030361648978</v>
      </c>
      <c r="AF16">
        <v>27.0610196723119</v>
      </c>
    </row>
    <row r="17" spans="1:32" x14ac:dyDescent="0.3">
      <c r="A17" t="s">
        <v>87</v>
      </c>
      <c r="B17" t="s">
        <v>327</v>
      </c>
      <c r="C17" t="s">
        <v>297</v>
      </c>
      <c r="D17" t="s">
        <v>328</v>
      </c>
      <c r="E17" t="s">
        <v>298</v>
      </c>
      <c r="F17">
        <v>20.7754155526323</v>
      </c>
      <c r="G17">
        <v>21.332249744458402</v>
      </c>
      <c r="H17">
        <v>22.566049614231598</v>
      </c>
      <c r="I17">
        <v>22.235748897182301</v>
      </c>
      <c r="J17">
        <v>23.508590070183001</v>
      </c>
      <c r="K17">
        <v>24.262770186339999</v>
      </c>
      <c r="L17">
        <v>24.479436250515999</v>
      </c>
      <c r="M17">
        <v>25.211149562616001</v>
      </c>
      <c r="N17">
        <v>24.7296537725381</v>
      </c>
      <c r="O17">
        <v>24.591660571525299</v>
      </c>
      <c r="P17">
        <v>24.166191231633601</v>
      </c>
      <c r="Q17">
        <v>25.0827246212802</v>
      </c>
      <c r="R17">
        <v>27.118470063258499</v>
      </c>
      <c r="S17">
        <v>27.214288849125499</v>
      </c>
      <c r="T17">
        <v>22.677776929572499</v>
      </c>
      <c r="U17">
        <v>21.463878831915199</v>
      </c>
      <c r="V17">
        <v>21.074637452340198</v>
      </c>
      <c r="W17">
        <v>20.040324649748399</v>
      </c>
      <c r="X17">
        <v>20.159047542074099</v>
      </c>
      <c r="Y17">
        <v>21.389270742261601</v>
      </c>
      <c r="Z17">
        <v>21.1303412963867</v>
      </c>
      <c r="AA17">
        <v>22.2104776951352</v>
      </c>
      <c r="AB17">
        <v>21.1248518141362</v>
      </c>
      <c r="AC17">
        <v>21.975829506707299</v>
      </c>
      <c r="AD17">
        <v>22.998299797668999</v>
      </c>
      <c r="AE17">
        <v>24.1599547154633</v>
      </c>
      <c r="AF17">
        <v>27.869414324999202</v>
      </c>
    </row>
    <row r="18" spans="1:32" x14ac:dyDescent="0.3">
      <c r="A18" t="s">
        <v>87</v>
      </c>
      <c r="B18" t="s">
        <v>329</v>
      </c>
      <c r="C18" t="s">
        <v>297</v>
      </c>
      <c r="D18" t="s">
        <v>330</v>
      </c>
      <c r="E18" t="s">
        <v>298</v>
      </c>
      <c r="F18">
        <v>56.307369484190303</v>
      </c>
      <c r="G18">
        <v>61.457420299312503</v>
      </c>
      <c r="H18">
        <v>62.550733677736098</v>
      </c>
      <c r="I18">
        <v>63.454222573907103</v>
      </c>
      <c r="J18">
        <v>61.845068366642401</v>
      </c>
      <c r="K18">
        <v>63.958496731211703</v>
      </c>
      <c r="L18">
        <v>65.254625169101999</v>
      </c>
      <c r="M18">
        <v>65.897053722165296</v>
      </c>
      <c r="N18">
        <v>63.174119030810097</v>
      </c>
      <c r="O18">
        <v>58.427728919940002</v>
      </c>
      <c r="P18">
        <v>56.927638229022101</v>
      </c>
      <c r="Q18">
        <v>58.123368606803702</v>
      </c>
      <c r="R18">
        <v>53.338088780731901</v>
      </c>
      <c r="S18">
        <v>50.944792748832498</v>
      </c>
      <c r="T18">
        <v>41.820324436997602</v>
      </c>
      <c r="U18">
        <v>46.905844475757398</v>
      </c>
      <c r="V18">
        <v>46.365039013243099</v>
      </c>
      <c r="W18">
        <v>46.969467263732099</v>
      </c>
      <c r="X18">
        <v>45.523005875575301</v>
      </c>
      <c r="Y18">
        <v>45.942377488825599</v>
      </c>
      <c r="Z18">
        <v>51.208689924113202</v>
      </c>
      <c r="AA18">
        <v>55.3988699536986</v>
      </c>
      <c r="AB18">
        <v>53.550728525116597</v>
      </c>
      <c r="AC18">
        <v>59.468354806766698</v>
      </c>
      <c r="AD18">
        <v>64.299089480197907</v>
      </c>
      <c r="AE18">
        <v>66.398846553398997</v>
      </c>
      <c r="AF18">
        <v>73.845154145036702</v>
      </c>
    </row>
    <row r="19" spans="1:32" x14ac:dyDescent="0.3">
      <c r="A19" t="s">
        <v>87</v>
      </c>
      <c r="B19" t="s">
        <v>331</v>
      </c>
      <c r="C19" t="s">
        <v>297</v>
      </c>
      <c r="D19" t="s">
        <v>332</v>
      </c>
      <c r="E19" t="s">
        <v>298</v>
      </c>
      <c r="F19">
        <v>63.458656508867399</v>
      </c>
      <c r="G19">
        <v>67.971985774842494</v>
      </c>
      <c r="H19">
        <v>70.897802750533003</v>
      </c>
      <c r="I19">
        <v>71.951883801506398</v>
      </c>
      <c r="J19">
        <v>72.627718102053606</v>
      </c>
      <c r="K19">
        <v>74.127930371049104</v>
      </c>
      <c r="L19">
        <v>74.984249722459197</v>
      </c>
      <c r="M19">
        <v>76.414646130023399</v>
      </c>
      <c r="N19">
        <v>75.163448310436607</v>
      </c>
      <c r="O19">
        <v>73.121489225293502</v>
      </c>
      <c r="P19">
        <v>71.906916648922007</v>
      </c>
      <c r="Q19">
        <v>71.828576718554004</v>
      </c>
      <c r="R19">
        <v>74.696803757062796</v>
      </c>
      <c r="S19">
        <v>77.672576520856595</v>
      </c>
      <c r="T19">
        <v>74.062844771502796</v>
      </c>
      <c r="U19">
        <v>75.320855424116701</v>
      </c>
      <c r="V19">
        <v>71.771917512571505</v>
      </c>
      <c r="W19">
        <v>71.9632017471437</v>
      </c>
      <c r="X19">
        <v>70.610202703963495</v>
      </c>
      <c r="Y19">
        <v>73.7571346281171</v>
      </c>
      <c r="Z19">
        <v>77.222092981229096</v>
      </c>
      <c r="AA19">
        <v>73.643838663806406</v>
      </c>
      <c r="AB19">
        <v>74.951629452448898</v>
      </c>
      <c r="AC19">
        <v>78.7678109662791</v>
      </c>
      <c r="AD19">
        <v>81.739339659103294</v>
      </c>
      <c r="AE19">
        <v>88.6257646285937</v>
      </c>
      <c r="AF19">
        <v>98.222811204944193</v>
      </c>
    </row>
    <row r="20" spans="1:32" x14ac:dyDescent="0.3">
      <c r="A20" t="s">
        <v>87</v>
      </c>
      <c r="B20" t="s">
        <v>333</v>
      </c>
      <c r="C20" t="s">
        <v>297</v>
      </c>
      <c r="D20" t="s">
        <v>334</v>
      </c>
      <c r="E20" t="s">
        <v>298</v>
      </c>
      <c r="F20">
        <v>64.801706745197507</v>
      </c>
      <c r="G20">
        <v>59.859324523438403</v>
      </c>
      <c r="H20">
        <v>59.099561450539298</v>
      </c>
      <c r="I20">
        <v>56.633777099743298</v>
      </c>
      <c r="J20">
        <v>64.354562050389305</v>
      </c>
      <c r="K20">
        <v>73.413823156004895</v>
      </c>
      <c r="L20">
        <v>78.542379431123294</v>
      </c>
      <c r="M20">
        <v>80.969959837959607</v>
      </c>
      <c r="N20">
        <v>81.127749239513193</v>
      </c>
      <c r="O20">
        <v>83.899743492716595</v>
      </c>
      <c r="P20">
        <v>103.46365024834699</v>
      </c>
      <c r="Q20">
        <v>101.281104758447</v>
      </c>
      <c r="R20">
        <v>114.89010910350299</v>
      </c>
      <c r="S20">
        <v>142.073984060372</v>
      </c>
      <c r="T20">
        <v>116.97937805975</v>
      </c>
      <c r="U20">
        <v>121.167133740715</v>
      </c>
      <c r="V20">
        <v>116.559263234157</v>
      </c>
      <c r="W20">
        <v>94.607005461445098</v>
      </c>
      <c r="X20">
        <v>108.18726236277701</v>
      </c>
      <c r="Y20">
        <v>103.558563502669</v>
      </c>
      <c r="Z20">
        <v>89.526322848203705</v>
      </c>
      <c r="AA20">
        <v>88.361752616853806</v>
      </c>
      <c r="AB20">
        <v>92.472238401267404</v>
      </c>
      <c r="AC20">
        <v>64.6059192174896</v>
      </c>
      <c r="AD20">
        <v>62.046706832129502</v>
      </c>
      <c r="AE20">
        <v>72.782655635007004</v>
      </c>
      <c r="AF20">
        <v>75.8862993016632</v>
      </c>
    </row>
    <row r="21" spans="1:32" x14ac:dyDescent="0.3">
      <c r="A21" t="s">
        <v>87</v>
      </c>
      <c r="B21" t="s">
        <v>335</v>
      </c>
      <c r="C21" t="s">
        <v>297</v>
      </c>
      <c r="D21" t="s">
        <v>336</v>
      </c>
      <c r="E21" t="s">
        <v>298</v>
      </c>
      <c r="F21">
        <v>81.215830885023095</v>
      </c>
      <c r="G21">
        <v>76.632696695181806</v>
      </c>
      <c r="H21">
        <v>76.519692050428205</v>
      </c>
      <c r="I21">
        <v>74.402477383744198</v>
      </c>
      <c r="J21">
        <v>83.473476924010896</v>
      </c>
      <c r="K21">
        <v>93.747984472973897</v>
      </c>
      <c r="L21">
        <v>100.667898051077</v>
      </c>
      <c r="M21">
        <v>104.782115959981</v>
      </c>
      <c r="N21">
        <v>106.788099925503</v>
      </c>
      <c r="O21">
        <v>110.56176406039999</v>
      </c>
      <c r="P21">
        <v>131.84850000448901</v>
      </c>
      <c r="Q21">
        <v>131.27598489252301</v>
      </c>
      <c r="R21">
        <v>146.33598533711799</v>
      </c>
      <c r="S21">
        <v>174.95636728228399</v>
      </c>
      <c r="T21">
        <v>149.18034872835901</v>
      </c>
      <c r="U21">
        <v>152.90233080597699</v>
      </c>
      <c r="V21">
        <v>149.183177357425</v>
      </c>
      <c r="W21">
        <v>127.995497047192</v>
      </c>
      <c r="X21">
        <v>140.54563820769499</v>
      </c>
      <c r="Y21">
        <v>134.015396541759</v>
      </c>
      <c r="Z21">
        <v>118.95300037188601</v>
      </c>
      <c r="AA21">
        <v>118.61222471641599</v>
      </c>
      <c r="AB21">
        <v>122.870231524216</v>
      </c>
      <c r="AC21">
        <v>92.952852346818403</v>
      </c>
      <c r="AD21">
        <v>93.210721510040898</v>
      </c>
      <c r="AE21">
        <v>108.378979002636</v>
      </c>
      <c r="AF21">
        <v>114.52415272296101</v>
      </c>
    </row>
    <row r="22" spans="1:32" x14ac:dyDescent="0.3">
      <c r="A22" t="s">
        <v>87</v>
      </c>
      <c r="B22" t="s">
        <v>337</v>
      </c>
      <c r="C22" t="s">
        <v>297</v>
      </c>
      <c r="D22" t="s">
        <v>338</v>
      </c>
      <c r="E22" t="s">
        <v>298</v>
      </c>
      <c r="F22">
        <v>16.4141241398255</v>
      </c>
      <c r="G22">
        <v>16.7733721717434</v>
      </c>
      <c r="H22">
        <v>17.4201305998888</v>
      </c>
      <c r="I22">
        <v>17.768700284000801</v>
      </c>
      <c r="J22">
        <v>19.118914873621598</v>
      </c>
      <c r="K22">
        <v>20.334161316968999</v>
      </c>
      <c r="L22">
        <v>22.1255186199534</v>
      </c>
      <c r="M22">
        <v>23.8121561220213</v>
      </c>
      <c r="N22">
        <v>25.66035068599</v>
      </c>
      <c r="O22">
        <v>26.662020567682902</v>
      </c>
      <c r="P22">
        <v>28.384849756142199</v>
      </c>
      <c r="Q22">
        <v>29.994880134075402</v>
      </c>
      <c r="R22">
        <v>31.445876233615198</v>
      </c>
      <c r="S22">
        <v>32.882383221912598</v>
      </c>
      <c r="T22">
        <v>32.200970668609102</v>
      </c>
      <c r="U22">
        <v>31.7351970652619</v>
      </c>
      <c r="V22">
        <v>32.623914123267298</v>
      </c>
      <c r="W22">
        <v>33.3884915857465</v>
      </c>
      <c r="X22">
        <v>32.3583758449181</v>
      </c>
      <c r="Y22">
        <v>30.456833039090501</v>
      </c>
      <c r="Z22">
        <v>29.426677523682098</v>
      </c>
      <c r="AA22">
        <v>30.250472099562501</v>
      </c>
      <c r="AB22">
        <v>30.3979931229483</v>
      </c>
      <c r="AC22">
        <v>28.3469331293288</v>
      </c>
      <c r="AD22">
        <v>31.164014677911499</v>
      </c>
      <c r="AE22">
        <v>35.596323367628699</v>
      </c>
      <c r="AF22">
        <v>38.637853421298203</v>
      </c>
    </row>
    <row r="23" spans="1:32" x14ac:dyDescent="0.3">
      <c r="A23" t="s">
        <v>87</v>
      </c>
      <c r="B23" t="s">
        <v>339</v>
      </c>
      <c r="C23" t="s">
        <v>297</v>
      </c>
      <c r="D23" t="s">
        <v>340</v>
      </c>
      <c r="E23" t="s">
        <v>298</v>
      </c>
      <c r="F23">
        <v>198.12069153519201</v>
      </c>
      <c r="G23">
        <v>207.67737108331301</v>
      </c>
      <c r="H23">
        <v>232.91138320104201</v>
      </c>
      <c r="I23">
        <v>254.67023751319701</v>
      </c>
      <c r="J23">
        <v>265.13988723966401</v>
      </c>
      <c r="K23">
        <v>287.78854549704101</v>
      </c>
      <c r="L23">
        <v>293.20371791076502</v>
      </c>
      <c r="M23">
        <v>310.76456219035703</v>
      </c>
      <c r="N23">
        <v>294.47873362416902</v>
      </c>
      <c r="O23">
        <v>297.84142217487801</v>
      </c>
      <c r="P23">
        <v>306.60515620911002</v>
      </c>
      <c r="Q23">
        <v>298.239306539989</v>
      </c>
      <c r="R23">
        <v>302.55132124944498</v>
      </c>
      <c r="S23">
        <v>296.8659875678</v>
      </c>
      <c r="T23">
        <v>273.73677200035098</v>
      </c>
      <c r="U23">
        <v>266.2697421611</v>
      </c>
      <c r="V23">
        <v>270.264505556188</v>
      </c>
      <c r="W23">
        <v>217.72392730397399</v>
      </c>
      <c r="X23">
        <v>186.06908260108401</v>
      </c>
      <c r="Y23">
        <v>184.720546357335</v>
      </c>
      <c r="Z23">
        <v>182.772257791198</v>
      </c>
      <c r="AA23">
        <v>161.48815633539701</v>
      </c>
      <c r="AB23">
        <v>170.12021817865201</v>
      </c>
      <c r="AC23">
        <v>170.070351543046</v>
      </c>
      <c r="AD23">
        <v>180.12044602636499</v>
      </c>
      <c r="AE23">
        <v>173.653807730578</v>
      </c>
      <c r="AF23">
        <v>197.18641151210801</v>
      </c>
    </row>
    <row r="24" spans="1:32" x14ac:dyDescent="0.3">
      <c r="A24" t="s">
        <v>87</v>
      </c>
      <c r="B24" t="s">
        <v>341</v>
      </c>
      <c r="C24" t="s">
        <v>297</v>
      </c>
      <c r="D24" t="s">
        <v>342</v>
      </c>
      <c r="E24" t="s">
        <v>298</v>
      </c>
      <c r="F24">
        <v>653.92639315095698</v>
      </c>
      <c r="G24">
        <v>667.56931741168398</v>
      </c>
      <c r="H24">
        <v>667.35532926560802</v>
      </c>
      <c r="I24">
        <v>697.30789596696502</v>
      </c>
      <c r="J24">
        <v>720.28578080508305</v>
      </c>
      <c r="K24">
        <v>737.645036959766</v>
      </c>
      <c r="L24">
        <v>762.14026208143298</v>
      </c>
      <c r="M24">
        <v>776.39154426897403</v>
      </c>
      <c r="N24">
        <v>763.73344118924899</v>
      </c>
      <c r="O24">
        <v>791.53844530732101</v>
      </c>
      <c r="P24">
        <v>808.81883685145897</v>
      </c>
      <c r="Q24">
        <v>812.23242655671004</v>
      </c>
      <c r="R24">
        <v>822.96481494316595</v>
      </c>
      <c r="S24">
        <v>839.12289246407602</v>
      </c>
      <c r="T24">
        <v>809.14591041969697</v>
      </c>
      <c r="U24">
        <v>806.83594384254002</v>
      </c>
      <c r="V24">
        <v>720.37868408160205</v>
      </c>
      <c r="W24">
        <v>690.25097864806401</v>
      </c>
      <c r="X24">
        <v>668.054367346449</v>
      </c>
      <c r="Y24">
        <v>709.47341875567997</v>
      </c>
      <c r="Z24">
        <v>748.552977701847</v>
      </c>
      <c r="AA24">
        <v>773.56092384254703</v>
      </c>
      <c r="AB24">
        <v>801.69696269408701</v>
      </c>
      <c r="AC24">
        <v>814.218343116504</v>
      </c>
      <c r="AD24">
        <v>831.37016707368298</v>
      </c>
      <c r="AE24">
        <v>808.574470381884</v>
      </c>
      <c r="AF24">
        <v>915.14227536570297</v>
      </c>
    </row>
    <row r="25" spans="1:32" x14ac:dyDescent="0.3">
      <c r="A25" t="s">
        <v>87</v>
      </c>
      <c r="B25" t="s">
        <v>343</v>
      </c>
      <c r="C25" t="s">
        <v>297</v>
      </c>
      <c r="D25" t="s">
        <v>344</v>
      </c>
      <c r="E25" t="s">
        <v>298</v>
      </c>
      <c r="F25">
        <v>78.860819706960498</v>
      </c>
      <c r="G25">
        <v>79.012650304957006</v>
      </c>
      <c r="H25">
        <v>79.128721299529602</v>
      </c>
      <c r="I25">
        <v>82.751213592233498</v>
      </c>
      <c r="J25">
        <v>85.842985292738305</v>
      </c>
      <c r="K25">
        <v>88.051241458865306</v>
      </c>
      <c r="L25">
        <v>92.198898131743206</v>
      </c>
      <c r="M25">
        <v>95.024232602074903</v>
      </c>
      <c r="N25">
        <v>95.626220847100996</v>
      </c>
      <c r="O25">
        <v>97.760460161743396</v>
      </c>
      <c r="P25">
        <v>98.872492873707998</v>
      </c>
      <c r="Q25">
        <v>99.777467838204799</v>
      </c>
      <c r="R25">
        <v>101.956279979494</v>
      </c>
      <c r="S25">
        <v>103.398123297834</v>
      </c>
      <c r="T25">
        <v>99.044032354152804</v>
      </c>
      <c r="U25">
        <v>98.741263647110003</v>
      </c>
      <c r="V25">
        <v>91.397803714345997</v>
      </c>
      <c r="W25">
        <v>82.2987832404241</v>
      </c>
      <c r="X25">
        <v>75.887940788687004</v>
      </c>
      <c r="Y25">
        <v>78.238911639748693</v>
      </c>
      <c r="Z25">
        <v>83.006702924444497</v>
      </c>
      <c r="AA25">
        <v>86.627017586539395</v>
      </c>
      <c r="AB25">
        <v>90.938839287666497</v>
      </c>
      <c r="AC25">
        <v>91.363930675412107</v>
      </c>
      <c r="AD25">
        <v>99.286798611683295</v>
      </c>
      <c r="AE25">
        <v>86.396047944889602</v>
      </c>
      <c r="AF25">
        <v>100.101422065618</v>
      </c>
    </row>
    <row r="26" spans="1:32" x14ac:dyDescent="0.3">
      <c r="A26" t="s">
        <v>87</v>
      </c>
      <c r="B26" t="s">
        <v>345</v>
      </c>
      <c r="C26" t="s">
        <v>297</v>
      </c>
      <c r="D26" t="s">
        <v>346</v>
      </c>
      <c r="E26" t="s">
        <v>298</v>
      </c>
      <c r="F26">
        <v>296.71522349149001</v>
      </c>
      <c r="G26">
        <v>303.93258494278501</v>
      </c>
      <c r="H26">
        <v>303.26307012136903</v>
      </c>
      <c r="I26">
        <v>316.95475927109197</v>
      </c>
      <c r="J26">
        <v>327.11873391246502</v>
      </c>
      <c r="K26">
        <v>334.18256524790002</v>
      </c>
      <c r="L26">
        <v>343.37631139581498</v>
      </c>
      <c r="M26">
        <v>348.47252841786502</v>
      </c>
      <c r="N26">
        <v>343.18032290365801</v>
      </c>
      <c r="O26">
        <v>354.20643626076202</v>
      </c>
      <c r="P26">
        <v>364.45814870219999</v>
      </c>
      <c r="Q26">
        <v>365.17079521585401</v>
      </c>
      <c r="R26">
        <v>368.58057778009601</v>
      </c>
      <c r="S26">
        <v>377.29197983679001</v>
      </c>
      <c r="T26">
        <v>367.95093447623702</v>
      </c>
      <c r="U26">
        <v>368.47894098682599</v>
      </c>
      <c r="V26">
        <v>314.74799882386998</v>
      </c>
      <c r="W26">
        <v>300.40134735225701</v>
      </c>
      <c r="X26">
        <v>291.28259628954697</v>
      </c>
      <c r="Y26">
        <v>312.714508733846</v>
      </c>
      <c r="Z26">
        <v>324.024382563156</v>
      </c>
      <c r="AA26">
        <v>328.19913544427101</v>
      </c>
      <c r="AB26">
        <v>335.47004279758397</v>
      </c>
      <c r="AC26">
        <v>326.02973984316498</v>
      </c>
      <c r="AD26">
        <v>331.75650549358102</v>
      </c>
      <c r="AE26">
        <v>327.591509092141</v>
      </c>
      <c r="AF26">
        <v>370.89234592872498</v>
      </c>
    </row>
    <row r="27" spans="1:32" x14ac:dyDescent="0.3">
      <c r="A27" t="s">
        <v>87</v>
      </c>
      <c r="B27" t="s">
        <v>347</v>
      </c>
      <c r="C27" t="s">
        <v>297</v>
      </c>
      <c r="D27" t="s">
        <v>348</v>
      </c>
      <c r="E27" t="s">
        <v>298</v>
      </c>
      <c r="F27">
        <v>278.35034995250601</v>
      </c>
      <c r="G27">
        <v>284.62408216394101</v>
      </c>
      <c r="H27">
        <v>284.96353784471</v>
      </c>
      <c r="I27">
        <v>297.60192310363902</v>
      </c>
      <c r="J27">
        <v>307.32406159987897</v>
      </c>
      <c r="K27">
        <v>315.41123025299999</v>
      </c>
      <c r="L27">
        <v>326.56505255387498</v>
      </c>
      <c r="M27">
        <v>332.89478324903399</v>
      </c>
      <c r="N27">
        <v>324.92689743849002</v>
      </c>
      <c r="O27">
        <v>339.57154888481602</v>
      </c>
      <c r="P27">
        <v>345.48819527555099</v>
      </c>
      <c r="Q27">
        <v>347.28416350265098</v>
      </c>
      <c r="R27">
        <v>352.42795718357502</v>
      </c>
      <c r="S27">
        <v>358.43278932945202</v>
      </c>
      <c r="T27">
        <v>342.150943589306</v>
      </c>
      <c r="U27">
        <v>339.615739208604</v>
      </c>
      <c r="V27">
        <v>314.23288154338599</v>
      </c>
      <c r="W27">
        <v>307.550848055382</v>
      </c>
      <c r="X27">
        <v>300.88383026821498</v>
      </c>
      <c r="Y27">
        <v>318.51999838208502</v>
      </c>
      <c r="Z27">
        <v>341.52189221424601</v>
      </c>
      <c r="AA27">
        <v>358.73477081173701</v>
      </c>
      <c r="AB27">
        <v>375.28808060883699</v>
      </c>
      <c r="AC27">
        <v>396.82467259792702</v>
      </c>
      <c r="AD27">
        <v>400.32686296841899</v>
      </c>
      <c r="AE27">
        <v>394.586913344854</v>
      </c>
      <c r="AF27">
        <v>444.14850737135998</v>
      </c>
    </row>
    <row r="28" spans="1:32" x14ac:dyDescent="0.3">
      <c r="A28" t="s">
        <v>87</v>
      </c>
      <c r="B28" t="s">
        <v>349</v>
      </c>
      <c r="C28" t="s">
        <v>297</v>
      </c>
      <c r="D28" t="s">
        <v>350</v>
      </c>
      <c r="E28" t="s">
        <v>298</v>
      </c>
      <c r="F28">
        <v>148.085753172696</v>
      </c>
      <c r="G28">
        <v>157.70827049857499</v>
      </c>
      <c r="H28">
        <v>164.90222782247301</v>
      </c>
      <c r="I28">
        <v>173.62184046613299</v>
      </c>
      <c r="J28">
        <v>177.709375350085</v>
      </c>
      <c r="K28">
        <v>193.449614367447</v>
      </c>
      <c r="L28">
        <v>201.45591014883701</v>
      </c>
      <c r="M28">
        <v>211.09385295718499</v>
      </c>
      <c r="N28">
        <v>213.91546461911599</v>
      </c>
      <c r="O28">
        <v>222.630190959</v>
      </c>
      <c r="P28">
        <v>238.50629768370399</v>
      </c>
      <c r="Q28">
        <v>241.42558167006499</v>
      </c>
      <c r="R28">
        <v>253.93510982876899</v>
      </c>
      <c r="S28">
        <v>264.87053107269497</v>
      </c>
      <c r="T28">
        <v>247.610902606704</v>
      </c>
      <c r="U28">
        <v>262.05173266832003</v>
      </c>
      <c r="V28">
        <v>241.74479088831501</v>
      </c>
      <c r="W28">
        <v>206.34042207252099</v>
      </c>
      <c r="X28">
        <v>207.494202178931</v>
      </c>
      <c r="Y28">
        <v>204.11341119999</v>
      </c>
      <c r="Z28">
        <v>209.94617283947099</v>
      </c>
      <c r="AA28">
        <v>221.863324050003</v>
      </c>
      <c r="AB28">
        <v>237.64214373914399</v>
      </c>
      <c r="AC28">
        <v>252.52370728531801</v>
      </c>
      <c r="AD28">
        <v>252.57868136169</v>
      </c>
      <c r="AE28">
        <v>248.43787169450701</v>
      </c>
      <c r="AF28">
        <v>232.34673480062901</v>
      </c>
    </row>
    <row r="29" spans="1:32" x14ac:dyDescent="0.3">
      <c r="A29" t="s">
        <v>87</v>
      </c>
      <c r="B29" t="s">
        <v>351</v>
      </c>
      <c r="C29" t="s">
        <v>297</v>
      </c>
      <c r="D29" t="s">
        <v>352</v>
      </c>
      <c r="E29" t="s">
        <v>298</v>
      </c>
      <c r="F29">
        <v>44.051530020868398</v>
      </c>
      <c r="G29">
        <v>46.043097497960296</v>
      </c>
      <c r="H29">
        <v>48.1557140857376</v>
      </c>
      <c r="I29">
        <v>50.7364985710566</v>
      </c>
      <c r="J29">
        <v>52.334179493580599</v>
      </c>
      <c r="K29">
        <v>55.756320152913901</v>
      </c>
      <c r="L29">
        <v>58.298046619071002</v>
      </c>
      <c r="M29">
        <v>61.2850519458744</v>
      </c>
      <c r="N29">
        <v>60.532912998890602</v>
      </c>
      <c r="O29">
        <v>62.912955391737803</v>
      </c>
      <c r="P29">
        <v>65.712941111108506</v>
      </c>
      <c r="Q29">
        <v>66.948559032544395</v>
      </c>
      <c r="R29">
        <v>69.309759991951594</v>
      </c>
      <c r="S29">
        <v>71.0017830442345</v>
      </c>
      <c r="T29">
        <v>67.909994090652901</v>
      </c>
      <c r="U29">
        <v>74.094732743451203</v>
      </c>
      <c r="V29">
        <v>69.894734509263699</v>
      </c>
      <c r="W29">
        <v>67.480164256784093</v>
      </c>
      <c r="X29">
        <v>71.388668192991005</v>
      </c>
      <c r="Y29">
        <v>67.773144349234897</v>
      </c>
      <c r="Z29">
        <v>72.284496210562594</v>
      </c>
      <c r="AA29">
        <v>75.880889295889205</v>
      </c>
      <c r="AB29">
        <v>85.291667355810901</v>
      </c>
      <c r="AC29">
        <v>96.367132337565806</v>
      </c>
      <c r="AD29">
        <v>94.040735055263596</v>
      </c>
      <c r="AE29">
        <v>98.828370116321096</v>
      </c>
      <c r="AF29">
        <v>91.207447916956795</v>
      </c>
    </row>
    <row r="30" spans="1:32" x14ac:dyDescent="0.3">
      <c r="A30" t="s">
        <v>87</v>
      </c>
      <c r="B30" t="s">
        <v>353</v>
      </c>
      <c r="C30" t="s">
        <v>297</v>
      </c>
      <c r="D30" t="s">
        <v>354</v>
      </c>
      <c r="E30" t="s">
        <v>298</v>
      </c>
      <c r="F30">
        <v>3.2633642064858499</v>
      </c>
      <c r="G30">
        <v>3.4935991874764301</v>
      </c>
      <c r="H30">
        <v>3.6695130130881202</v>
      </c>
      <c r="I30">
        <v>3.8904325838270801</v>
      </c>
      <c r="J30">
        <v>3.97993919185024</v>
      </c>
      <c r="K30">
        <v>4.3737982411665</v>
      </c>
      <c r="L30">
        <v>4.5609304715287902</v>
      </c>
      <c r="M30">
        <v>4.7810714130279903</v>
      </c>
      <c r="N30">
        <v>4.9267992318260596</v>
      </c>
      <c r="O30">
        <v>5.1533143708580402</v>
      </c>
      <c r="P30">
        <v>5.6274021308312898</v>
      </c>
      <c r="Q30">
        <v>5.7294049276730696</v>
      </c>
      <c r="R30">
        <v>6.1068557841770197</v>
      </c>
      <c r="S30">
        <v>6.4648189676631196</v>
      </c>
      <c r="T30">
        <v>6.0013302947382803</v>
      </c>
      <c r="U30">
        <v>6.2638945871583003</v>
      </c>
      <c r="V30">
        <v>6.27251418282827</v>
      </c>
      <c r="W30">
        <v>5.6879155544580202</v>
      </c>
      <c r="X30">
        <v>6.2138121036190803</v>
      </c>
      <c r="Y30">
        <v>7.6123004158678196</v>
      </c>
      <c r="Z30">
        <v>7.1116716825051096</v>
      </c>
      <c r="AA30">
        <v>6.3161749669207001</v>
      </c>
      <c r="AB30">
        <v>6.5355509653718604</v>
      </c>
      <c r="AC30">
        <v>8.1937275730043293</v>
      </c>
      <c r="AD30">
        <v>11.790458445166699</v>
      </c>
      <c r="AE30">
        <v>10.7959541590977</v>
      </c>
      <c r="AF30">
        <v>11.0031551810072</v>
      </c>
    </row>
    <row r="31" spans="1:32" x14ac:dyDescent="0.3">
      <c r="A31" t="s">
        <v>87</v>
      </c>
      <c r="B31" t="s">
        <v>355</v>
      </c>
      <c r="C31" t="s">
        <v>297</v>
      </c>
      <c r="D31" t="s">
        <v>356</v>
      </c>
      <c r="E31" t="s">
        <v>298</v>
      </c>
      <c r="F31">
        <v>20.235245585586</v>
      </c>
      <c r="G31">
        <v>21.4149902741833</v>
      </c>
      <c r="H31">
        <v>22.349921297830601</v>
      </c>
      <c r="I31">
        <v>23.518626807672099</v>
      </c>
      <c r="J31">
        <v>24.108054241508601</v>
      </c>
      <c r="K31">
        <v>25.908868970040398</v>
      </c>
      <c r="L31">
        <v>27.1987522009738</v>
      </c>
      <c r="M31">
        <v>28.662215071730799</v>
      </c>
      <c r="N31">
        <v>29.327771188129201</v>
      </c>
      <c r="O31">
        <v>30.1896226112381</v>
      </c>
      <c r="P31">
        <v>32.016830680077</v>
      </c>
      <c r="Q31">
        <v>32.5194229860275</v>
      </c>
      <c r="R31">
        <v>34.323212413066898</v>
      </c>
      <c r="S31">
        <v>35.568165393055601</v>
      </c>
      <c r="T31">
        <v>33.628130074344803</v>
      </c>
      <c r="U31">
        <v>34.688916789291902</v>
      </c>
      <c r="V31">
        <v>27.816838968125602</v>
      </c>
      <c r="W31">
        <v>26.657629466499099</v>
      </c>
      <c r="X31">
        <v>27.049990529941098</v>
      </c>
      <c r="Y31">
        <v>25.676225455956001</v>
      </c>
      <c r="Z31">
        <v>25.1464033986</v>
      </c>
      <c r="AA31">
        <v>26.125094234959199</v>
      </c>
      <c r="AB31">
        <v>26.96321590809</v>
      </c>
      <c r="AC31">
        <v>29.698195838654701</v>
      </c>
      <c r="AD31">
        <v>29.484875220554901</v>
      </c>
      <c r="AE31">
        <v>26.4448266279752</v>
      </c>
      <c r="AF31">
        <v>22.5272708623935</v>
      </c>
    </row>
    <row r="32" spans="1:32" x14ac:dyDescent="0.3">
      <c r="A32" t="s">
        <v>87</v>
      </c>
      <c r="B32" t="s">
        <v>357</v>
      </c>
      <c r="C32" t="s">
        <v>297</v>
      </c>
      <c r="D32" t="s">
        <v>358</v>
      </c>
      <c r="E32" t="s">
        <v>298</v>
      </c>
      <c r="F32">
        <v>70.183402296026301</v>
      </c>
      <c r="G32">
        <v>75.904938881865306</v>
      </c>
      <c r="H32">
        <v>79.386961343717502</v>
      </c>
      <c r="I32">
        <v>83.6187237711367</v>
      </c>
      <c r="J32">
        <v>85.028375239685602</v>
      </c>
      <c r="K32">
        <v>94.217696300330402</v>
      </c>
      <c r="L32">
        <v>97.676431234168504</v>
      </c>
      <c r="M32">
        <v>102.04210315629599</v>
      </c>
      <c r="N32">
        <v>104.801093266842</v>
      </c>
      <c r="O32">
        <v>109.712229042269</v>
      </c>
      <c r="P32">
        <v>119.769403911091</v>
      </c>
      <c r="Q32">
        <v>120.613523320525</v>
      </c>
      <c r="R32">
        <v>128.106715991648</v>
      </c>
      <c r="S32">
        <v>135.304147579301</v>
      </c>
      <c r="T32">
        <v>124.430908740673</v>
      </c>
      <c r="U32">
        <v>130.987696092531</v>
      </c>
      <c r="V32">
        <v>124.74273087176999</v>
      </c>
      <c r="W32">
        <v>90.508523095209199</v>
      </c>
      <c r="X32">
        <v>88.230278443511594</v>
      </c>
      <c r="Y32">
        <v>88.393577098791496</v>
      </c>
      <c r="Z32">
        <v>91.532508472899195</v>
      </c>
      <c r="AA32">
        <v>99.675816321106794</v>
      </c>
      <c r="AB32">
        <v>104.60553373708299</v>
      </c>
      <c r="AC32">
        <v>103.956251779374</v>
      </c>
      <c r="AD32">
        <v>104.446181403081</v>
      </c>
      <c r="AE32">
        <v>99.419081483863806</v>
      </c>
      <c r="AF32">
        <v>95.818555643020503</v>
      </c>
    </row>
    <row r="33" spans="1:32" x14ac:dyDescent="0.3">
      <c r="A33" t="s">
        <v>87</v>
      </c>
      <c r="B33" t="s">
        <v>359</v>
      </c>
      <c r="C33" t="s">
        <v>297</v>
      </c>
      <c r="D33" t="s">
        <v>360</v>
      </c>
      <c r="E33" t="s">
        <v>298</v>
      </c>
      <c r="F33">
        <v>10.3522110637289</v>
      </c>
      <c r="G33">
        <v>10.85164465709</v>
      </c>
      <c r="H33">
        <v>11.340118082099201</v>
      </c>
      <c r="I33">
        <v>11.8575587324409</v>
      </c>
      <c r="J33">
        <v>12.2588271834603</v>
      </c>
      <c r="K33">
        <v>13.192930702995699</v>
      </c>
      <c r="L33">
        <v>13.721749623094601</v>
      </c>
      <c r="M33">
        <v>14.3234113702557</v>
      </c>
      <c r="N33">
        <v>14.3268879334275</v>
      </c>
      <c r="O33">
        <v>14.6620695428969</v>
      </c>
      <c r="P33">
        <v>15.379719850596</v>
      </c>
      <c r="Q33">
        <v>15.614671403295301</v>
      </c>
      <c r="R33">
        <v>16.088565647925101</v>
      </c>
      <c r="S33">
        <v>16.531616088441201</v>
      </c>
      <c r="T33">
        <v>15.640539406294801</v>
      </c>
      <c r="U33">
        <v>16.016492455887899</v>
      </c>
      <c r="V33">
        <v>13.0179723563274</v>
      </c>
      <c r="W33">
        <v>16.006189699571099</v>
      </c>
      <c r="X33">
        <v>14.611452908868401</v>
      </c>
      <c r="Y33">
        <v>14.6581638801401</v>
      </c>
      <c r="Z33">
        <v>13.871093074904101</v>
      </c>
      <c r="AA33">
        <v>13.8653492311271</v>
      </c>
      <c r="AB33">
        <v>14.2461757727879</v>
      </c>
      <c r="AC33">
        <v>14.308399756719</v>
      </c>
      <c r="AD33">
        <v>12.816431237624</v>
      </c>
      <c r="AE33">
        <v>12.949639307249701</v>
      </c>
      <c r="AF33">
        <v>11.790305197251399</v>
      </c>
    </row>
    <row r="34" spans="1:32" x14ac:dyDescent="0.3">
      <c r="A34" t="s">
        <v>87</v>
      </c>
      <c r="B34" t="s">
        <v>361</v>
      </c>
      <c r="C34" t="s">
        <v>297</v>
      </c>
      <c r="D34" t="s">
        <v>362</v>
      </c>
      <c r="E34" t="s">
        <v>298</v>
      </c>
      <c r="F34">
        <v>92.306901357961607</v>
      </c>
      <c r="G34">
        <v>95.156690600344803</v>
      </c>
      <c r="H34">
        <v>101.605211006608</v>
      </c>
      <c r="I34">
        <v>106.33718758519301</v>
      </c>
      <c r="J34">
        <v>109.019446726485</v>
      </c>
      <c r="K34">
        <v>112.920695807917</v>
      </c>
      <c r="L34">
        <v>121.214185196288</v>
      </c>
      <c r="M34">
        <v>125.463633887903</v>
      </c>
      <c r="N34">
        <v>124.729062076364</v>
      </c>
      <c r="O34">
        <v>126.751862495357</v>
      </c>
      <c r="P34">
        <v>132.39560298446301</v>
      </c>
      <c r="Q34">
        <v>135.999045001301</v>
      </c>
      <c r="R34">
        <v>141.859524958235</v>
      </c>
      <c r="S34">
        <v>141.82452121335399</v>
      </c>
      <c r="T34">
        <v>139.28220495619499</v>
      </c>
      <c r="U34">
        <v>141.89540736800799</v>
      </c>
      <c r="V34">
        <v>131.56072789226599</v>
      </c>
      <c r="W34">
        <v>116.584338209363</v>
      </c>
      <c r="X34">
        <v>105.46421620700301</v>
      </c>
      <c r="Y34">
        <v>108.87378797818</v>
      </c>
      <c r="Z34">
        <v>117.88546383033599</v>
      </c>
      <c r="AA34">
        <v>129.79915692090401</v>
      </c>
      <c r="AB34">
        <v>142.49029254391101</v>
      </c>
      <c r="AC34">
        <v>150.039226989214</v>
      </c>
      <c r="AD34">
        <v>179.81960414820199</v>
      </c>
      <c r="AE34">
        <v>130.163097376482</v>
      </c>
      <c r="AF34">
        <v>150.58264133334799</v>
      </c>
    </row>
    <row r="35" spans="1:32" x14ac:dyDescent="0.3">
      <c r="A35" t="s">
        <v>87</v>
      </c>
      <c r="B35" t="s">
        <v>363</v>
      </c>
      <c r="C35" t="s">
        <v>297</v>
      </c>
      <c r="D35" t="s">
        <v>364</v>
      </c>
      <c r="E35" t="s">
        <v>298</v>
      </c>
      <c r="F35">
        <v>255.335667741257</v>
      </c>
      <c r="G35">
        <v>268.89516896134899</v>
      </c>
      <c r="H35">
        <v>277.78345075009202</v>
      </c>
      <c r="I35">
        <v>288.28294269747198</v>
      </c>
      <c r="J35">
        <v>297.91640765169598</v>
      </c>
      <c r="K35">
        <v>313.49815523824498</v>
      </c>
      <c r="L35">
        <v>333.19880975282501</v>
      </c>
      <c r="M35">
        <v>342.16968303736599</v>
      </c>
      <c r="N35">
        <v>343.317551800378</v>
      </c>
      <c r="O35">
        <v>346.58621552982203</v>
      </c>
      <c r="P35">
        <v>357.18721001463598</v>
      </c>
      <c r="Q35">
        <v>347.24228059424399</v>
      </c>
      <c r="R35">
        <v>348.88842658992399</v>
      </c>
      <c r="S35">
        <v>367.365437915158</v>
      </c>
      <c r="T35">
        <v>376.80025268748801</v>
      </c>
      <c r="U35">
        <v>377.55430673241199</v>
      </c>
      <c r="V35">
        <v>384.47830117636897</v>
      </c>
      <c r="W35">
        <v>412.89646546267898</v>
      </c>
      <c r="X35">
        <v>421.42323877247998</v>
      </c>
      <c r="Y35">
        <v>427.89863390459101</v>
      </c>
      <c r="Z35">
        <v>427.09406013193302</v>
      </c>
      <c r="AA35">
        <v>428.26811003429901</v>
      </c>
      <c r="AB35">
        <v>444.12205978690099</v>
      </c>
      <c r="AC35">
        <v>444.02697822713299</v>
      </c>
      <c r="AD35">
        <v>549.06297444767802</v>
      </c>
      <c r="AE35">
        <v>515.84731286925603</v>
      </c>
      <c r="AF35">
        <v>601.13045546803403</v>
      </c>
    </row>
    <row r="36" spans="1:32" x14ac:dyDescent="0.3">
      <c r="A36" t="s">
        <v>87</v>
      </c>
      <c r="B36" t="s">
        <v>365</v>
      </c>
      <c r="C36" t="s">
        <v>297</v>
      </c>
      <c r="D36" t="s">
        <v>366</v>
      </c>
      <c r="E36" t="s">
        <v>298</v>
      </c>
      <c r="F36">
        <v>76.009232147603399</v>
      </c>
      <c r="G36">
        <v>75.330154126649305</v>
      </c>
      <c r="H36">
        <v>76.683493993001505</v>
      </c>
      <c r="I36">
        <v>77.374588335027298</v>
      </c>
      <c r="J36">
        <v>78.931174901461404</v>
      </c>
      <c r="K36">
        <v>82.277868482052</v>
      </c>
      <c r="L36">
        <v>80.894441680359904</v>
      </c>
      <c r="M36">
        <v>77.720358475072103</v>
      </c>
      <c r="N36">
        <v>75.317889080108998</v>
      </c>
      <c r="O36">
        <v>75.405611838195298</v>
      </c>
      <c r="P36">
        <v>76.509279295875999</v>
      </c>
      <c r="Q36">
        <v>76.706246493481004</v>
      </c>
      <c r="R36">
        <v>78.643642451396502</v>
      </c>
      <c r="S36">
        <v>82.332654469193599</v>
      </c>
      <c r="T36">
        <v>77.788276980965506</v>
      </c>
      <c r="U36">
        <v>76.004971730408201</v>
      </c>
      <c r="V36">
        <v>75.918799644318895</v>
      </c>
      <c r="W36">
        <v>70.665281670342097</v>
      </c>
      <c r="X36">
        <v>62.866552663521098</v>
      </c>
      <c r="Y36">
        <v>69.635774423857896</v>
      </c>
      <c r="Z36">
        <v>67.418667087771695</v>
      </c>
      <c r="AA36">
        <v>64.607463021083404</v>
      </c>
      <c r="AB36">
        <v>62.167921944314799</v>
      </c>
      <c r="AC36">
        <v>55.283230372804397</v>
      </c>
      <c r="AD36">
        <v>64.896579326078395</v>
      </c>
      <c r="AE36">
        <v>53.648503188412398</v>
      </c>
      <c r="AF36">
        <v>62.508429608896897</v>
      </c>
    </row>
    <row r="37" spans="1:32" x14ac:dyDescent="0.3">
      <c r="A37" t="s">
        <v>87</v>
      </c>
      <c r="B37" t="s">
        <v>367</v>
      </c>
      <c r="C37" t="s">
        <v>297</v>
      </c>
      <c r="D37" t="s">
        <v>368</v>
      </c>
      <c r="E37" t="s">
        <v>298</v>
      </c>
      <c r="F37">
        <v>94.932078142004102</v>
      </c>
      <c r="G37">
        <v>102.357829756651</v>
      </c>
      <c r="H37">
        <v>106.036237093648</v>
      </c>
      <c r="I37">
        <v>112.83884605576</v>
      </c>
      <c r="J37">
        <v>116.00683599368401</v>
      </c>
      <c r="K37">
        <v>121.24690436457099</v>
      </c>
      <c r="L37">
        <v>142.73090684536299</v>
      </c>
      <c r="M37">
        <v>143.266024328268</v>
      </c>
      <c r="N37">
        <v>143.29564222258401</v>
      </c>
      <c r="O37">
        <v>144.982340035368</v>
      </c>
      <c r="P37">
        <v>146.222806660852</v>
      </c>
      <c r="Q37">
        <v>137.103534001875</v>
      </c>
      <c r="R37">
        <v>134.19115492082199</v>
      </c>
      <c r="S37">
        <v>137.78596115775301</v>
      </c>
      <c r="T37">
        <v>140.56246399666799</v>
      </c>
      <c r="U37">
        <v>141.898432381595</v>
      </c>
      <c r="V37">
        <v>146.26147803165699</v>
      </c>
      <c r="W37">
        <v>161.16593011407201</v>
      </c>
      <c r="X37">
        <v>173.48497232083901</v>
      </c>
      <c r="Y37">
        <v>158.61770729548999</v>
      </c>
      <c r="Z37">
        <v>156.217489569967</v>
      </c>
      <c r="AA37">
        <v>155.90877739938901</v>
      </c>
      <c r="AB37">
        <v>164.684672045469</v>
      </c>
      <c r="AC37">
        <v>156.591993624808</v>
      </c>
      <c r="AD37">
        <v>174.50784926033299</v>
      </c>
      <c r="AE37">
        <v>175.97453729174299</v>
      </c>
      <c r="AF37">
        <v>193.91912707790601</v>
      </c>
    </row>
    <row r="38" spans="1:32" x14ac:dyDescent="0.3">
      <c r="A38" t="s">
        <v>87</v>
      </c>
      <c r="B38" t="s">
        <v>369</v>
      </c>
      <c r="C38" t="s">
        <v>297</v>
      </c>
      <c r="D38" t="s">
        <v>370</v>
      </c>
      <c r="E38" t="s">
        <v>298</v>
      </c>
      <c r="F38">
        <v>84.394357451650194</v>
      </c>
      <c r="G38">
        <v>91.207185078048397</v>
      </c>
      <c r="H38">
        <v>95.063719663442896</v>
      </c>
      <c r="I38">
        <v>98.069508306685293</v>
      </c>
      <c r="J38">
        <v>102.97839675655101</v>
      </c>
      <c r="K38">
        <v>109.973382391622</v>
      </c>
      <c r="L38">
        <v>109.573461227103</v>
      </c>
      <c r="M38">
        <v>121.18330023402601</v>
      </c>
      <c r="N38">
        <v>124.70402049768499</v>
      </c>
      <c r="O38">
        <v>126.198263656259</v>
      </c>
      <c r="P38">
        <v>134.45512405790799</v>
      </c>
      <c r="Q38">
        <v>133.432500098888</v>
      </c>
      <c r="R38">
        <v>136.053629217706</v>
      </c>
      <c r="S38">
        <v>147.246822288212</v>
      </c>
      <c r="T38">
        <v>158.44951170985399</v>
      </c>
      <c r="U38">
        <v>159.650902620409</v>
      </c>
      <c r="V38">
        <v>162.29802350039299</v>
      </c>
      <c r="W38">
        <v>181.06525367826501</v>
      </c>
      <c r="X38">
        <v>185.07171378811901</v>
      </c>
      <c r="Y38">
        <v>199.64515218524301</v>
      </c>
      <c r="Z38">
        <v>203.45790347419401</v>
      </c>
      <c r="AA38">
        <v>207.75186961382701</v>
      </c>
      <c r="AB38">
        <v>217.26946579711699</v>
      </c>
      <c r="AC38">
        <v>232.15175422952001</v>
      </c>
      <c r="AD38">
        <v>309.65854586126699</v>
      </c>
      <c r="AE38">
        <v>286.22427238910001</v>
      </c>
      <c r="AF38">
        <v>344.702898781231</v>
      </c>
    </row>
    <row r="39" spans="1:32" x14ac:dyDescent="0.3">
      <c r="A39" t="s">
        <v>87</v>
      </c>
      <c r="B39" t="s">
        <v>371</v>
      </c>
      <c r="C39" t="s">
        <v>297</v>
      </c>
      <c r="D39" t="s">
        <v>372</v>
      </c>
      <c r="E39" t="s">
        <v>298</v>
      </c>
      <c r="F39">
        <v>525.22254082274605</v>
      </c>
      <c r="G39">
        <v>548.04844110302599</v>
      </c>
      <c r="H39">
        <v>565.62557077152906</v>
      </c>
      <c r="I39">
        <v>568.31408978255001</v>
      </c>
      <c r="J39">
        <v>584.435693046712</v>
      </c>
      <c r="K39">
        <v>600.62413387214201</v>
      </c>
      <c r="L39">
        <v>600.16570002583501</v>
      </c>
      <c r="M39">
        <v>619.57338502379298</v>
      </c>
      <c r="N39">
        <v>618.97398795007803</v>
      </c>
      <c r="O39">
        <v>610.10659252056098</v>
      </c>
      <c r="P39">
        <v>663.682037253928</v>
      </c>
      <c r="Q39">
        <v>685.64742767147004</v>
      </c>
      <c r="R39">
        <v>707.46529013346003</v>
      </c>
      <c r="S39">
        <v>705.17965229346999</v>
      </c>
      <c r="T39">
        <v>707.00382952046402</v>
      </c>
      <c r="U39">
        <v>714.66983944910305</v>
      </c>
      <c r="V39">
        <v>658.73523949254604</v>
      </c>
      <c r="W39">
        <v>644.32533727383804</v>
      </c>
      <c r="X39">
        <v>639.983979427691</v>
      </c>
      <c r="Y39">
        <v>580.01483165533602</v>
      </c>
      <c r="Z39">
        <v>569.511495551042</v>
      </c>
      <c r="AA39">
        <v>558.11983420595004</v>
      </c>
      <c r="AB39">
        <v>552.509106946104</v>
      </c>
      <c r="AC39">
        <v>517.61919112013095</v>
      </c>
      <c r="AD39">
        <v>555.75189037134805</v>
      </c>
      <c r="AE39">
        <v>455.17814037986801</v>
      </c>
      <c r="AF39">
        <v>529.79575516185196</v>
      </c>
    </row>
    <row r="40" spans="1:32" x14ac:dyDescent="0.3">
      <c r="A40" t="s">
        <v>87</v>
      </c>
      <c r="B40" t="s">
        <v>373</v>
      </c>
      <c r="C40" t="s">
        <v>297</v>
      </c>
      <c r="D40" t="s">
        <v>374</v>
      </c>
      <c r="E40" t="s">
        <v>298</v>
      </c>
      <c r="F40">
        <v>81.813846641727096</v>
      </c>
      <c r="G40">
        <v>93.4843675241341</v>
      </c>
      <c r="H40">
        <v>98.029864599403197</v>
      </c>
      <c r="I40">
        <v>99.070011876586605</v>
      </c>
      <c r="J40">
        <v>100.881159395626</v>
      </c>
      <c r="K40">
        <v>108.595707201381</v>
      </c>
      <c r="L40">
        <v>116.155982488417</v>
      </c>
      <c r="M40">
        <v>118.697024232518</v>
      </c>
      <c r="N40">
        <v>116.220895687188</v>
      </c>
      <c r="O40">
        <v>112.310868914827</v>
      </c>
      <c r="P40">
        <v>115.09317853699</v>
      </c>
      <c r="Q40">
        <v>112.57682612828999</v>
      </c>
      <c r="R40">
        <v>107.32744538604599</v>
      </c>
      <c r="S40">
        <v>107.92027852392</v>
      </c>
      <c r="T40">
        <v>103.859163788629</v>
      </c>
      <c r="U40">
        <v>89.265577635837502</v>
      </c>
      <c r="V40">
        <v>82.9479778345585</v>
      </c>
      <c r="W40">
        <v>66.766869721532004</v>
      </c>
      <c r="X40">
        <v>67.166727591653498</v>
      </c>
      <c r="Y40">
        <v>66.836803361392398</v>
      </c>
      <c r="Z40">
        <v>78.652468873203702</v>
      </c>
      <c r="AA40">
        <v>98.890642034820999</v>
      </c>
      <c r="AB40">
        <v>124.120762400508</v>
      </c>
      <c r="AC40">
        <v>136.060318460362</v>
      </c>
      <c r="AD40">
        <v>143.47825362971099</v>
      </c>
      <c r="AE40">
        <v>146.53515105289699</v>
      </c>
      <c r="AF40">
        <v>165.17608237571599</v>
      </c>
    </row>
    <row r="41" spans="1:32" x14ac:dyDescent="0.3">
      <c r="A41" t="s">
        <v>87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87</v>
      </c>
      <c r="B42" t="s">
        <v>377</v>
      </c>
      <c r="C42" t="s">
        <v>297</v>
      </c>
      <c r="D42" t="s">
        <v>378</v>
      </c>
      <c r="E42" t="s">
        <v>298</v>
      </c>
      <c r="F42">
        <v>339.68590725342398</v>
      </c>
      <c r="G42">
        <v>364.66177711358802</v>
      </c>
      <c r="H42">
        <v>376.94177980197401</v>
      </c>
      <c r="I42">
        <v>389.91962598916001</v>
      </c>
      <c r="J42">
        <v>407.36955210435502</v>
      </c>
      <c r="K42">
        <v>417.025261664818</v>
      </c>
      <c r="L42">
        <v>432.59920464569802</v>
      </c>
      <c r="M42">
        <v>433.07397452262001</v>
      </c>
      <c r="N42">
        <v>433.98044007649298</v>
      </c>
      <c r="O42">
        <v>435.89854296410402</v>
      </c>
      <c r="P42">
        <v>456.77954895674497</v>
      </c>
      <c r="Q42">
        <v>424.01255316929701</v>
      </c>
      <c r="R42">
        <v>452.31002917272502</v>
      </c>
      <c r="S42">
        <v>471.17878760367603</v>
      </c>
      <c r="T42">
        <v>494.41207115392302</v>
      </c>
      <c r="U42">
        <v>486.90768978348001</v>
      </c>
      <c r="V42">
        <v>504.36310674097302</v>
      </c>
      <c r="W42">
        <v>484.96315888506501</v>
      </c>
      <c r="X42">
        <v>457.465905489362</v>
      </c>
      <c r="Y42">
        <v>491.96234715449702</v>
      </c>
      <c r="Z42">
        <v>513.40455847145404</v>
      </c>
      <c r="AA42">
        <v>539.266950137555</v>
      </c>
      <c r="AB42">
        <v>615.171647946029</v>
      </c>
      <c r="AC42">
        <v>662.54038540353395</v>
      </c>
      <c r="AD42">
        <v>681.67918414835799</v>
      </c>
      <c r="AE42">
        <v>672.20225668724095</v>
      </c>
      <c r="AF42">
        <v>689.58063779893996</v>
      </c>
    </row>
    <row r="43" spans="1:32" x14ac:dyDescent="0.3">
      <c r="A43" t="s">
        <v>87</v>
      </c>
      <c r="B43" t="s">
        <v>379</v>
      </c>
      <c r="C43" t="s">
        <v>297</v>
      </c>
      <c r="D43" t="s">
        <v>380</v>
      </c>
      <c r="E43" t="s">
        <v>298</v>
      </c>
      <c r="F43">
        <v>443.68121071106901</v>
      </c>
      <c r="G43">
        <v>475.991085619052</v>
      </c>
      <c r="H43">
        <v>492.351419735935</v>
      </c>
      <c r="I43">
        <v>509.51260473022398</v>
      </c>
      <c r="J43">
        <v>532.75244329270004</v>
      </c>
      <c r="K43">
        <v>548.93585384738503</v>
      </c>
      <c r="L43">
        <v>565.05327949770003</v>
      </c>
      <c r="M43">
        <v>569.50000933585898</v>
      </c>
      <c r="N43">
        <v>569.61530253784804</v>
      </c>
      <c r="O43">
        <v>575.33645790075002</v>
      </c>
      <c r="P43">
        <v>603.49280973635496</v>
      </c>
      <c r="Q43">
        <v>571.58303447915398</v>
      </c>
      <c r="R43">
        <v>608.85888015376804</v>
      </c>
      <c r="S43">
        <v>638.87733258820106</v>
      </c>
      <c r="T43">
        <v>663.139993991702</v>
      </c>
      <c r="U43">
        <v>655.45762996158203</v>
      </c>
      <c r="V43">
        <v>663.24410800293003</v>
      </c>
      <c r="W43">
        <v>634.93955199721995</v>
      </c>
      <c r="X43">
        <v>599.03585823212802</v>
      </c>
      <c r="Y43">
        <v>626.04099675358896</v>
      </c>
      <c r="Z43">
        <v>659.40846011307201</v>
      </c>
      <c r="AA43">
        <v>698.64861225324501</v>
      </c>
      <c r="AB43">
        <v>798.665874307639</v>
      </c>
      <c r="AC43">
        <v>861.86604367381597</v>
      </c>
      <c r="AD43">
        <v>871.55770736334205</v>
      </c>
      <c r="AE43">
        <v>852.57811756481794</v>
      </c>
      <c r="AF43">
        <v>900.39676319860098</v>
      </c>
    </row>
    <row r="44" spans="1:32" x14ac:dyDescent="0.3">
      <c r="A44" t="s">
        <v>87</v>
      </c>
      <c r="B44" t="s">
        <v>381</v>
      </c>
      <c r="C44" t="s">
        <v>297</v>
      </c>
      <c r="D44" t="s">
        <v>382</v>
      </c>
      <c r="E44" t="s">
        <v>298</v>
      </c>
      <c r="F44">
        <v>3316.14599111303</v>
      </c>
      <c r="G44">
        <v>3438.39808905069</v>
      </c>
      <c r="H44">
        <v>3533.2930014193798</v>
      </c>
      <c r="I44">
        <v>3617.5966603879401</v>
      </c>
      <c r="J44">
        <v>3721.5586200111002</v>
      </c>
      <c r="K44">
        <v>3859.4275375592101</v>
      </c>
      <c r="L44">
        <v>3961.27635755649</v>
      </c>
      <c r="M44">
        <v>4055.9639625373002</v>
      </c>
      <c r="N44">
        <v>4005.7251335686001</v>
      </c>
      <c r="O44">
        <v>4037.4973657434998</v>
      </c>
      <c r="P44">
        <v>4202.7383767991596</v>
      </c>
      <c r="Q44">
        <v>4188.3724771472998</v>
      </c>
      <c r="R44">
        <v>4317.1739293923802</v>
      </c>
      <c r="S44">
        <v>4420.2982607742197</v>
      </c>
      <c r="T44">
        <v>4269.3494930186598</v>
      </c>
      <c r="U44">
        <v>4307.08289116183</v>
      </c>
      <c r="V44">
        <v>4146.4307189408901</v>
      </c>
      <c r="W44">
        <v>3944.5543735352198</v>
      </c>
      <c r="X44">
        <v>3835.7488649265802</v>
      </c>
      <c r="Y44">
        <v>3867.8117309642098</v>
      </c>
      <c r="Z44">
        <v>3943.4784904550202</v>
      </c>
      <c r="AA44">
        <v>4021.3960239716598</v>
      </c>
      <c r="AB44">
        <v>4214.1032332179402</v>
      </c>
      <c r="AC44">
        <v>4258.9780194330096</v>
      </c>
      <c r="AD44">
        <v>4517.39374878117</v>
      </c>
      <c r="AE44">
        <v>4295.3529157318299</v>
      </c>
      <c r="AF44">
        <v>4713.9394193136104</v>
      </c>
    </row>
    <row r="45" spans="1:32" x14ac:dyDescent="0.3">
      <c r="A45" t="s">
        <v>87</v>
      </c>
      <c r="B45" t="s">
        <v>383</v>
      </c>
      <c r="C45" t="s">
        <v>297</v>
      </c>
      <c r="D45" t="s">
        <v>384</v>
      </c>
      <c r="E45" t="s">
        <v>298</v>
      </c>
      <c r="F45">
        <v>3273.3850185978399</v>
      </c>
      <c r="G45">
        <v>3393.3209898636501</v>
      </c>
      <c r="H45">
        <v>3489.21017914702</v>
      </c>
      <c r="I45">
        <v>3574.1864001905301</v>
      </c>
      <c r="J45">
        <v>3676.10459657811</v>
      </c>
      <c r="K45">
        <v>3814.51943016514</v>
      </c>
      <c r="L45">
        <v>3917.80377719223</v>
      </c>
      <c r="M45">
        <v>4012.7151738573798</v>
      </c>
      <c r="N45">
        <v>3962.0649213450101</v>
      </c>
      <c r="O45">
        <v>3993.7988740322198</v>
      </c>
      <c r="P45">
        <v>4157.8934681620603</v>
      </c>
      <c r="Q45">
        <v>4144.9552912244199</v>
      </c>
      <c r="R45">
        <v>4266.72311241437</v>
      </c>
      <c r="S45">
        <v>4368.7487118318604</v>
      </c>
      <c r="T45">
        <v>4221.8659861483602</v>
      </c>
      <c r="U45">
        <v>4257.8352625020998</v>
      </c>
      <c r="V45">
        <v>4092.2625174753298</v>
      </c>
      <c r="W45">
        <v>3887.2021946381001</v>
      </c>
      <c r="X45">
        <v>3784.3365205902701</v>
      </c>
      <c r="Y45">
        <v>3810.6235585069999</v>
      </c>
      <c r="Z45">
        <v>3881.61262567228</v>
      </c>
      <c r="AA45">
        <v>3956.3199745151801</v>
      </c>
      <c r="AB45">
        <v>4150.4298950225002</v>
      </c>
      <c r="AC45">
        <v>4198.6639107125002</v>
      </c>
      <c r="AD45">
        <v>4451.32198162034</v>
      </c>
      <c r="AE45">
        <v>4239.6346549051796</v>
      </c>
      <c r="AF45">
        <v>4657.8678683309499</v>
      </c>
    </row>
    <row r="46" spans="1:32" x14ac:dyDescent="0.3">
      <c r="A46" t="s">
        <v>87</v>
      </c>
      <c r="B46" t="s">
        <v>385</v>
      </c>
      <c r="C46" t="s">
        <v>297</v>
      </c>
      <c r="D46" t="s">
        <v>386</v>
      </c>
      <c r="E46" t="s">
        <v>298</v>
      </c>
      <c r="F46">
        <v>103.99530345764499</v>
      </c>
      <c r="G46">
        <v>111.329308505464</v>
      </c>
      <c r="H46">
        <v>115.409639933961</v>
      </c>
      <c r="I46">
        <v>119.592978741064</v>
      </c>
      <c r="J46">
        <v>125.382891188345</v>
      </c>
      <c r="K46">
        <v>131.910592182567</v>
      </c>
      <c r="L46">
        <v>132.45407485200201</v>
      </c>
      <c r="M46">
        <v>136.426034813239</v>
      </c>
      <c r="N46">
        <v>135.63486246135599</v>
      </c>
      <c r="O46">
        <v>139.437914936646</v>
      </c>
      <c r="P46">
        <v>146.71326077961001</v>
      </c>
      <c r="Q46">
        <v>147.570481309858</v>
      </c>
      <c r="R46">
        <v>156.54885098104401</v>
      </c>
      <c r="S46">
        <v>167.698544984525</v>
      </c>
      <c r="T46">
        <v>168.72792283778</v>
      </c>
      <c r="U46">
        <v>168.54994017810199</v>
      </c>
      <c r="V46">
        <v>158.88100126195701</v>
      </c>
      <c r="W46">
        <v>149.97639311215499</v>
      </c>
      <c r="X46">
        <v>141.56995274276599</v>
      </c>
      <c r="Y46">
        <v>134.07864959909199</v>
      </c>
      <c r="Z46">
        <v>146.003901641618</v>
      </c>
      <c r="AA46">
        <v>159.38166211569001</v>
      </c>
      <c r="AB46">
        <v>183.494226361611</v>
      </c>
      <c r="AC46">
        <v>199.32565827028199</v>
      </c>
      <c r="AD46">
        <v>189.87852321498499</v>
      </c>
      <c r="AE46">
        <v>180.375860877577</v>
      </c>
      <c r="AF46">
        <v>210.81612539966201</v>
      </c>
    </row>
    <row r="47" spans="1:32" x14ac:dyDescent="0.3">
      <c r="A47" t="s">
        <v>87</v>
      </c>
      <c r="B47" t="s">
        <v>387</v>
      </c>
      <c r="C47" t="s">
        <v>297</v>
      </c>
      <c r="D47" t="s">
        <v>388</v>
      </c>
      <c r="E47" t="s">
        <v>298</v>
      </c>
      <c r="F47">
        <v>34.601363936692003</v>
      </c>
      <c r="G47">
        <v>35.606162073780403</v>
      </c>
      <c r="H47">
        <v>35.584808490847301</v>
      </c>
      <c r="I47">
        <v>35.308845329307097</v>
      </c>
      <c r="J47">
        <v>38.465903464763997</v>
      </c>
      <c r="K47">
        <v>43.971280682661401</v>
      </c>
      <c r="L47">
        <v>42.918979920396602</v>
      </c>
      <c r="M47">
        <v>41.7005490340362</v>
      </c>
      <c r="N47">
        <v>42.888936474949901</v>
      </c>
      <c r="O47">
        <v>43.600224631973603</v>
      </c>
      <c r="P47">
        <v>49.581174958414003</v>
      </c>
      <c r="Q47">
        <v>49.391730690734001</v>
      </c>
      <c r="R47">
        <v>57.039452861202399</v>
      </c>
      <c r="S47">
        <v>57.627860880820997</v>
      </c>
      <c r="T47">
        <v>65.626586760930707</v>
      </c>
      <c r="U47">
        <v>57.625961556877698</v>
      </c>
      <c r="V47">
        <v>53.280687806260602</v>
      </c>
      <c r="W47">
        <v>52.9837791169262</v>
      </c>
      <c r="X47">
        <v>51.878150931893202</v>
      </c>
      <c r="Y47">
        <v>48.209566329422202</v>
      </c>
      <c r="Z47">
        <v>46.6782611368684</v>
      </c>
      <c r="AA47">
        <v>42.828974605232801</v>
      </c>
      <c r="AB47">
        <v>44.917558956490801</v>
      </c>
      <c r="AC47">
        <v>45.330439902724002</v>
      </c>
      <c r="AD47">
        <v>42.469689182240202</v>
      </c>
      <c r="AE47">
        <v>35.555769915635402</v>
      </c>
      <c r="AF47">
        <v>35.781216713764501</v>
      </c>
    </row>
    <row r="48" spans="1:32" x14ac:dyDescent="0.3">
      <c r="A48" t="s">
        <v>87</v>
      </c>
      <c r="B48" t="s">
        <v>389</v>
      </c>
      <c r="C48" t="s">
        <v>297</v>
      </c>
      <c r="D48" t="s">
        <v>390</v>
      </c>
      <c r="E48" t="s">
        <v>298</v>
      </c>
      <c r="F48">
        <v>273.61025692103999</v>
      </c>
      <c r="G48">
        <v>279.37520351114898</v>
      </c>
      <c r="H48">
        <v>282.05066754756803</v>
      </c>
      <c r="I48">
        <v>283.965076512096</v>
      </c>
      <c r="J48">
        <v>303.00703112285902</v>
      </c>
      <c r="K48">
        <v>322.30166062110402</v>
      </c>
      <c r="L48">
        <v>333.74644062132</v>
      </c>
      <c r="M48">
        <v>356.33023054729</v>
      </c>
      <c r="N48">
        <v>367.53014254945299</v>
      </c>
      <c r="O48">
        <v>377.25422688206402</v>
      </c>
      <c r="P48">
        <v>390.44842980054602</v>
      </c>
      <c r="Q48">
        <v>384.45142063177298</v>
      </c>
      <c r="R48">
        <v>393.90260319536799</v>
      </c>
      <c r="S48">
        <v>414.21732848755403</v>
      </c>
      <c r="T48">
        <v>449.91315551670999</v>
      </c>
      <c r="U48">
        <v>448.32815601446902</v>
      </c>
      <c r="V48">
        <v>458.673152439484</v>
      </c>
      <c r="W48">
        <v>433.18313589159402</v>
      </c>
      <c r="X48">
        <v>431.52733649705903</v>
      </c>
      <c r="Y48">
        <v>441.99419489307002</v>
      </c>
      <c r="Z48">
        <v>445.45545888197302</v>
      </c>
      <c r="AA48">
        <v>463.57302758614202</v>
      </c>
      <c r="AB48">
        <v>490.37425211122701</v>
      </c>
      <c r="AC48">
        <v>489.904757673765</v>
      </c>
      <c r="AD48">
        <v>522.10401501500996</v>
      </c>
      <c r="AE48">
        <v>456.33676981493801</v>
      </c>
      <c r="AF48">
        <v>479.42838294980299</v>
      </c>
    </row>
    <row r="49" spans="1:32" x14ac:dyDescent="0.3">
      <c r="A49" t="s">
        <v>87</v>
      </c>
      <c r="B49" t="s">
        <v>391</v>
      </c>
      <c r="C49" t="s">
        <v>297</v>
      </c>
      <c r="D49" t="s">
        <v>392</v>
      </c>
      <c r="E49" t="s">
        <v>298</v>
      </c>
      <c r="F49">
        <v>81.189151371457498</v>
      </c>
      <c r="G49">
        <v>81.382533268681499</v>
      </c>
      <c r="H49">
        <v>83.360722427668307</v>
      </c>
      <c r="I49">
        <v>83.537889020111393</v>
      </c>
      <c r="J49">
        <v>86.953656020294801</v>
      </c>
      <c r="K49">
        <v>91.700410767300795</v>
      </c>
      <c r="L49">
        <v>94.994558964849503</v>
      </c>
      <c r="M49">
        <v>101.112539347724</v>
      </c>
      <c r="N49">
        <v>100.331654091687</v>
      </c>
      <c r="O49">
        <v>101.69738083269</v>
      </c>
      <c r="P49">
        <v>105.949617797005</v>
      </c>
      <c r="Q49">
        <v>102.885801206081</v>
      </c>
      <c r="R49">
        <v>98.722088134780705</v>
      </c>
      <c r="S49">
        <v>103.01265242392699</v>
      </c>
      <c r="T49">
        <v>110.45949678718</v>
      </c>
      <c r="U49">
        <v>109.750172722209</v>
      </c>
      <c r="V49">
        <v>111.32111878553</v>
      </c>
      <c r="W49">
        <v>95.033868919856005</v>
      </c>
      <c r="X49">
        <v>101.626496698716</v>
      </c>
      <c r="Y49">
        <v>100.977252017277</v>
      </c>
      <c r="Z49">
        <v>95.383183129068598</v>
      </c>
      <c r="AA49">
        <v>97.734188592898306</v>
      </c>
      <c r="AB49">
        <v>97.416097965166898</v>
      </c>
      <c r="AC49">
        <v>99.5799870612679</v>
      </c>
      <c r="AD49">
        <v>98.089971052234304</v>
      </c>
      <c r="AE49">
        <v>82.3067440182935</v>
      </c>
      <c r="AF49">
        <v>93.184763006247195</v>
      </c>
    </row>
    <row r="50" spans="1:32" x14ac:dyDescent="0.3">
      <c r="A50" t="s">
        <v>87</v>
      </c>
      <c r="B50" t="s">
        <v>393</v>
      </c>
      <c r="C50" t="s">
        <v>297</v>
      </c>
      <c r="D50" t="s">
        <v>394</v>
      </c>
      <c r="E50" t="s">
        <v>298</v>
      </c>
      <c r="F50">
        <v>157.81974161289099</v>
      </c>
      <c r="G50">
        <v>162.38650816868801</v>
      </c>
      <c r="H50">
        <v>163.10513662905299</v>
      </c>
      <c r="I50">
        <v>165.118342162678</v>
      </c>
      <c r="J50">
        <v>177.58747163780001</v>
      </c>
      <c r="K50">
        <v>186.62996917114199</v>
      </c>
      <c r="L50">
        <v>195.83290173607401</v>
      </c>
      <c r="M50">
        <v>213.51714216553</v>
      </c>
      <c r="N50">
        <v>224.309551982816</v>
      </c>
      <c r="O50">
        <v>231.95662141739999</v>
      </c>
      <c r="P50">
        <v>234.91763704512701</v>
      </c>
      <c r="Q50">
        <v>232.17388873495699</v>
      </c>
      <c r="R50">
        <v>238.141062199385</v>
      </c>
      <c r="S50">
        <v>253.576815182806</v>
      </c>
      <c r="T50">
        <v>273.827071968599</v>
      </c>
      <c r="U50">
        <v>280.952021735382</v>
      </c>
      <c r="V50">
        <v>294.07134584769398</v>
      </c>
      <c r="W50">
        <v>285.165487854812</v>
      </c>
      <c r="X50">
        <v>278.02268886644998</v>
      </c>
      <c r="Y50">
        <v>292.80737654636999</v>
      </c>
      <c r="Z50">
        <v>303.39401461603597</v>
      </c>
      <c r="AA50">
        <v>323.00986438801101</v>
      </c>
      <c r="AB50">
        <v>348.04059518957001</v>
      </c>
      <c r="AC50">
        <v>344.99433070977301</v>
      </c>
      <c r="AD50">
        <v>381.544354780535</v>
      </c>
      <c r="AE50">
        <v>338.47425588100901</v>
      </c>
      <c r="AF50">
        <v>350.46240322979099</v>
      </c>
    </row>
    <row r="51" spans="1:32" x14ac:dyDescent="0.3">
      <c r="A51" t="s">
        <v>87</v>
      </c>
      <c r="B51" t="s">
        <v>395</v>
      </c>
      <c r="C51" t="s">
        <v>297</v>
      </c>
      <c r="D51" t="s">
        <v>396</v>
      </c>
      <c r="E51" t="s">
        <v>298</v>
      </c>
      <c r="F51">
        <v>136.230133926083</v>
      </c>
      <c r="G51">
        <v>140.364601993722</v>
      </c>
      <c r="H51">
        <v>141.50316303218801</v>
      </c>
      <c r="I51">
        <v>143.35326574549899</v>
      </c>
      <c r="J51">
        <v>155.051443038054</v>
      </c>
      <c r="K51">
        <v>163.526672269258</v>
      </c>
      <c r="L51">
        <v>171.85243541183101</v>
      </c>
      <c r="M51">
        <v>187.22700389936901</v>
      </c>
      <c r="N51">
        <v>198.59169285210501</v>
      </c>
      <c r="O51">
        <v>205.601204466524</v>
      </c>
      <c r="P51">
        <v>208.43570956277699</v>
      </c>
      <c r="Q51">
        <v>205.30208114474499</v>
      </c>
      <c r="R51">
        <v>210.16983208420501</v>
      </c>
      <c r="S51">
        <v>224.224161878817</v>
      </c>
      <c r="T51">
        <v>243.385792666123</v>
      </c>
      <c r="U51">
        <v>250.02426267146299</v>
      </c>
      <c r="V51">
        <v>262.89705675760899</v>
      </c>
      <c r="W51">
        <v>254.125095410863</v>
      </c>
      <c r="X51">
        <v>246.81101794831699</v>
      </c>
      <c r="Y51">
        <v>261.19539162788698</v>
      </c>
      <c r="Z51">
        <v>269.81201750916199</v>
      </c>
      <c r="AA51">
        <v>286.05673040272097</v>
      </c>
      <c r="AB51">
        <v>306.85284461157801</v>
      </c>
      <c r="AC51">
        <v>301.76919374387302</v>
      </c>
      <c r="AD51">
        <v>334.43906267577802</v>
      </c>
      <c r="AE51">
        <v>297.95898860070099</v>
      </c>
      <c r="AF51">
        <v>307.65500471391402</v>
      </c>
    </row>
    <row r="52" spans="1:32" x14ac:dyDescent="0.3">
      <c r="A52" t="s">
        <v>87</v>
      </c>
      <c r="B52" t="s">
        <v>397</v>
      </c>
      <c r="C52" t="s">
        <v>297</v>
      </c>
      <c r="D52" t="s">
        <v>398</v>
      </c>
      <c r="E52" t="s">
        <v>298</v>
      </c>
      <c r="F52">
        <v>21.5896076868083</v>
      </c>
      <c r="G52">
        <v>22.021906174965899</v>
      </c>
      <c r="H52">
        <v>21.601973596865399</v>
      </c>
      <c r="I52">
        <v>21.7650764171788</v>
      </c>
      <c r="J52">
        <v>22.536028599746501</v>
      </c>
      <c r="K52">
        <v>23.103296901883098</v>
      </c>
      <c r="L52">
        <v>23.980466324243402</v>
      </c>
      <c r="M52">
        <v>26.2901382661606</v>
      </c>
      <c r="N52">
        <v>25.717859130711201</v>
      </c>
      <c r="O52">
        <v>26.355416950876499</v>
      </c>
      <c r="P52">
        <v>26.481927482350301</v>
      </c>
      <c r="Q52">
        <v>26.8718075902128</v>
      </c>
      <c r="R52">
        <v>27.9712301151806</v>
      </c>
      <c r="S52">
        <v>29.352653303989101</v>
      </c>
      <c r="T52">
        <v>30.441279302475699</v>
      </c>
      <c r="U52">
        <v>30.9277590639187</v>
      </c>
      <c r="V52">
        <v>31.1742890900851</v>
      </c>
      <c r="W52">
        <v>31.0403924439488</v>
      </c>
      <c r="X52">
        <v>31.211670918133098</v>
      </c>
      <c r="Y52">
        <v>31.611984918483699</v>
      </c>
      <c r="Z52">
        <v>33.581997106874503</v>
      </c>
      <c r="AA52">
        <v>36.953133985290599</v>
      </c>
      <c r="AB52">
        <v>41.187750577991601</v>
      </c>
      <c r="AC52">
        <v>43.2251369658999</v>
      </c>
      <c r="AD52">
        <v>47.1052921047567</v>
      </c>
      <c r="AE52">
        <v>40.515267280307903</v>
      </c>
      <c r="AF52">
        <v>42.8073985158778</v>
      </c>
    </row>
    <row r="53" spans="1:32" x14ac:dyDescent="0.3">
      <c r="A53" t="s">
        <v>87</v>
      </c>
      <c r="B53" t="s">
        <v>399</v>
      </c>
      <c r="C53" t="s">
        <v>297</v>
      </c>
      <c r="D53" t="s">
        <v>400</v>
      </c>
      <c r="E53" t="s">
        <v>298</v>
      </c>
      <c r="F53">
        <v>59.419091989880499</v>
      </c>
      <c r="G53">
        <v>60.376788177333502</v>
      </c>
      <c r="H53">
        <v>59.6174668383604</v>
      </c>
      <c r="I53">
        <v>58.4536293907261</v>
      </c>
      <c r="J53">
        <v>60.235415480437503</v>
      </c>
      <c r="K53">
        <v>63.384538156267702</v>
      </c>
      <c r="L53">
        <v>65.155632665970202</v>
      </c>
      <c r="M53">
        <v>63.3062234546532</v>
      </c>
      <c r="N53">
        <v>59.869240796116202</v>
      </c>
      <c r="O53">
        <v>63.595721584193299</v>
      </c>
      <c r="P53">
        <v>68.078104120134697</v>
      </c>
      <c r="Q53">
        <v>68.199372487770603</v>
      </c>
      <c r="R53">
        <v>72.055654300111698</v>
      </c>
      <c r="S53">
        <v>75.767745644098198</v>
      </c>
      <c r="T53">
        <v>76.462221684896704</v>
      </c>
      <c r="U53">
        <v>77.228452271589404</v>
      </c>
      <c r="V53">
        <v>75.644337926884504</v>
      </c>
      <c r="W53">
        <v>75.336336653770005</v>
      </c>
      <c r="X53">
        <v>74.012683914804796</v>
      </c>
      <c r="Y53">
        <v>84.756022187749195</v>
      </c>
      <c r="Z53">
        <v>84.056731742619803</v>
      </c>
      <c r="AA53">
        <v>96.635812753686096</v>
      </c>
      <c r="AB53">
        <v>95.908654453805994</v>
      </c>
      <c r="AC53">
        <v>98.9765554712707</v>
      </c>
      <c r="AD53">
        <v>112.53090953444701</v>
      </c>
      <c r="AE53">
        <v>87.328356336399906</v>
      </c>
      <c r="AF53">
        <v>82.127611245848897</v>
      </c>
    </row>
    <row r="54" spans="1:32" x14ac:dyDescent="0.3">
      <c r="A54" t="s">
        <v>87</v>
      </c>
      <c r="B54" t="s">
        <v>401</v>
      </c>
      <c r="C54" t="s">
        <v>297</v>
      </c>
      <c r="D54" t="s">
        <v>402</v>
      </c>
      <c r="E54" t="s">
        <v>298</v>
      </c>
      <c r="F54">
        <v>148.968209091029</v>
      </c>
      <c r="G54">
        <v>152.48409506608201</v>
      </c>
      <c r="H54">
        <v>151.54007123819301</v>
      </c>
      <c r="I54">
        <v>149.04844670788299</v>
      </c>
      <c r="J54">
        <v>151.14584632558399</v>
      </c>
      <c r="K54">
        <v>155.67530543323201</v>
      </c>
      <c r="L54">
        <v>160.83284255613901</v>
      </c>
      <c r="M54">
        <v>163.49302491173901</v>
      </c>
      <c r="N54">
        <v>164.495419063356</v>
      </c>
      <c r="O54">
        <v>170.32111630319201</v>
      </c>
      <c r="P54">
        <v>176.70580039310499</v>
      </c>
      <c r="Q54">
        <v>177.265965731341</v>
      </c>
      <c r="R54">
        <v>185.02793059937699</v>
      </c>
      <c r="S54">
        <v>195.17042868355099</v>
      </c>
      <c r="T54">
        <v>198.31919427506801</v>
      </c>
      <c r="U54">
        <v>197.35745182894701</v>
      </c>
      <c r="V54">
        <v>191.56576438788699</v>
      </c>
      <c r="W54">
        <v>185.51132779279001</v>
      </c>
      <c r="X54">
        <v>183.49620071241699</v>
      </c>
      <c r="Y54">
        <v>197.72228667154599</v>
      </c>
      <c r="Z54">
        <v>193.627343733175</v>
      </c>
      <c r="AA54">
        <v>201.699594515748</v>
      </c>
      <c r="AB54">
        <v>202.81740864361399</v>
      </c>
      <c r="AC54">
        <v>202.799324688338</v>
      </c>
      <c r="AD54">
        <v>209.14989109327601</v>
      </c>
      <c r="AE54">
        <v>190.51835563043301</v>
      </c>
      <c r="AF54">
        <v>178.707110335544</v>
      </c>
    </row>
    <row r="55" spans="1:32" x14ac:dyDescent="0.3">
      <c r="A55" t="s">
        <v>87</v>
      </c>
      <c r="B55" t="s">
        <v>403</v>
      </c>
      <c r="C55" t="s">
        <v>297</v>
      </c>
      <c r="D55" t="s">
        <v>404</v>
      </c>
      <c r="E55" t="s">
        <v>298</v>
      </c>
      <c r="F55">
        <v>89.549117101148596</v>
      </c>
      <c r="G55">
        <v>92.107306888748496</v>
      </c>
      <c r="H55">
        <v>91.922604399832494</v>
      </c>
      <c r="I55">
        <v>90.594817317156398</v>
      </c>
      <c r="J55">
        <v>90.910430845145996</v>
      </c>
      <c r="K55">
        <v>92.290767276963905</v>
      </c>
      <c r="L55">
        <v>95.677209890169195</v>
      </c>
      <c r="M55">
        <v>100.18680145708601</v>
      </c>
      <c r="N55">
        <v>104.62617826723999</v>
      </c>
      <c r="O55">
        <v>106.725394718998</v>
      </c>
      <c r="P55">
        <v>108.62769627297</v>
      </c>
      <c r="Q55">
        <v>109.06659324357</v>
      </c>
      <c r="R55">
        <v>112.972276299265</v>
      </c>
      <c r="S55">
        <v>119.402683039453</v>
      </c>
      <c r="T55">
        <v>121.856972590171</v>
      </c>
      <c r="U55">
        <v>120.12899955735701</v>
      </c>
      <c r="V55">
        <v>115.92142646100299</v>
      </c>
      <c r="W55">
        <v>110.17499113901999</v>
      </c>
      <c r="X55">
        <v>109.483516797612</v>
      </c>
      <c r="Y55">
        <v>112.966264483797</v>
      </c>
      <c r="Z55">
        <v>109.57061199055499</v>
      </c>
      <c r="AA55">
        <v>105.06378176206201</v>
      </c>
      <c r="AB55">
        <v>106.90875418980799</v>
      </c>
      <c r="AC55">
        <v>103.82276921706701</v>
      </c>
      <c r="AD55">
        <v>96.618981558829503</v>
      </c>
      <c r="AE55">
        <v>103.189999294033</v>
      </c>
      <c r="AF55">
        <v>96.579499089695602</v>
      </c>
    </row>
    <row r="56" spans="1:32" x14ac:dyDescent="0.3">
      <c r="A56" t="s">
        <v>87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87</v>
      </c>
      <c r="B57" t="s">
        <v>407</v>
      </c>
      <c r="C57" t="s">
        <v>297</v>
      </c>
      <c r="D57" t="s">
        <v>408</v>
      </c>
      <c r="E57" t="s">
        <v>298</v>
      </c>
      <c r="F57">
        <v>3671.5700946757902</v>
      </c>
      <c r="G57">
        <v>3811.2576600859702</v>
      </c>
      <c r="H57">
        <v>3913.37353356635</v>
      </c>
      <c r="I57">
        <v>4000.63174877662</v>
      </c>
      <c r="J57">
        <v>4125.44681052958</v>
      </c>
      <c r="K57">
        <v>4290.3249053816999</v>
      </c>
      <c r="L57">
        <v>4411.1787806662296</v>
      </c>
      <c r="M57">
        <v>4530.9912173170997</v>
      </c>
      <c r="N57">
        <v>4489.4761718052296</v>
      </c>
      <c r="O57">
        <v>4527.0624615403904</v>
      </c>
      <c r="P57">
        <v>4708.2799851366899</v>
      </c>
      <c r="Q57">
        <v>4685.4007239073599</v>
      </c>
      <c r="R57">
        <v>4818.4039779737896</v>
      </c>
      <c r="S57">
        <v>4942.4358677856899</v>
      </c>
      <c r="T57">
        <v>4823.1218123239896</v>
      </c>
      <c r="U57">
        <v>4844.6766248121403</v>
      </c>
      <c r="V57">
        <v>4688.0518492149304</v>
      </c>
      <c r="W57">
        <v>4444.5043791483404</v>
      </c>
      <c r="X57">
        <v>4334.4429290152902</v>
      </c>
      <c r="Y57">
        <v>4376.64272921867</v>
      </c>
      <c r="Z57">
        <v>4467.5864182101996</v>
      </c>
      <c r="AA57">
        <v>4583.8596935926298</v>
      </c>
      <c r="AB57">
        <v>4828.5982477296702</v>
      </c>
      <c r="AC57">
        <v>4884.9430955671396</v>
      </c>
      <c r="AD57">
        <v>5182.9760174258899</v>
      </c>
      <c r="AE57">
        <v>4898.2248365996702</v>
      </c>
      <c r="AF57">
        <v>5358.5438846391298</v>
      </c>
    </row>
    <row r="58" spans="1:32" x14ac:dyDescent="0.3">
      <c r="A58" t="s">
        <v>87</v>
      </c>
      <c r="B58" t="s">
        <v>409</v>
      </c>
      <c r="C58" t="s">
        <v>297</v>
      </c>
      <c r="D58" t="s">
        <v>410</v>
      </c>
      <c r="E58" t="s">
        <v>298</v>
      </c>
      <c r="F58">
        <v>3671.5700946757902</v>
      </c>
      <c r="G58">
        <v>3811.2576600859702</v>
      </c>
      <c r="H58">
        <v>3913.37353356635</v>
      </c>
      <c r="I58">
        <v>4000.63174877662</v>
      </c>
      <c r="J58">
        <v>4125.44681052958</v>
      </c>
      <c r="K58">
        <v>4290.3249053816999</v>
      </c>
      <c r="L58">
        <v>4411.1787806662296</v>
      </c>
      <c r="M58">
        <v>4530.9912173170997</v>
      </c>
      <c r="N58">
        <v>4489.4761718052296</v>
      </c>
      <c r="O58">
        <v>4527.0624615403904</v>
      </c>
      <c r="P58">
        <v>4708.2799851366899</v>
      </c>
      <c r="Q58">
        <v>4685.4007239073599</v>
      </c>
      <c r="R58">
        <v>4818.4039779737896</v>
      </c>
      <c r="S58">
        <v>4942.4358677856899</v>
      </c>
      <c r="T58">
        <v>4823.1218123239896</v>
      </c>
      <c r="U58">
        <v>4844.6766248121403</v>
      </c>
      <c r="V58">
        <v>4688.0518492149304</v>
      </c>
      <c r="W58">
        <v>4444.5043791483404</v>
      </c>
      <c r="X58">
        <v>4334.4429290152902</v>
      </c>
      <c r="Y58">
        <v>4376.64272921867</v>
      </c>
      <c r="Z58">
        <v>4467.5864182101996</v>
      </c>
      <c r="AA58">
        <v>4583.8596935926298</v>
      </c>
      <c r="AB58">
        <v>4828.5982477296702</v>
      </c>
      <c r="AC58">
        <v>4884.9430955671396</v>
      </c>
      <c r="AD58">
        <v>5182.9760174258899</v>
      </c>
      <c r="AE58">
        <v>4898.2248365996702</v>
      </c>
      <c r="AF58">
        <v>5358.5438846391298</v>
      </c>
    </row>
    <row r="59" spans="1:32" x14ac:dyDescent="0.3">
      <c r="A59" t="s">
        <v>87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89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89</v>
      </c>
      <c r="B3" t="s">
        <v>299</v>
      </c>
      <c r="C3" t="s">
        <v>297</v>
      </c>
      <c r="D3" t="s">
        <v>300</v>
      </c>
      <c r="E3" t="s">
        <v>298</v>
      </c>
      <c r="F3">
        <v>2.2885237275811199</v>
      </c>
      <c r="G3">
        <v>2.2811624884274502</v>
      </c>
      <c r="H3">
        <v>2.5502365058732099</v>
      </c>
      <c r="I3">
        <v>2.4909029830160301</v>
      </c>
      <c r="J3">
        <v>2.5187692801371599</v>
      </c>
      <c r="K3">
        <v>2.5736093862771199</v>
      </c>
      <c r="L3">
        <v>2.9613778966345699</v>
      </c>
      <c r="M3">
        <v>3.33473643719879</v>
      </c>
      <c r="N3">
        <v>3.4088570108591298</v>
      </c>
      <c r="O3">
        <v>3.5788874970725901</v>
      </c>
      <c r="P3">
        <v>3.46474188160962</v>
      </c>
      <c r="Q3">
        <v>3.7910812399645701</v>
      </c>
      <c r="R3">
        <v>4.06544408978408</v>
      </c>
      <c r="S3">
        <v>4.2931170454258902</v>
      </c>
      <c r="T3">
        <v>4.5068021567108802</v>
      </c>
      <c r="U3">
        <v>5.2003285168519504</v>
      </c>
      <c r="V3">
        <v>5.2764792658146096</v>
      </c>
      <c r="W3">
        <v>5.2487243571385704</v>
      </c>
      <c r="X3">
        <v>4.4996200446865204</v>
      </c>
      <c r="Y3">
        <v>4.1738989763754999</v>
      </c>
      <c r="Z3">
        <v>3.84593762888499</v>
      </c>
      <c r="AA3">
        <v>3.4312074983505298</v>
      </c>
      <c r="AB3">
        <v>3.4220359492004402</v>
      </c>
      <c r="AC3">
        <v>3.3929252503142</v>
      </c>
      <c r="AD3">
        <v>3.0899770413685901</v>
      </c>
      <c r="AE3">
        <v>2.8492824886782899</v>
      </c>
      <c r="AF3">
        <v>3.0846398187940598</v>
      </c>
    </row>
    <row r="4" spans="1:32" x14ac:dyDescent="0.3">
      <c r="A4" t="s">
        <v>89</v>
      </c>
      <c r="B4" t="s">
        <v>301</v>
      </c>
      <c r="C4" t="s">
        <v>297</v>
      </c>
      <c r="D4" t="s">
        <v>302</v>
      </c>
      <c r="E4" t="s">
        <v>298</v>
      </c>
      <c r="F4">
        <v>187.01251121484401</v>
      </c>
      <c r="G4">
        <v>194.743627576802</v>
      </c>
      <c r="H4">
        <v>197.96267079516599</v>
      </c>
      <c r="I4">
        <v>197.78224662917299</v>
      </c>
      <c r="J4">
        <v>198.628345530883</v>
      </c>
      <c r="K4">
        <v>198.636037485689</v>
      </c>
      <c r="L4">
        <v>201.58670861771799</v>
      </c>
      <c r="M4">
        <v>202.266929622481</v>
      </c>
      <c r="N4">
        <v>191.22924765523501</v>
      </c>
      <c r="O4">
        <v>182.26938153598499</v>
      </c>
      <c r="P4">
        <v>178.44735241310099</v>
      </c>
      <c r="Q4">
        <v>203.674990304608</v>
      </c>
      <c r="R4">
        <v>219.74329157417401</v>
      </c>
      <c r="S4">
        <v>236.96283191929601</v>
      </c>
      <c r="T4">
        <v>234.52823352528199</v>
      </c>
      <c r="U4">
        <v>258.54917714312</v>
      </c>
      <c r="V4">
        <v>245.45105910490301</v>
      </c>
      <c r="W4">
        <v>226.67061074251799</v>
      </c>
      <c r="X4">
        <v>212.990415887941</v>
      </c>
      <c r="Y4">
        <v>205.668511684892</v>
      </c>
      <c r="Z4">
        <v>200.445766430041</v>
      </c>
      <c r="AA4">
        <v>196.021252878648</v>
      </c>
      <c r="AB4">
        <v>194.447428824735</v>
      </c>
      <c r="AC4">
        <v>188.11283881533399</v>
      </c>
      <c r="AD4">
        <v>181.567996034224</v>
      </c>
      <c r="AE4">
        <v>163.17646095073499</v>
      </c>
      <c r="AF4">
        <v>172.30245405050701</v>
      </c>
    </row>
    <row r="5" spans="1:32" x14ac:dyDescent="0.3">
      <c r="A5" t="s">
        <v>89</v>
      </c>
      <c r="B5" t="s">
        <v>303</v>
      </c>
      <c r="C5" t="s">
        <v>297</v>
      </c>
      <c r="D5" t="s">
        <v>304</v>
      </c>
      <c r="E5" t="s">
        <v>298</v>
      </c>
      <c r="F5">
        <v>21.729169623555698</v>
      </c>
      <c r="G5">
        <v>22.622571389209899</v>
      </c>
      <c r="H5">
        <v>21.719367451701899</v>
      </c>
      <c r="I5">
        <v>21.839823485338801</v>
      </c>
      <c r="J5">
        <v>22.2724505570378</v>
      </c>
      <c r="K5">
        <v>22.030611789125398</v>
      </c>
      <c r="L5">
        <v>24.537405123733699</v>
      </c>
      <c r="M5">
        <v>27.362597998358201</v>
      </c>
      <c r="N5">
        <v>29.151667884996201</v>
      </c>
      <c r="O5">
        <v>31.046390004057901</v>
      </c>
      <c r="P5">
        <v>31.216285069311201</v>
      </c>
      <c r="Q5">
        <v>36.614020157087602</v>
      </c>
      <c r="R5">
        <v>40.981529825754201</v>
      </c>
      <c r="S5">
        <v>45.853387008374298</v>
      </c>
      <c r="T5">
        <v>47.587165305395999</v>
      </c>
      <c r="U5">
        <v>52.6255735668543</v>
      </c>
      <c r="V5">
        <v>48.529873750803603</v>
      </c>
      <c r="W5">
        <v>44.679042124330799</v>
      </c>
      <c r="X5">
        <v>42.266075314191497</v>
      </c>
      <c r="Y5">
        <v>40.728396573851199</v>
      </c>
      <c r="Z5">
        <v>39.552892645855003</v>
      </c>
      <c r="AA5">
        <v>39.011394114588199</v>
      </c>
      <c r="AB5">
        <v>37.7392027831145</v>
      </c>
      <c r="AC5">
        <v>35.641314487647797</v>
      </c>
      <c r="AD5">
        <v>34.563670227463298</v>
      </c>
      <c r="AE5">
        <v>30.915681589884901</v>
      </c>
      <c r="AF5">
        <v>30.6709127076786</v>
      </c>
    </row>
    <row r="6" spans="1:32" x14ac:dyDescent="0.3">
      <c r="A6" t="s">
        <v>89</v>
      </c>
      <c r="B6" t="s">
        <v>305</v>
      </c>
      <c r="C6" t="s">
        <v>297</v>
      </c>
      <c r="D6" t="s">
        <v>306</v>
      </c>
      <c r="E6" t="s">
        <v>298</v>
      </c>
      <c r="F6">
        <v>30.7556374083678</v>
      </c>
      <c r="G6">
        <v>31.4224140913296</v>
      </c>
      <c r="H6">
        <v>31.573742483098101</v>
      </c>
      <c r="I6">
        <v>31.356501969423999</v>
      </c>
      <c r="J6">
        <v>30.575473154402001</v>
      </c>
      <c r="K6">
        <v>29.218023114637798</v>
      </c>
      <c r="L6">
        <v>29.0488374862807</v>
      </c>
      <c r="M6">
        <v>28.9146661453116</v>
      </c>
      <c r="N6">
        <v>26.008330622022399</v>
      </c>
      <c r="O6">
        <v>24.406561361556101</v>
      </c>
      <c r="P6">
        <v>22.218088585416499</v>
      </c>
      <c r="Q6">
        <v>23.255169227281598</v>
      </c>
      <c r="R6">
        <v>23.696108938814199</v>
      </c>
      <c r="S6">
        <v>23.4659035183676</v>
      </c>
      <c r="T6">
        <v>21.777862408859001</v>
      </c>
      <c r="U6">
        <v>22.181527842112299</v>
      </c>
      <c r="V6">
        <v>20.912411118724702</v>
      </c>
      <c r="W6">
        <v>19.253066994784501</v>
      </c>
      <c r="X6">
        <v>18.59608324965</v>
      </c>
      <c r="Y6">
        <v>18.589389270773101</v>
      </c>
      <c r="Z6">
        <v>18.300128907803799</v>
      </c>
      <c r="AA6">
        <v>17.804593290183501</v>
      </c>
      <c r="AB6">
        <v>17.7457415406389</v>
      </c>
      <c r="AC6">
        <v>16.8776361996971</v>
      </c>
      <c r="AD6">
        <v>16.201712766960402</v>
      </c>
      <c r="AE6">
        <v>14.6390549218762</v>
      </c>
      <c r="AF6">
        <v>15.268474462194201</v>
      </c>
    </row>
    <row r="7" spans="1:32" x14ac:dyDescent="0.3">
      <c r="A7" t="s">
        <v>89</v>
      </c>
      <c r="B7" t="s">
        <v>307</v>
      </c>
      <c r="C7" t="s">
        <v>297</v>
      </c>
      <c r="D7" t="s">
        <v>308</v>
      </c>
      <c r="E7" t="s">
        <v>298</v>
      </c>
      <c r="F7">
        <v>14.474149727230699</v>
      </c>
      <c r="G7">
        <v>15.105838359290001</v>
      </c>
      <c r="H7">
        <v>15.5449029959056</v>
      </c>
      <c r="I7">
        <v>15.856716292937699</v>
      </c>
      <c r="J7">
        <v>15.716357876165899</v>
      </c>
      <c r="K7">
        <v>15.861025833301399</v>
      </c>
      <c r="L7">
        <v>16.3108109623054</v>
      </c>
      <c r="M7">
        <v>17.073564101748001</v>
      </c>
      <c r="N7">
        <v>17.032371545390198</v>
      </c>
      <c r="O7">
        <v>17.3740660450317</v>
      </c>
      <c r="P7">
        <v>17.449311116345299</v>
      </c>
      <c r="Q7">
        <v>20.116655667124199</v>
      </c>
      <c r="R7">
        <v>21.659251313369701</v>
      </c>
      <c r="S7">
        <v>22.630431153010999</v>
      </c>
      <c r="T7">
        <v>22.551110745838098</v>
      </c>
      <c r="U7">
        <v>24.562423717344799</v>
      </c>
      <c r="V7">
        <v>22.6889603139042</v>
      </c>
      <c r="W7">
        <v>20.530869594160901</v>
      </c>
      <c r="X7">
        <v>19.356220339936499</v>
      </c>
      <c r="Y7">
        <v>18.602023759431901</v>
      </c>
      <c r="Z7">
        <v>18.7595167805882</v>
      </c>
      <c r="AA7">
        <v>18.058476323810101</v>
      </c>
      <c r="AB7">
        <v>17.118781284448399</v>
      </c>
      <c r="AC7">
        <v>16.044841794564402</v>
      </c>
      <c r="AD7">
        <v>15.402726374740899</v>
      </c>
      <c r="AE7">
        <v>14.071943437236399</v>
      </c>
      <c r="AF7">
        <v>14.8489370463102</v>
      </c>
    </row>
    <row r="8" spans="1:32" x14ac:dyDescent="0.3">
      <c r="A8" t="s">
        <v>89</v>
      </c>
      <c r="B8" t="s">
        <v>309</v>
      </c>
      <c r="C8" t="s">
        <v>297</v>
      </c>
      <c r="D8" t="s">
        <v>310</v>
      </c>
      <c r="E8" t="s">
        <v>298</v>
      </c>
      <c r="F8">
        <v>0.24720241703968299</v>
      </c>
      <c r="G8">
        <v>0.262936411673307</v>
      </c>
      <c r="H8">
        <v>0.226078201278473</v>
      </c>
      <c r="I8">
        <v>0.20211415301590799</v>
      </c>
      <c r="J8">
        <v>0.208080048651581</v>
      </c>
      <c r="K8">
        <v>0.18655843985078499</v>
      </c>
      <c r="L8">
        <v>0.19794353178243099</v>
      </c>
      <c r="M8">
        <v>0.19965073278478099</v>
      </c>
      <c r="N8">
        <v>0.197918806298024</v>
      </c>
      <c r="O8">
        <v>0.21864187716890199</v>
      </c>
      <c r="P8">
        <v>0.23656648178322701</v>
      </c>
      <c r="Q8">
        <v>0.28919890957447802</v>
      </c>
      <c r="R8">
        <v>0.26206104549520898</v>
      </c>
      <c r="S8">
        <v>0.24160558384932401</v>
      </c>
      <c r="T8">
        <v>0.23346061949070199</v>
      </c>
      <c r="U8">
        <v>0.279861756883869</v>
      </c>
      <c r="V8">
        <v>0.24075641377910201</v>
      </c>
      <c r="W8">
        <v>0.27732152942097499</v>
      </c>
      <c r="X8">
        <v>0.271639650895596</v>
      </c>
      <c r="Y8">
        <v>0.27704850142660697</v>
      </c>
      <c r="Z8">
        <v>0.27911565245256897</v>
      </c>
      <c r="AA8">
        <v>0.29300057966255599</v>
      </c>
      <c r="AB8">
        <v>0.27982310000834398</v>
      </c>
      <c r="AC8">
        <v>0.26961130610560502</v>
      </c>
      <c r="AD8">
        <v>0.28180202339263399</v>
      </c>
      <c r="AE8">
        <v>0.26424642464246401</v>
      </c>
      <c r="AF8">
        <v>0.299601463644598</v>
      </c>
    </row>
    <row r="9" spans="1:32" x14ac:dyDescent="0.3">
      <c r="A9" t="s">
        <v>89</v>
      </c>
      <c r="B9" t="s">
        <v>311</v>
      </c>
      <c r="C9" t="s">
        <v>297</v>
      </c>
      <c r="D9" t="s">
        <v>312</v>
      </c>
      <c r="E9" t="s">
        <v>298</v>
      </c>
      <c r="F9">
        <v>14.2355178826719</v>
      </c>
      <c r="G9">
        <v>14.019978946479799</v>
      </c>
      <c r="H9">
        <v>14.252544289266099</v>
      </c>
      <c r="I9">
        <v>13.2834699015496</v>
      </c>
      <c r="J9">
        <v>12.9429799929546</v>
      </c>
      <c r="K9">
        <v>12.670246835291101</v>
      </c>
      <c r="L9">
        <v>12.028564892943001</v>
      </c>
      <c r="M9">
        <v>11.763532688261201</v>
      </c>
      <c r="N9">
        <v>10.089342304694799</v>
      </c>
      <c r="O9">
        <v>8.2637333803324609</v>
      </c>
      <c r="P9">
        <v>7.6711918529350198</v>
      </c>
      <c r="Q9">
        <v>8.3325815418928801</v>
      </c>
      <c r="R9">
        <v>8.9260140298099699</v>
      </c>
      <c r="S9">
        <v>8.8880869008483003</v>
      </c>
      <c r="T9">
        <v>8.7532578258502092</v>
      </c>
      <c r="U9">
        <v>9.1952283629579394</v>
      </c>
      <c r="V9">
        <v>8.1842303906495104</v>
      </c>
      <c r="W9">
        <v>7.1260391422485601</v>
      </c>
      <c r="X9">
        <v>6.1248979502039802</v>
      </c>
      <c r="Y9">
        <v>5.4310577533599398</v>
      </c>
      <c r="Z9">
        <v>4.7809205164626301</v>
      </c>
      <c r="AA9">
        <v>4.2640374644002099</v>
      </c>
      <c r="AB9">
        <v>4.1606748234289803</v>
      </c>
      <c r="AC9">
        <v>3.97452210526746</v>
      </c>
      <c r="AD9">
        <v>3.8665918512893098</v>
      </c>
      <c r="AE9">
        <v>3.5759583338860899</v>
      </c>
      <c r="AF9">
        <v>3.6953931521894301</v>
      </c>
    </row>
    <row r="10" spans="1:32" x14ac:dyDescent="0.3">
      <c r="A10" t="s">
        <v>89</v>
      </c>
      <c r="B10" t="s">
        <v>313</v>
      </c>
      <c r="C10" t="s">
        <v>297</v>
      </c>
      <c r="D10" t="s">
        <v>314</v>
      </c>
      <c r="E10" t="s">
        <v>298</v>
      </c>
      <c r="F10">
        <v>26.798066102407901</v>
      </c>
      <c r="G10">
        <v>26.3689952293741</v>
      </c>
      <c r="H10">
        <v>26.803959202772798</v>
      </c>
      <c r="I10">
        <v>24.995038903845401</v>
      </c>
      <c r="J10">
        <v>24.3883736075698</v>
      </c>
      <c r="K10">
        <v>23.971625118167498</v>
      </c>
      <c r="L10">
        <v>21.659275294764601</v>
      </c>
      <c r="M10">
        <v>20.774688084469101</v>
      </c>
      <c r="N10">
        <v>17.1355469009908</v>
      </c>
      <c r="O10">
        <v>13.7665222611218</v>
      </c>
      <c r="P10">
        <v>13.138301259921599</v>
      </c>
      <c r="Q10">
        <v>14.427427023458399</v>
      </c>
      <c r="R10">
        <v>15.529565790736299</v>
      </c>
      <c r="S10">
        <v>15.624174361067</v>
      </c>
      <c r="T10">
        <v>15.362710496679499</v>
      </c>
      <c r="U10">
        <v>16.535681648550099</v>
      </c>
      <c r="V10">
        <v>14.5992286919529</v>
      </c>
      <c r="W10">
        <v>12.3690136735461</v>
      </c>
      <c r="X10">
        <v>10.9745147629122</v>
      </c>
      <c r="Y10">
        <v>9.9272219287992094</v>
      </c>
      <c r="Z10">
        <v>9.1144199859214599</v>
      </c>
      <c r="AA10">
        <v>8.4909337162948493</v>
      </c>
      <c r="AB10">
        <v>8.5295286777763906</v>
      </c>
      <c r="AC10">
        <v>8.3019578771069291</v>
      </c>
      <c r="AD10">
        <v>8.19853267953021</v>
      </c>
      <c r="AE10">
        <v>8.0443782402532893</v>
      </c>
      <c r="AF10">
        <v>8.5083892779445396</v>
      </c>
    </row>
    <row r="11" spans="1:32" x14ac:dyDescent="0.3">
      <c r="A11" t="s">
        <v>89</v>
      </c>
      <c r="B11" t="s">
        <v>315</v>
      </c>
      <c r="C11" t="s">
        <v>297</v>
      </c>
      <c r="D11" t="s">
        <v>316</v>
      </c>
      <c r="E11" t="s">
        <v>298</v>
      </c>
      <c r="F11">
        <v>12.562548219736099</v>
      </c>
      <c r="G11">
        <v>12.349016282894199</v>
      </c>
      <c r="H11">
        <v>12.551414913506701</v>
      </c>
      <c r="I11">
        <v>11.711569002295899</v>
      </c>
      <c r="J11">
        <v>11.445393614615201</v>
      </c>
      <c r="K11">
        <v>11.301378282876399</v>
      </c>
      <c r="L11">
        <v>9.6307104018216503</v>
      </c>
      <c r="M11">
        <v>9.0111553962078403</v>
      </c>
      <c r="N11">
        <v>7.0462045962960298</v>
      </c>
      <c r="O11">
        <v>5.5027888807893897</v>
      </c>
      <c r="P11">
        <v>5.4671094069866202</v>
      </c>
      <c r="Q11">
        <v>6.0948454815654998</v>
      </c>
      <c r="R11">
        <v>6.6035517609263596</v>
      </c>
      <c r="S11">
        <v>6.7360874602186698</v>
      </c>
      <c r="T11">
        <v>6.6094526708293397</v>
      </c>
      <c r="U11">
        <v>7.3404532855921198</v>
      </c>
      <c r="V11">
        <v>6.4149983013033802</v>
      </c>
      <c r="W11">
        <v>5.2429745312975804</v>
      </c>
      <c r="X11">
        <v>4.8496168127081898</v>
      </c>
      <c r="Y11">
        <v>4.4961641754392598</v>
      </c>
      <c r="Z11">
        <v>4.3334994694588396</v>
      </c>
      <c r="AA11">
        <v>4.2268962518946402</v>
      </c>
      <c r="AB11">
        <v>4.3688538543474102</v>
      </c>
      <c r="AC11">
        <v>4.32743577183947</v>
      </c>
      <c r="AD11">
        <v>4.3319408282409002</v>
      </c>
      <c r="AE11">
        <v>4.4684199063671999</v>
      </c>
      <c r="AF11">
        <v>4.8129961257551104</v>
      </c>
    </row>
    <row r="12" spans="1:32" x14ac:dyDescent="0.3">
      <c r="A12" t="s">
        <v>89</v>
      </c>
      <c r="B12" t="s">
        <v>317</v>
      </c>
      <c r="C12" t="s">
        <v>297</v>
      </c>
      <c r="D12" t="s">
        <v>318</v>
      </c>
      <c r="E12" t="s">
        <v>298</v>
      </c>
      <c r="F12">
        <v>21.453978580372901</v>
      </c>
      <c r="G12">
        <v>22.833348559438502</v>
      </c>
      <c r="H12">
        <v>22.994194715554801</v>
      </c>
      <c r="I12">
        <v>23.452012832576099</v>
      </c>
      <c r="J12">
        <v>24.164031986733999</v>
      </c>
      <c r="K12">
        <v>24.706844208725101</v>
      </c>
      <c r="L12">
        <v>24.572526171749999</v>
      </c>
      <c r="M12">
        <v>24.448555588481</v>
      </c>
      <c r="N12">
        <v>23.0434992507126</v>
      </c>
      <c r="O12">
        <v>21.294914326532499</v>
      </c>
      <c r="P12">
        <v>21.1260260526069</v>
      </c>
      <c r="Q12">
        <v>23.923314741322301</v>
      </c>
      <c r="R12">
        <v>26.2114741032313</v>
      </c>
      <c r="S12">
        <v>27.843978738866401</v>
      </c>
      <c r="T12">
        <v>27.252702560540602</v>
      </c>
      <c r="U12">
        <v>29.1576906461395</v>
      </c>
      <c r="V12">
        <v>27.800818015299299</v>
      </c>
      <c r="W12">
        <v>25.753045396751801</v>
      </c>
      <c r="X12">
        <v>25.04260497017</v>
      </c>
      <c r="Y12">
        <v>25.736329259975602</v>
      </c>
      <c r="Z12">
        <v>27.120857608642201</v>
      </c>
      <c r="AA12">
        <v>28.174781462003899</v>
      </c>
      <c r="AB12">
        <v>28.052108842803101</v>
      </c>
      <c r="AC12">
        <v>26.897307570518301</v>
      </c>
      <c r="AD12">
        <v>25.8792073653117</v>
      </c>
      <c r="AE12">
        <v>24.031439842701602</v>
      </c>
      <c r="AF12">
        <v>26.127094705859399</v>
      </c>
    </row>
    <row r="13" spans="1:32" x14ac:dyDescent="0.3">
      <c r="A13" t="s">
        <v>89</v>
      </c>
      <c r="B13" t="s">
        <v>319</v>
      </c>
      <c r="C13" t="s">
        <v>297</v>
      </c>
      <c r="D13" t="s">
        <v>320</v>
      </c>
      <c r="E13" t="s">
        <v>298</v>
      </c>
      <c r="F13">
        <v>9.0236889566798499</v>
      </c>
      <c r="G13">
        <v>9.4080660914030592</v>
      </c>
      <c r="H13">
        <v>9.8631220173133105</v>
      </c>
      <c r="I13">
        <v>9.9626357631189801</v>
      </c>
      <c r="J13">
        <v>10.226251683828</v>
      </c>
      <c r="K13">
        <v>10.4093818599346</v>
      </c>
      <c r="L13">
        <v>10.9753306578554</v>
      </c>
      <c r="M13">
        <v>11.263319368369499</v>
      </c>
      <c r="N13">
        <v>11.319850748577901</v>
      </c>
      <c r="O13">
        <v>11.613256334970901</v>
      </c>
      <c r="P13">
        <v>12.419858363745799</v>
      </c>
      <c r="Q13">
        <v>15.534198704375701</v>
      </c>
      <c r="R13">
        <v>19.083017102074201</v>
      </c>
      <c r="S13">
        <v>23.170514710944001</v>
      </c>
      <c r="T13">
        <v>25.267971213513398</v>
      </c>
      <c r="U13">
        <v>30.370328676902599</v>
      </c>
      <c r="V13">
        <v>32.547737254259602</v>
      </c>
      <c r="W13">
        <v>32.983445561968502</v>
      </c>
      <c r="X13">
        <v>29.6459973508072</v>
      </c>
      <c r="Y13">
        <v>27.656103582577501</v>
      </c>
      <c r="Z13">
        <v>25.2653142316768</v>
      </c>
      <c r="AA13">
        <v>23.659703630092</v>
      </c>
      <c r="AB13">
        <v>23.5149203214389</v>
      </c>
      <c r="AC13">
        <v>22.710827690515</v>
      </c>
      <c r="AD13">
        <v>22.299013175689801</v>
      </c>
      <c r="AE13">
        <v>20.019094985116102</v>
      </c>
      <c r="AF13">
        <v>21.893499967555002</v>
      </c>
    </row>
    <row r="14" spans="1:32" x14ac:dyDescent="0.3">
      <c r="A14" t="s">
        <v>89</v>
      </c>
      <c r="B14" t="s">
        <v>321</v>
      </c>
      <c r="C14" t="s">
        <v>297</v>
      </c>
      <c r="D14" t="s">
        <v>322</v>
      </c>
      <c r="E14" t="s">
        <v>298</v>
      </c>
      <c r="F14">
        <v>6.9714366390332998</v>
      </c>
      <c r="G14">
        <v>7.44798569153168</v>
      </c>
      <c r="H14">
        <v>8.0809502602126795</v>
      </c>
      <c r="I14">
        <v>7.8212130770904098</v>
      </c>
      <c r="J14">
        <v>8.23153415155865</v>
      </c>
      <c r="K14">
        <v>7.2659834268700196</v>
      </c>
      <c r="L14">
        <v>7.5266859110604196</v>
      </c>
      <c r="M14">
        <v>6.3869672717374399</v>
      </c>
      <c r="N14">
        <v>5.5041504930826699</v>
      </c>
      <c r="O14">
        <v>4.6037337828006297</v>
      </c>
      <c r="P14">
        <v>4.3885785547167604</v>
      </c>
      <c r="Q14">
        <v>4.80134795097847</v>
      </c>
      <c r="R14">
        <v>4.7546023180394599</v>
      </c>
      <c r="S14">
        <v>4.5322320306727102</v>
      </c>
      <c r="T14">
        <v>3.9055233698341998</v>
      </c>
      <c r="U14">
        <v>3.8424118746098599</v>
      </c>
      <c r="V14">
        <v>3.7291122859677501</v>
      </c>
      <c r="W14">
        <v>3.1733971992597199</v>
      </c>
      <c r="X14">
        <v>3.2481812214763499</v>
      </c>
      <c r="Y14">
        <v>3.6474519103491398</v>
      </c>
      <c r="Z14">
        <v>3.9249119105809398</v>
      </c>
      <c r="AA14">
        <v>4.4432832502136401</v>
      </c>
      <c r="AB14">
        <v>4.3293319294705004</v>
      </c>
      <c r="AC14">
        <v>4.27621480460492</v>
      </c>
      <c r="AD14">
        <v>3.2627961889141801</v>
      </c>
      <c r="AE14">
        <v>2.8410906292839799</v>
      </c>
      <c r="AF14">
        <v>3.0758500770068702</v>
      </c>
    </row>
    <row r="15" spans="1:32" x14ac:dyDescent="0.3">
      <c r="A15" t="s">
        <v>89</v>
      </c>
      <c r="B15" t="s">
        <v>323</v>
      </c>
      <c r="C15" t="s">
        <v>297</v>
      </c>
      <c r="D15" t="s">
        <v>324</v>
      </c>
      <c r="E15" t="s">
        <v>298</v>
      </c>
      <c r="F15">
        <v>11.5901674437811</v>
      </c>
      <c r="G15">
        <v>12.335895237700401</v>
      </c>
      <c r="H15">
        <v>13.3824843651512</v>
      </c>
      <c r="I15">
        <v>12.9287106268778</v>
      </c>
      <c r="J15">
        <v>13.632406557788</v>
      </c>
      <c r="K15">
        <v>12.686892087679499</v>
      </c>
      <c r="L15">
        <v>13.6935697964906</v>
      </c>
      <c r="M15">
        <v>12.966274696324099</v>
      </c>
      <c r="N15">
        <v>12.1574667263426</v>
      </c>
      <c r="O15">
        <v>11.557770258136999</v>
      </c>
      <c r="P15">
        <v>11.512439880507101</v>
      </c>
      <c r="Q15">
        <v>12.6950100305882</v>
      </c>
      <c r="R15">
        <v>13.5675727929064</v>
      </c>
      <c r="S15">
        <v>14.567708658803401</v>
      </c>
      <c r="T15">
        <v>14.3894437397168</v>
      </c>
      <c r="U15">
        <v>15.899479408723201</v>
      </c>
      <c r="V15">
        <v>15.485696600604999</v>
      </c>
      <c r="W15">
        <v>14.162691070477401</v>
      </c>
      <c r="X15">
        <v>13.8218191187865</v>
      </c>
      <c r="Y15">
        <v>13.3692780223623</v>
      </c>
      <c r="Z15">
        <v>12.600708919012</v>
      </c>
      <c r="AA15">
        <v>12.264973381420701</v>
      </c>
      <c r="AB15">
        <v>12.086591051049201</v>
      </c>
      <c r="AC15">
        <v>11.586102768307301</v>
      </c>
      <c r="AD15">
        <v>10.6744696774256</v>
      </c>
      <c r="AE15">
        <v>9.3284279990758492</v>
      </c>
      <c r="AF15">
        <v>9.6661382568058194</v>
      </c>
    </row>
    <row r="16" spans="1:32" x14ac:dyDescent="0.3">
      <c r="A16" t="s">
        <v>89</v>
      </c>
      <c r="B16" t="s">
        <v>325</v>
      </c>
      <c r="C16" t="s">
        <v>297</v>
      </c>
      <c r="D16" t="s">
        <v>326</v>
      </c>
      <c r="E16" t="s">
        <v>298</v>
      </c>
      <c r="F16">
        <v>4.6187308047478002</v>
      </c>
      <c r="G16">
        <v>4.8879095461686903</v>
      </c>
      <c r="H16">
        <v>5.3015341049385398</v>
      </c>
      <c r="I16">
        <v>5.1074975497874</v>
      </c>
      <c r="J16">
        <v>5.4008724062293796</v>
      </c>
      <c r="K16">
        <v>5.4209086608094799</v>
      </c>
      <c r="L16">
        <v>6.1668838854301598</v>
      </c>
      <c r="M16">
        <v>6.5793074245866601</v>
      </c>
      <c r="N16">
        <v>6.6533162332599103</v>
      </c>
      <c r="O16">
        <v>6.9540364753363502</v>
      </c>
      <c r="P16">
        <v>7.1238613257903003</v>
      </c>
      <c r="Q16">
        <v>7.8936620796097596</v>
      </c>
      <c r="R16">
        <v>8.8129704748669706</v>
      </c>
      <c r="S16">
        <v>10.0354766281307</v>
      </c>
      <c r="T16">
        <v>10.4839203698826</v>
      </c>
      <c r="U16">
        <v>12.057067534113401</v>
      </c>
      <c r="V16">
        <v>11.7565843146372</v>
      </c>
      <c r="W16">
        <v>10.989293871217701</v>
      </c>
      <c r="X16">
        <v>10.573637897310199</v>
      </c>
      <c r="Y16">
        <v>9.7218261120131295</v>
      </c>
      <c r="Z16">
        <v>8.6757970084310294</v>
      </c>
      <c r="AA16">
        <v>7.8216901312070304</v>
      </c>
      <c r="AB16">
        <v>7.7572591215786799</v>
      </c>
      <c r="AC16">
        <v>7.3098879637024199</v>
      </c>
      <c r="AD16">
        <v>7.4116734885113997</v>
      </c>
      <c r="AE16">
        <v>6.4873373697918701</v>
      </c>
      <c r="AF16">
        <v>6.5902881797989403</v>
      </c>
    </row>
    <row r="17" spans="1:32" x14ac:dyDescent="0.3">
      <c r="A17" t="s">
        <v>89</v>
      </c>
      <c r="B17" t="s">
        <v>327</v>
      </c>
      <c r="C17" t="s">
        <v>297</v>
      </c>
      <c r="D17" t="s">
        <v>328</v>
      </c>
      <c r="E17" t="s">
        <v>298</v>
      </c>
      <c r="F17">
        <v>6.4615222004847404</v>
      </c>
      <c r="G17">
        <v>6.7058087109015601</v>
      </c>
      <c r="H17">
        <v>7.1009767269641797</v>
      </c>
      <c r="I17">
        <v>6.8018392654961097</v>
      </c>
      <c r="J17">
        <v>7.2808417486117296</v>
      </c>
      <c r="K17">
        <v>7.38374409858063</v>
      </c>
      <c r="L17">
        <v>7.0209121845526896</v>
      </c>
      <c r="M17">
        <v>6.6688647178776801</v>
      </c>
      <c r="N17">
        <v>5.9367621424436097</v>
      </c>
      <c r="O17">
        <v>5.2420521233625497</v>
      </c>
      <c r="P17">
        <v>4.7906200485539001</v>
      </c>
      <c r="Q17">
        <v>5.4934213746013203</v>
      </c>
      <c r="R17">
        <v>6.0354857857322202</v>
      </c>
      <c r="S17">
        <v>6.2107318022786702</v>
      </c>
      <c r="T17">
        <v>5.6385252537567698</v>
      </c>
      <c r="U17">
        <v>5.4105533461554796</v>
      </c>
      <c r="V17">
        <v>4.8104619928352497</v>
      </c>
      <c r="W17">
        <v>3.8785965711260699</v>
      </c>
      <c r="X17">
        <v>3.6119679217940401</v>
      </c>
      <c r="Y17">
        <v>3.3766682572545599</v>
      </c>
      <c r="Z17">
        <v>3.17677777290359</v>
      </c>
      <c r="AA17">
        <v>2.9604057302104798</v>
      </c>
      <c r="AB17">
        <v>2.9249703815880301</v>
      </c>
      <c r="AC17">
        <v>2.8813401054468</v>
      </c>
      <c r="AD17">
        <v>2.87417460430926</v>
      </c>
      <c r="AE17">
        <v>2.58323985037749</v>
      </c>
      <c r="AF17">
        <v>2.78089739375852</v>
      </c>
    </row>
    <row r="18" spans="1:32" x14ac:dyDescent="0.3">
      <c r="A18" t="s">
        <v>89</v>
      </c>
      <c r="B18" t="s">
        <v>329</v>
      </c>
      <c r="C18" t="s">
        <v>297</v>
      </c>
      <c r="D18" t="s">
        <v>330</v>
      </c>
      <c r="E18" t="s">
        <v>298</v>
      </c>
      <c r="F18">
        <v>36.373463387509403</v>
      </c>
      <c r="G18">
        <v>39.048886730880596</v>
      </c>
      <c r="H18">
        <v>39.5887162627903</v>
      </c>
      <c r="I18">
        <v>41.2158852663418</v>
      </c>
      <c r="J18">
        <v>40.806558920023001</v>
      </c>
      <c r="K18">
        <v>42.678403543709798</v>
      </c>
      <c r="L18">
        <v>43.279898478179703</v>
      </c>
      <c r="M18">
        <v>41.506529256323503</v>
      </c>
      <c r="N18">
        <v>37.970389685514697</v>
      </c>
      <c r="O18">
        <v>34.206559731384303</v>
      </c>
      <c r="P18">
        <v>33.112768113951397</v>
      </c>
      <c r="Q18">
        <v>38.216943169737398</v>
      </c>
      <c r="R18">
        <v>37.277629523063297</v>
      </c>
      <c r="S18">
        <v>39.245958074184003</v>
      </c>
      <c r="T18">
        <v>35.184978115585899</v>
      </c>
      <c r="U18">
        <v>39.579724908201399</v>
      </c>
      <c r="V18">
        <v>36.041197465690999</v>
      </c>
      <c r="W18">
        <v>32.195134200805697</v>
      </c>
      <c r="X18">
        <v>29.859088834437401</v>
      </c>
      <c r="Y18">
        <v>27.272467710076199</v>
      </c>
      <c r="Z18">
        <v>25.444289312543699</v>
      </c>
      <c r="AA18">
        <v>23.702529716048801</v>
      </c>
      <c r="AB18">
        <v>24.7627384450055</v>
      </c>
      <c r="AC18">
        <v>25.415586315684099</v>
      </c>
      <c r="AD18">
        <v>24.354976595234501</v>
      </c>
      <c r="AE18">
        <v>20.684124333639598</v>
      </c>
      <c r="AF18">
        <v>22.089034821082301</v>
      </c>
    </row>
    <row r="19" spans="1:32" x14ac:dyDescent="0.3">
      <c r="A19" t="s">
        <v>89</v>
      </c>
      <c r="B19" t="s">
        <v>331</v>
      </c>
      <c r="C19" t="s">
        <v>297</v>
      </c>
      <c r="D19" t="s">
        <v>332</v>
      </c>
      <c r="E19" t="s">
        <v>298</v>
      </c>
      <c r="F19">
        <v>8.10546536741432</v>
      </c>
      <c r="G19">
        <v>8.6288667656012592</v>
      </c>
      <c r="H19">
        <v>9.1651263726347896</v>
      </c>
      <c r="I19">
        <v>9.1709680702004697</v>
      </c>
      <c r="J19">
        <v>9.3575193900712303</v>
      </c>
      <c r="K19">
        <v>9.5029273919760708</v>
      </c>
      <c r="L19">
        <v>10.2901989300226</v>
      </c>
      <c r="M19">
        <v>11.088218932433801</v>
      </c>
      <c r="N19">
        <v>11.2754433419455</v>
      </c>
      <c r="O19">
        <v>11.542647212661</v>
      </c>
      <c r="P19">
        <v>11.227087440958</v>
      </c>
      <c r="Q19">
        <v>13.1096312994569</v>
      </c>
      <c r="R19">
        <v>15.4395953529975</v>
      </c>
      <c r="S19">
        <v>18.108438309550401</v>
      </c>
      <c r="T19">
        <v>19.282303065905602</v>
      </c>
      <c r="U19">
        <v>21.946331625252</v>
      </c>
      <c r="V19">
        <v>21.793917487048901</v>
      </c>
      <c r="W19">
        <v>20.5883840251457</v>
      </c>
      <c r="X19">
        <v>19.544404374359601</v>
      </c>
      <c r="Y19">
        <v>20.133584818363801</v>
      </c>
      <c r="Z19">
        <v>20.831744612641099</v>
      </c>
      <c r="AA19">
        <v>21.600460934332801</v>
      </c>
      <c r="AB19">
        <v>21.6930223968637</v>
      </c>
      <c r="AC19">
        <v>21.4863126997409</v>
      </c>
      <c r="AD19">
        <v>20.837710544165301</v>
      </c>
      <c r="AE19">
        <v>18.5948293259308</v>
      </c>
      <c r="AF19">
        <v>20.149473947674</v>
      </c>
    </row>
    <row r="20" spans="1:32" x14ac:dyDescent="0.3">
      <c r="A20" t="s">
        <v>89</v>
      </c>
      <c r="B20" t="s">
        <v>333</v>
      </c>
      <c r="C20" t="s">
        <v>297</v>
      </c>
      <c r="D20" t="s">
        <v>334</v>
      </c>
      <c r="E20" t="s">
        <v>298</v>
      </c>
      <c r="F20">
        <v>1.5538431983127801</v>
      </c>
      <c r="G20">
        <v>1.5914075898504001</v>
      </c>
      <c r="H20">
        <v>1.62813104552582</v>
      </c>
      <c r="I20">
        <v>1.5904785709629801</v>
      </c>
      <c r="J20">
        <v>1.7102849869749399</v>
      </c>
      <c r="K20">
        <v>1.7118848269896101</v>
      </c>
      <c r="L20">
        <v>1.9815928611936799</v>
      </c>
      <c r="M20">
        <v>2.2369342256710301</v>
      </c>
      <c r="N20">
        <v>2.46494307801209</v>
      </c>
      <c r="O20">
        <v>2.7293615935869799</v>
      </c>
      <c r="P20">
        <v>2.6462163922395998</v>
      </c>
      <c r="Q20">
        <v>3.2155886847923001</v>
      </c>
      <c r="R20">
        <v>3.6885012419831602</v>
      </c>
      <c r="S20">
        <v>3.9238000495664802</v>
      </c>
      <c r="T20">
        <v>4.5191647937316901</v>
      </c>
      <c r="U20">
        <v>5.0362278529804296</v>
      </c>
      <c r="V20">
        <v>4.5048239321696197</v>
      </c>
      <c r="W20">
        <v>4.0670921206661701</v>
      </c>
      <c r="X20">
        <v>3.4167663333555902</v>
      </c>
      <c r="Y20">
        <v>2.80156590718962</v>
      </c>
      <c r="Z20">
        <v>2.3674559129143198</v>
      </c>
      <c r="AA20">
        <v>2.03057543008764</v>
      </c>
      <c r="AB20">
        <v>1.9297245213260701</v>
      </c>
      <c r="AC20">
        <v>1.7367619790261499</v>
      </c>
      <c r="AD20">
        <v>1.64158917830815</v>
      </c>
      <c r="AE20">
        <v>1.5259832711103001</v>
      </c>
      <c r="AF20">
        <v>1.5365328416690101</v>
      </c>
    </row>
    <row r="21" spans="1:32" x14ac:dyDescent="0.3">
      <c r="A21" t="s">
        <v>89</v>
      </c>
      <c r="B21" t="s">
        <v>335</v>
      </c>
      <c r="C21" t="s">
        <v>297</v>
      </c>
      <c r="D21" t="s">
        <v>336</v>
      </c>
      <c r="E21" t="s">
        <v>298</v>
      </c>
      <c r="F21">
        <v>8.0872709861214602</v>
      </c>
      <c r="G21">
        <v>8.2450519965026707</v>
      </c>
      <c r="H21">
        <v>8.5165734785140703</v>
      </c>
      <c r="I21">
        <v>8.4788946496350395</v>
      </c>
      <c r="J21">
        <v>9.1583630856294693</v>
      </c>
      <c r="K21">
        <v>9.4052027155396498</v>
      </c>
      <c r="L21">
        <v>10.510281658513399</v>
      </c>
      <c r="M21">
        <v>11.3513434440565</v>
      </c>
      <c r="N21">
        <v>12.6269588189014</v>
      </c>
      <c r="O21">
        <v>13.311290779778</v>
      </c>
      <c r="P21">
        <v>13.447695778708001</v>
      </c>
      <c r="Q21">
        <v>16.434175241896799</v>
      </c>
      <c r="R21">
        <v>18.283466670687599</v>
      </c>
      <c r="S21">
        <v>19.994068671235102</v>
      </c>
      <c r="T21">
        <v>22.882202666554999</v>
      </c>
      <c r="U21">
        <v>24.044129922128999</v>
      </c>
      <c r="V21">
        <v>22.7388315217502</v>
      </c>
      <c r="W21">
        <v>19.921624865664</v>
      </c>
      <c r="X21">
        <v>20.058391263821299</v>
      </c>
      <c r="Y21">
        <v>18.483886688370099</v>
      </c>
      <c r="Z21">
        <v>18.226194206389899</v>
      </c>
      <c r="AA21">
        <v>17.915683475926699</v>
      </c>
      <c r="AB21">
        <v>17.3270116522799</v>
      </c>
      <c r="AC21">
        <v>15.4800161130975</v>
      </c>
      <c r="AD21">
        <v>15.1476388774882</v>
      </c>
      <c r="AE21">
        <v>14.1007573094917</v>
      </c>
      <c r="AF21">
        <v>14.7446638707421</v>
      </c>
    </row>
    <row r="22" spans="1:32" x14ac:dyDescent="0.3">
      <c r="A22" t="s">
        <v>89</v>
      </c>
      <c r="B22" t="s">
        <v>337</v>
      </c>
      <c r="C22" t="s">
        <v>297</v>
      </c>
      <c r="D22" t="s">
        <v>338</v>
      </c>
      <c r="E22" t="s">
        <v>298</v>
      </c>
      <c r="F22">
        <v>6.5334277878086704</v>
      </c>
      <c r="G22">
        <v>6.6536444066522602</v>
      </c>
      <c r="H22">
        <v>6.8884424329882403</v>
      </c>
      <c r="I22">
        <v>6.8884160786720496</v>
      </c>
      <c r="J22">
        <v>7.4480780986545199</v>
      </c>
      <c r="K22">
        <v>7.6933178885500304</v>
      </c>
      <c r="L22">
        <v>8.5286887973197203</v>
      </c>
      <c r="M22">
        <v>9.1144092183855001</v>
      </c>
      <c r="N22">
        <v>10.1620157408893</v>
      </c>
      <c r="O22">
        <v>10.5819291861911</v>
      </c>
      <c r="P22">
        <v>10.801479386468399</v>
      </c>
      <c r="Q22">
        <v>13.2185865571045</v>
      </c>
      <c r="R22">
        <v>14.5949654287044</v>
      </c>
      <c r="S22">
        <v>16.0702686216686</v>
      </c>
      <c r="T22">
        <v>18.363037872823298</v>
      </c>
      <c r="U22">
        <v>19.0079020691485</v>
      </c>
      <c r="V22">
        <v>18.2340075895805</v>
      </c>
      <c r="W22">
        <v>15.854532744997799</v>
      </c>
      <c r="X22">
        <v>16.641624930465699</v>
      </c>
      <c r="Y22">
        <v>15.682320781180501</v>
      </c>
      <c r="Z22">
        <v>15.8587382934756</v>
      </c>
      <c r="AA22">
        <v>15.885108045839001</v>
      </c>
      <c r="AB22">
        <v>15.397287130953799</v>
      </c>
      <c r="AC22">
        <v>13.7432541340714</v>
      </c>
      <c r="AD22">
        <v>13.50604969918</v>
      </c>
      <c r="AE22">
        <v>12.574774038381401</v>
      </c>
      <c r="AF22">
        <v>13.208131029073099</v>
      </c>
    </row>
    <row r="23" spans="1:32" x14ac:dyDescent="0.3">
      <c r="A23" t="s">
        <v>89</v>
      </c>
      <c r="B23" t="s">
        <v>339</v>
      </c>
      <c r="C23" t="s">
        <v>297</v>
      </c>
      <c r="D23" t="s">
        <v>340</v>
      </c>
      <c r="E23" t="s">
        <v>298</v>
      </c>
      <c r="F23">
        <v>33.596334175759303</v>
      </c>
      <c r="G23">
        <v>34.8193317921465</v>
      </c>
      <c r="H23">
        <v>38.454206793940102</v>
      </c>
      <c r="I23">
        <v>42.946997483260397</v>
      </c>
      <c r="J23">
        <v>44.660344667809603</v>
      </c>
      <c r="K23">
        <v>51.029768242797402</v>
      </c>
      <c r="L23">
        <v>50.735011531539698</v>
      </c>
      <c r="M23">
        <v>55.136455473504398</v>
      </c>
      <c r="N23">
        <v>52.686881858264201</v>
      </c>
      <c r="O23">
        <v>52.638070430116201</v>
      </c>
      <c r="P23">
        <v>53.756913174102699</v>
      </c>
      <c r="Q23">
        <v>72.7165250444516</v>
      </c>
      <c r="R23">
        <v>93.679612757242793</v>
      </c>
      <c r="S23">
        <v>109.210280886962</v>
      </c>
      <c r="T23">
        <v>115.315231867808</v>
      </c>
      <c r="U23">
        <v>128.908834766453</v>
      </c>
      <c r="V23">
        <v>111.2228450928</v>
      </c>
      <c r="W23">
        <v>84.755124475542203</v>
      </c>
      <c r="X23">
        <v>71.522621054304594</v>
      </c>
      <c r="Y23">
        <v>61.270921745700001</v>
      </c>
      <c r="Z23">
        <v>56.897104738004501</v>
      </c>
      <c r="AA23">
        <v>54.477867497927498</v>
      </c>
      <c r="AB23">
        <v>52.021777301621</v>
      </c>
      <c r="AC23">
        <v>48.712037489047802</v>
      </c>
      <c r="AD23">
        <v>47.927322846255699</v>
      </c>
      <c r="AE23">
        <v>42.977039096306697</v>
      </c>
      <c r="AF23">
        <v>47.024011014470403</v>
      </c>
    </row>
    <row r="24" spans="1:32" x14ac:dyDescent="0.3">
      <c r="A24" t="s">
        <v>89</v>
      </c>
      <c r="B24" t="s">
        <v>341</v>
      </c>
      <c r="C24" t="s">
        <v>297</v>
      </c>
      <c r="D24" t="s">
        <v>342</v>
      </c>
      <c r="E24" t="s">
        <v>298</v>
      </c>
      <c r="F24">
        <v>121.029953246914</v>
      </c>
      <c r="G24">
        <v>120.265694411103</v>
      </c>
      <c r="H24">
        <v>122.239885792656</v>
      </c>
      <c r="I24">
        <v>126.58220665211699</v>
      </c>
      <c r="J24">
        <v>131.222844704425</v>
      </c>
      <c r="K24">
        <v>136.379438453277</v>
      </c>
      <c r="L24">
        <v>146.26766764570399</v>
      </c>
      <c r="M24">
        <v>152.035687158543</v>
      </c>
      <c r="N24">
        <v>153.81090302106901</v>
      </c>
      <c r="O24">
        <v>161.910373002075</v>
      </c>
      <c r="P24">
        <v>162.902578223067</v>
      </c>
      <c r="Q24">
        <v>187.947827864613</v>
      </c>
      <c r="R24">
        <v>203.427636068043</v>
      </c>
      <c r="S24">
        <v>216.46943103039999</v>
      </c>
      <c r="T24">
        <v>225.62139295956601</v>
      </c>
      <c r="U24">
        <v>244.94241124874799</v>
      </c>
      <c r="V24">
        <v>235.891957299338</v>
      </c>
      <c r="W24">
        <v>210.93265377122501</v>
      </c>
      <c r="X24">
        <v>199.37381952025601</v>
      </c>
      <c r="Y24">
        <v>200.22556535994099</v>
      </c>
      <c r="Z24">
        <v>205.65088313046701</v>
      </c>
      <c r="AA24">
        <v>203.51569436730401</v>
      </c>
      <c r="AB24">
        <v>197.74532664162899</v>
      </c>
      <c r="AC24">
        <v>185.51337201897201</v>
      </c>
      <c r="AD24">
        <v>179.16944028416799</v>
      </c>
      <c r="AE24">
        <v>154.85866158172601</v>
      </c>
      <c r="AF24">
        <v>161.889378599005</v>
      </c>
    </row>
    <row r="25" spans="1:32" x14ac:dyDescent="0.3">
      <c r="A25" t="s">
        <v>89</v>
      </c>
      <c r="B25" t="s">
        <v>343</v>
      </c>
      <c r="C25" t="s">
        <v>297</v>
      </c>
      <c r="D25" t="s">
        <v>344</v>
      </c>
      <c r="E25" t="s">
        <v>298</v>
      </c>
      <c r="F25">
        <v>25.9967426305919</v>
      </c>
      <c r="G25">
        <v>25.8315884399806</v>
      </c>
      <c r="H25">
        <v>26.256219034575899</v>
      </c>
      <c r="I25">
        <v>27.188818786167101</v>
      </c>
      <c r="J25">
        <v>28.184679854214501</v>
      </c>
      <c r="K25">
        <v>29.2512068469184</v>
      </c>
      <c r="L25">
        <v>32.570395589006303</v>
      </c>
      <c r="M25">
        <v>35.424054163862003</v>
      </c>
      <c r="N25">
        <v>38.388656722705498</v>
      </c>
      <c r="O25">
        <v>43.060883163994198</v>
      </c>
      <c r="P25">
        <v>44.0525289910168</v>
      </c>
      <c r="Q25">
        <v>52.077785647242898</v>
      </c>
      <c r="R25">
        <v>58.189249758013197</v>
      </c>
      <c r="S25">
        <v>64.564352562814605</v>
      </c>
      <c r="T25">
        <v>68.699546668668603</v>
      </c>
      <c r="U25">
        <v>76.2311328491474</v>
      </c>
      <c r="V25">
        <v>74.475765671779996</v>
      </c>
      <c r="W25">
        <v>67.527367825655801</v>
      </c>
      <c r="X25">
        <v>71.688788471258903</v>
      </c>
      <c r="Y25">
        <v>79.740724610524396</v>
      </c>
      <c r="Z25">
        <v>91.104366082375293</v>
      </c>
      <c r="AA25">
        <v>99.703762120801002</v>
      </c>
      <c r="AB25">
        <v>97.790119030124401</v>
      </c>
      <c r="AC25">
        <v>92.567375496114707</v>
      </c>
      <c r="AD25">
        <v>89.488024817757704</v>
      </c>
      <c r="AE25">
        <v>75.004288232623594</v>
      </c>
      <c r="AF25">
        <v>78.336492140519397</v>
      </c>
    </row>
    <row r="26" spans="1:32" x14ac:dyDescent="0.3">
      <c r="A26" t="s">
        <v>89</v>
      </c>
      <c r="B26" t="s">
        <v>345</v>
      </c>
      <c r="C26" t="s">
        <v>297</v>
      </c>
      <c r="D26" t="s">
        <v>346</v>
      </c>
      <c r="E26" t="s">
        <v>298</v>
      </c>
      <c r="F26">
        <v>37.077471692841797</v>
      </c>
      <c r="G26">
        <v>36.844305895202403</v>
      </c>
      <c r="H26">
        <v>37.448910701711704</v>
      </c>
      <c r="I26">
        <v>38.778923505301002</v>
      </c>
      <c r="J26">
        <v>40.201189065512501</v>
      </c>
      <c r="K26">
        <v>41.7215009910365</v>
      </c>
      <c r="L26">
        <v>47.041192351843598</v>
      </c>
      <c r="M26">
        <v>51.910931962785298</v>
      </c>
      <c r="N26">
        <v>57.2481898119212</v>
      </c>
      <c r="O26">
        <v>65.564840781616496</v>
      </c>
      <c r="P26">
        <v>65.420777089268796</v>
      </c>
      <c r="Q26">
        <v>74.744611435625998</v>
      </c>
      <c r="R26">
        <v>79.937873379050302</v>
      </c>
      <c r="S26">
        <v>83.590670870257995</v>
      </c>
      <c r="T26">
        <v>86.372523933070696</v>
      </c>
      <c r="U26">
        <v>93.9337437889494</v>
      </c>
      <c r="V26">
        <v>89.549435444268994</v>
      </c>
      <c r="W26">
        <v>78.280478701297795</v>
      </c>
      <c r="X26">
        <v>70.612341780064995</v>
      </c>
      <c r="Y26">
        <v>67.438726396793498</v>
      </c>
      <c r="Z26">
        <v>65.3091905452426</v>
      </c>
      <c r="AA26">
        <v>60.398335334847999</v>
      </c>
      <c r="AB26">
        <v>57.463152187090003</v>
      </c>
      <c r="AC26">
        <v>52.964287648497503</v>
      </c>
      <c r="AD26">
        <v>50.823020876552697</v>
      </c>
      <c r="AE26">
        <v>45.244978724926497</v>
      </c>
      <c r="AF26">
        <v>47.659082953471803</v>
      </c>
    </row>
    <row r="27" spans="1:32" x14ac:dyDescent="0.3">
      <c r="A27" t="s">
        <v>89</v>
      </c>
      <c r="B27" t="s">
        <v>347</v>
      </c>
      <c r="C27" t="s">
        <v>297</v>
      </c>
      <c r="D27" t="s">
        <v>348</v>
      </c>
      <c r="E27" t="s">
        <v>298</v>
      </c>
      <c r="F27">
        <v>57.955738923480297</v>
      </c>
      <c r="G27">
        <v>57.589800075920202</v>
      </c>
      <c r="H27">
        <v>58.534756056368302</v>
      </c>
      <c r="I27">
        <v>60.614464360649002</v>
      </c>
      <c r="J27">
        <v>62.836975784698502</v>
      </c>
      <c r="K27">
        <v>65.406730615321905</v>
      </c>
      <c r="L27">
        <v>66.656079704853894</v>
      </c>
      <c r="M27">
        <v>64.700701031895505</v>
      </c>
      <c r="N27">
        <v>58.174056486442097</v>
      </c>
      <c r="O27">
        <v>53.284649056464701</v>
      </c>
      <c r="P27">
        <v>53.429272142781997</v>
      </c>
      <c r="Q27">
        <v>61.125430781743901</v>
      </c>
      <c r="R27">
        <v>65.300512930980005</v>
      </c>
      <c r="S27">
        <v>68.314407597327204</v>
      </c>
      <c r="T27">
        <v>70.549322357826398</v>
      </c>
      <c r="U27">
        <v>74.777534610651202</v>
      </c>
      <c r="V27">
        <v>71.8667561832887</v>
      </c>
      <c r="W27">
        <v>65.124807244271295</v>
      </c>
      <c r="X27">
        <v>57.072689268932102</v>
      </c>
      <c r="Y27">
        <v>53.046114352622702</v>
      </c>
      <c r="Z27">
        <v>49.2373265028492</v>
      </c>
      <c r="AA27">
        <v>43.413596911654601</v>
      </c>
      <c r="AB27">
        <v>42.492055424414303</v>
      </c>
      <c r="AC27">
        <v>39.981708874360102</v>
      </c>
      <c r="AD27">
        <v>38.858394589857099</v>
      </c>
      <c r="AE27">
        <v>34.609394624175998</v>
      </c>
      <c r="AF27">
        <v>35.893803505013999</v>
      </c>
    </row>
    <row r="28" spans="1:32" x14ac:dyDescent="0.3">
      <c r="A28" t="s">
        <v>89</v>
      </c>
      <c r="B28" t="s">
        <v>349</v>
      </c>
      <c r="C28" t="s">
        <v>297</v>
      </c>
      <c r="D28" t="s">
        <v>350</v>
      </c>
      <c r="E28" t="s">
        <v>298</v>
      </c>
      <c r="F28">
        <v>27.127311252971602</v>
      </c>
      <c r="G28">
        <v>28.002760846489299</v>
      </c>
      <c r="H28">
        <v>29.2494172643583</v>
      </c>
      <c r="I28">
        <v>30.4013104940388</v>
      </c>
      <c r="J28">
        <v>31.727657355115198</v>
      </c>
      <c r="K28">
        <v>33.593820161187402</v>
      </c>
      <c r="L28">
        <v>37.130557873692403</v>
      </c>
      <c r="M28">
        <v>41.4312314540812</v>
      </c>
      <c r="N28">
        <v>44.714473920455902</v>
      </c>
      <c r="O28">
        <v>50.385242648991401</v>
      </c>
      <c r="P28">
        <v>56.175175957576201</v>
      </c>
      <c r="Q28">
        <v>72.313986112768006</v>
      </c>
      <c r="R28">
        <v>90.829998722023305</v>
      </c>
      <c r="S28">
        <v>114.630760146667</v>
      </c>
      <c r="T28">
        <v>125.341536466118</v>
      </c>
      <c r="U28">
        <v>146.18406847467901</v>
      </c>
      <c r="V28">
        <v>139.38601092587999</v>
      </c>
      <c r="W28">
        <v>135.14813913221599</v>
      </c>
      <c r="X28">
        <v>128.89529220831599</v>
      </c>
      <c r="Y28">
        <v>125.554480124615</v>
      </c>
      <c r="Z28">
        <v>122.709404873062</v>
      </c>
      <c r="AA28">
        <v>114.797604694767</v>
      </c>
      <c r="AB28">
        <v>111.073660861541</v>
      </c>
      <c r="AC28">
        <v>103.617320343236</v>
      </c>
      <c r="AD28">
        <v>98.933740139599607</v>
      </c>
      <c r="AE28">
        <v>84.361523165273198</v>
      </c>
      <c r="AF28">
        <v>88.409294662132396</v>
      </c>
    </row>
    <row r="29" spans="1:32" x14ac:dyDescent="0.3">
      <c r="A29" t="s">
        <v>89</v>
      </c>
      <c r="B29" t="s">
        <v>351</v>
      </c>
      <c r="C29" t="s">
        <v>297</v>
      </c>
      <c r="D29" t="s">
        <v>352</v>
      </c>
      <c r="E29" t="s">
        <v>298</v>
      </c>
      <c r="F29">
        <v>1.37977907054378</v>
      </c>
      <c r="G29">
        <v>1.42404957466188</v>
      </c>
      <c r="H29">
        <v>1.48773483396591</v>
      </c>
      <c r="I29">
        <v>1.5465839835639601</v>
      </c>
      <c r="J29">
        <v>1.61383963770082</v>
      </c>
      <c r="K29">
        <v>1.70835060614666</v>
      </c>
      <c r="L29">
        <v>2.5385017262321998</v>
      </c>
      <c r="M29">
        <v>3.6762617355265501</v>
      </c>
      <c r="N29">
        <v>4.9215994349643797</v>
      </c>
      <c r="O29">
        <v>7.1275853815154804</v>
      </c>
      <c r="P29">
        <v>8.7517014989731905</v>
      </c>
      <c r="Q29">
        <v>12.3065797816406</v>
      </c>
      <c r="R29">
        <v>16.799978013854101</v>
      </c>
      <c r="S29">
        <v>22.9311209167073</v>
      </c>
      <c r="T29">
        <v>27.0201467632678</v>
      </c>
      <c r="U29">
        <v>36.659052948259102</v>
      </c>
      <c r="V29">
        <v>39.761844021437099</v>
      </c>
      <c r="W29">
        <v>40.863456137310997</v>
      </c>
      <c r="X29">
        <v>40.253512899685802</v>
      </c>
      <c r="Y29">
        <v>39.327597822458003</v>
      </c>
      <c r="Z29">
        <v>41.317573257293603</v>
      </c>
      <c r="AA29">
        <v>39.548541398729498</v>
      </c>
      <c r="AB29">
        <v>38.830255095282602</v>
      </c>
      <c r="AC29">
        <v>37.0304093877212</v>
      </c>
      <c r="AD29">
        <v>36.685288451828001</v>
      </c>
      <c r="AE29">
        <v>33.052641629447102</v>
      </c>
      <c r="AF29">
        <v>34.855182684734999</v>
      </c>
    </row>
    <row r="30" spans="1:32" x14ac:dyDescent="0.3">
      <c r="A30" t="s">
        <v>89</v>
      </c>
      <c r="B30" t="s">
        <v>353</v>
      </c>
      <c r="C30" t="s">
        <v>297</v>
      </c>
      <c r="D30" t="s">
        <v>354</v>
      </c>
      <c r="E30" t="s">
        <v>298</v>
      </c>
      <c r="F30">
        <v>7.9929072964280007E-2</v>
      </c>
      <c r="G30">
        <v>8.2418815801960393E-2</v>
      </c>
      <c r="H30">
        <v>8.6154797012553394E-2</v>
      </c>
      <c r="I30">
        <v>8.9431108695928296E-2</v>
      </c>
      <c r="J30">
        <v>9.3340595612463398E-2</v>
      </c>
      <c r="K30">
        <v>9.8873584040838194E-2</v>
      </c>
      <c r="L30">
        <v>0.11491492433811799</v>
      </c>
      <c r="M30">
        <v>0.135400154192896</v>
      </c>
      <c r="N30">
        <v>0.155765548431403</v>
      </c>
      <c r="O30">
        <v>0.18721544034684301</v>
      </c>
      <c r="P30">
        <v>0.20821797339009401</v>
      </c>
      <c r="Q30">
        <v>0.264912162572705</v>
      </c>
      <c r="R30">
        <v>0.33000518375272497</v>
      </c>
      <c r="S30">
        <v>0.414587614215225</v>
      </c>
      <c r="T30">
        <v>0.449849274226715</v>
      </c>
      <c r="U30">
        <v>0.50612852608301095</v>
      </c>
      <c r="V30">
        <v>0.50269591394000002</v>
      </c>
      <c r="W30">
        <v>0.44358210845086898</v>
      </c>
      <c r="X30">
        <v>0.41052432628629798</v>
      </c>
      <c r="Y30">
        <v>0.36569516859942602</v>
      </c>
      <c r="Z30">
        <v>0.32273044124391198</v>
      </c>
      <c r="AA30">
        <v>0.27941947344867202</v>
      </c>
      <c r="AB30">
        <v>0.28332999472327902</v>
      </c>
      <c r="AC30">
        <v>0.26859121009785503</v>
      </c>
      <c r="AD30">
        <v>0.254834717007206</v>
      </c>
      <c r="AE30">
        <v>0.218895161892672</v>
      </c>
      <c r="AF30">
        <v>0.3074329726501</v>
      </c>
    </row>
    <row r="31" spans="1:32" x14ac:dyDescent="0.3">
      <c r="A31" t="s">
        <v>89</v>
      </c>
      <c r="B31" t="s">
        <v>355</v>
      </c>
      <c r="C31" t="s">
        <v>297</v>
      </c>
      <c r="D31" t="s">
        <v>356</v>
      </c>
      <c r="E31" t="s">
        <v>298</v>
      </c>
      <c r="F31">
        <v>0.38889254641075499</v>
      </c>
      <c r="G31">
        <v>0.40143212741913498</v>
      </c>
      <c r="H31">
        <v>0.41936147188606598</v>
      </c>
      <c r="I31">
        <v>0.43576505785341002</v>
      </c>
      <c r="J31">
        <v>0.45473659954343998</v>
      </c>
      <c r="K31">
        <v>0.48154030885662202</v>
      </c>
      <c r="L31">
        <v>0.66797743102266705</v>
      </c>
      <c r="M31">
        <v>0.92162655060297005</v>
      </c>
      <c r="N31">
        <v>1.2227604845234299</v>
      </c>
      <c r="O31">
        <v>1.6759824225712101</v>
      </c>
      <c r="P31">
        <v>1.88023278733495</v>
      </c>
      <c r="Q31">
        <v>2.44240780029924</v>
      </c>
      <c r="R31">
        <v>3.0924468184223102</v>
      </c>
      <c r="S31">
        <v>3.9312407839166101</v>
      </c>
      <c r="T31">
        <v>4.2859474934405899</v>
      </c>
      <c r="U31">
        <v>4.8453967013261101</v>
      </c>
      <c r="V31">
        <v>4.7206984742005202</v>
      </c>
      <c r="W31">
        <v>4.7379710143124996</v>
      </c>
      <c r="X31">
        <v>4.8502131077848896</v>
      </c>
      <c r="Y31">
        <v>4.1294362161571403</v>
      </c>
      <c r="Z31">
        <v>3.5639962762994899</v>
      </c>
      <c r="AA31">
        <v>3.0612508396266001</v>
      </c>
      <c r="AB31">
        <v>2.9920281791286301</v>
      </c>
      <c r="AC31">
        <v>3.1145126053944199</v>
      </c>
      <c r="AD31">
        <v>3.0822831578707</v>
      </c>
      <c r="AE31">
        <v>1.95941867683098</v>
      </c>
      <c r="AF31">
        <v>1.7070209272880701</v>
      </c>
    </row>
    <row r="32" spans="1:32" x14ac:dyDescent="0.3">
      <c r="A32" t="s">
        <v>89</v>
      </c>
      <c r="B32" t="s">
        <v>357</v>
      </c>
      <c r="C32" t="s">
        <v>297</v>
      </c>
      <c r="D32" t="s">
        <v>358</v>
      </c>
      <c r="E32" t="s">
        <v>298</v>
      </c>
      <c r="F32">
        <v>15.6333169373943</v>
      </c>
      <c r="G32">
        <v>16.1378867155357</v>
      </c>
      <c r="H32">
        <v>16.856269843870798</v>
      </c>
      <c r="I32">
        <v>17.520341302298402</v>
      </c>
      <c r="J32">
        <v>18.2837532786662</v>
      </c>
      <c r="K32">
        <v>19.358377659876201</v>
      </c>
      <c r="L32">
        <v>20.701816468102699</v>
      </c>
      <c r="M32">
        <v>22.1928361042315</v>
      </c>
      <c r="N32">
        <v>22.872488351936099</v>
      </c>
      <c r="O32">
        <v>24.142717935537998</v>
      </c>
      <c r="P32">
        <v>25.9974031543019</v>
      </c>
      <c r="Q32">
        <v>32.219601144593597</v>
      </c>
      <c r="R32">
        <v>38.889711360143203</v>
      </c>
      <c r="S32">
        <v>47.069593927382201</v>
      </c>
      <c r="T32">
        <v>49.680186517699298</v>
      </c>
      <c r="U32">
        <v>54.559201682380902</v>
      </c>
      <c r="V32">
        <v>48.654080921133001</v>
      </c>
      <c r="W32">
        <v>44.298456981956299</v>
      </c>
      <c r="X32">
        <v>40.563196387519604</v>
      </c>
      <c r="Y32">
        <v>38.282239122640298</v>
      </c>
      <c r="Z32">
        <v>34.485079092924899</v>
      </c>
      <c r="AA32">
        <v>31.2669256895079</v>
      </c>
      <c r="AB32">
        <v>30.7551635217152</v>
      </c>
      <c r="AC32">
        <v>28.547502406696299</v>
      </c>
      <c r="AD32">
        <v>27.587506680781999</v>
      </c>
      <c r="AE32">
        <v>22.621946802224201</v>
      </c>
      <c r="AF32">
        <v>23.692064588535299</v>
      </c>
    </row>
    <row r="33" spans="1:32" x14ac:dyDescent="0.3">
      <c r="A33" t="s">
        <v>89</v>
      </c>
      <c r="B33" t="s">
        <v>359</v>
      </c>
      <c r="C33" t="s">
        <v>297</v>
      </c>
      <c r="D33" t="s">
        <v>360</v>
      </c>
      <c r="E33" t="s">
        <v>298</v>
      </c>
      <c r="F33">
        <v>9.6453936256585102</v>
      </c>
      <c r="G33">
        <v>9.9569736130706001</v>
      </c>
      <c r="H33">
        <v>10.399896317623</v>
      </c>
      <c r="I33">
        <v>10.8091890416271</v>
      </c>
      <c r="J33">
        <v>11.281987243592299</v>
      </c>
      <c r="K33">
        <v>11.946678002267101</v>
      </c>
      <c r="L33">
        <v>13.1073473239967</v>
      </c>
      <c r="M33">
        <v>14.505106909527401</v>
      </c>
      <c r="N33">
        <v>15.5418601006006</v>
      </c>
      <c r="O33">
        <v>17.251741469019901</v>
      </c>
      <c r="P33">
        <v>19.337620543576101</v>
      </c>
      <c r="Q33">
        <v>25.080485223661899</v>
      </c>
      <c r="R33">
        <v>31.717857345851002</v>
      </c>
      <c r="S33">
        <v>40.284216904445898</v>
      </c>
      <c r="T33">
        <v>43.905406417483199</v>
      </c>
      <c r="U33">
        <v>49.614288616629601</v>
      </c>
      <c r="V33">
        <v>45.7466915951697</v>
      </c>
      <c r="W33">
        <v>44.8046728901855</v>
      </c>
      <c r="X33">
        <v>42.8178454870392</v>
      </c>
      <c r="Y33">
        <v>43.449511794759701</v>
      </c>
      <c r="Z33">
        <v>43.020025805300101</v>
      </c>
      <c r="AA33">
        <v>40.641467293454397</v>
      </c>
      <c r="AB33">
        <v>38.212884070690798</v>
      </c>
      <c r="AC33">
        <v>34.656304733325697</v>
      </c>
      <c r="AD33">
        <v>31.323827132111699</v>
      </c>
      <c r="AE33">
        <v>26.508620894878302</v>
      </c>
      <c r="AF33">
        <v>27.847593488923899</v>
      </c>
    </row>
    <row r="34" spans="1:32" x14ac:dyDescent="0.3">
      <c r="A34" t="s">
        <v>89</v>
      </c>
      <c r="B34" t="s">
        <v>361</v>
      </c>
      <c r="C34" t="s">
        <v>297</v>
      </c>
      <c r="D34" t="s">
        <v>362</v>
      </c>
      <c r="E34" t="s">
        <v>298</v>
      </c>
      <c r="F34">
        <v>50.644952944540698</v>
      </c>
      <c r="G34">
        <v>52.797722159413603</v>
      </c>
      <c r="H34">
        <v>58.846929405809902</v>
      </c>
      <c r="I34">
        <v>63.2269134093264</v>
      </c>
      <c r="J34">
        <v>66.0634470523392</v>
      </c>
      <c r="K34">
        <v>68.598010798080495</v>
      </c>
      <c r="L34">
        <v>70.617870693257501</v>
      </c>
      <c r="M34">
        <v>68.601733526955996</v>
      </c>
      <c r="N34">
        <v>63.476801932237301</v>
      </c>
      <c r="O34">
        <v>56.120125630595403</v>
      </c>
      <c r="P34">
        <v>58.133096164505098</v>
      </c>
      <c r="Q34">
        <v>63.306942097064699</v>
      </c>
      <c r="R34">
        <v>65.237166353740406</v>
      </c>
      <c r="S34">
        <v>64.926022722344996</v>
      </c>
      <c r="T34">
        <v>65.522188162480603</v>
      </c>
      <c r="U34">
        <v>69.469387946074306</v>
      </c>
      <c r="V34">
        <v>67.282756181516802</v>
      </c>
      <c r="W34">
        <v>61.900046011420201</v>
      </c>
      <c r="X34">
        <v>60.7576871946181</v>
      </c>
      <c r="Y34">
        <v>63.697813005415703</v>
      </c>
      <c r="Z34">
        <v>69.574434243867302</v>
      </c>
      <c r="AA34">
        <v>78.301535114347999</v>
      </c>
      <c r="AB34">
        <v>83.554520936405893</v>
      </c>
      <c r="AC34">
        <v>85.262228129841105</v>
      </c>
      <c r="AD34">
        <v>86.181654348438897</v>
      </c>
      <c r="AE34">
        <v>66.669197654012905</v>
      </c>
      <c r="AF34">
        <v>70.455732691221797</v>
      </c>
    </row>
    <row r="35" spans="1:32" x14ac:dyDescent="0.3">
      <c r="A35" t="s">
        <v>89</v>
      </c>
      <c r="B35" t="s">
        <v>363</v>
      </c>
      <c r="C35" t="s">
        <v>297</v>
      </c>
      <c r="D35" t="s">
        <v>364</v>
      </c>
      <c r="E35" t="s">
        <v>298</v>
      </c>
      <c r="F35">
        <v>17.283887690139402</v>
      </c>
      <c r="G35">
        <v>18.165547194255801</v>
      </c>
      <c r="H35">
        <v>18.714216282435501</v>
      </c>
      <c r="I35">
        <v>19.2025764329053</v>
      </c>
      <c r="J35">
        <v>20.063651903186202</v>
      </c>
      <c r="K35">
        <v>20.799892731094101</v>
      </c>
      <c r="L35">
        <v>22.193893330504</v>
      </c>
      <c r="M35">
        <v>26.580617303634099</v>
      </c>
      <c r="N35">
        <v>29.300735570641301</v>
      </c>
      <c r="O35">
        <v>35.0549541105934</v>
      </c>
      <c r="P35">
        <v>36.170838765127797</v>
      </c>
      <c r="Q35">
        <v>39.3867271235979</v>
      </c>
      <c r="R35">
        <v>40.339400065523897</v>
      </c>
      <c r="S35">
        <v>42.133993759084802</v>
      </c>
      <c r="T35">
        <v>44.916784827621697</v>
      </c>
      <c r="U35">
        <v>48.346647615174199</v>
      </c>
      <c r="V35">
        <v>48.283056255837799</v>
      </c>
      <c r="W35">
        <v>46.038298565971502</v>
      </c>
      <c r="X35">
        <v>45.581793083272501</v>
      </c>
      <c r="Y35">
        <v>40.9577190579584</v>
      </c>
      <c r="Z35">
        <v>40.739948430145802</v>
      </c>
      <c r="AA35">
        <v>36.886130224290604</v>
      </c>
      <c r="AB35">
        <v>36.684529800451003</v>
      </c>
      <c r="AC35">
        <v>36.116724521388598</v>
      </c>
      <c r="AD35">
        <v>37.130644938652402</v>
      </c>
      <c r="AE35">
        <v>36.4765762108022</v>
      </c>
      <c r="AF35">
        <v>44.484246528316099</v>
      </c>
    </row>
    <row r="36" spans="1:32" x14ac:dyDescent="0.3">
      <c r="A36" t="s">
        <v>89</v>
      </c>
      <c r="B36" t="s">
        <v>365</v>
      </c>
      <c r="C36" t="s">
        <v>297</v>
      </c>
      <c r="D36" t="s">
        <v>366</v>
      </c>
      <c r="E36" t="s">
        <v>298</v>
      </c>
      <c r="F36">
        <v>6.6266945873586502</v>
      </c>
      <c r="G36">
        <v>6.8778014449302596</v>
      </c>
      <c r="H36">
        <v>7.00504954879296</v>
      </c>
      <c r="I36">
        <v>7.0935488376647102</v>
      </c>
      <c r="J36">
        <v>7.3433632352295897</v>
      </c>
      <c r="K36">
        <v>7.7497714726267901</v>
      </c>
      <c r="L36">
        <v>7.7123651735955798</v>
      </c>
      <c r="M36">
        <v>7.6525757274190704</v>
      </c>
      <c r="N36">
        <v>7.5079640230082401</v>
      </c>
      <c r="O36">
        <v>7.7526447008539598</v>
      </c>
      <c r="P36">
        <v>7.68596662310269</v>
      </c>
      <c r="Q36">
        <v>8.4384384066428293</v>
      </c>
      <c r="R36">
        <v>8.5740195093299505</v>
      </c>
      <c r="S36">
        <v>8.0714888992031</v>
      </c>
      <c r="T36">
        <v>7.9616054724926499</v>
      </c>
      <c r="U36">
        <v>8.1125048041533194</v>
      </c>
      <c r="V36">
        <v>7.6067987454032204</v>
      </c>
      <c r="W36">
        <v>6.6229594558385001</v>
      </c>
      <c r="X36">
        <v>5.6565793315123498</v>
      </c>
      <c r="Y36">
        <v>5.1519781191941103</v>
      </c>
      <c r="Z36">
        <v>4.6458763318839598</v>
      </c>
      <c r="AA36">
        <v>4.0839591002160498</v>
      </c>
      <c r="AB36">
        <v>3.8723889794933601</v>
      </c>
      <c r="AC36">
        <v>3.5666109399491099</v>
      </c>
      <c r="AD36">
        <v>3.4410071667154898</v>
      </c>
      <c r="AE36">
        <v>3.1771291065118201</v>
      </c>
      <c r="AF36">
        <v>3.4084909808237902</v>
      </c>
    </row>
    <row r="37" spans="1:32" x14ac:dyDescent="0.3">
      <c r="A37" t="s">
        <v>89</v>
      </c>
      <c r="B37" t="s">
        <v>367</v>
      </c>
      <c r="C37" t="s">
        <v>297</v>
      </c>
      <c r="D37" t="s">
        <v>368</v>
      </c>
      <c r="E37" t="s">
        <v>298</v>
      </c>
      <c r="F37">
        <v>5.6428157807158899</v>
      </c>
      <c r="G37">
        <v>5.9902268917722301</v>
      </c>
      <c r="H37">
        <v>6.15084950854577</v>
      </c>
      <c r="I37">
        <v>6.3940006186902201</v>
      </c>
      <c r="J37">
        <v>6.7056472884051503</v>
      </c>
      <c r="K37">
        <v>5.9529173376644602</v>
      </c>
      <c r="L37">
        <v>6.6091654196152803</v>
      </c>
      <c r="M37">
        <v>7.7480445117560199</v>
      </c>
      <c r="N37">
        <v>8.3963149524388996</v>
      </c>
      <c r="O37">
        <v>9.7853269534848106</v>
      </c>
      <c r="P37">
        <v>10.4387722670791</v>
      </c>
      <c r="Q37">
        <v>10.985453488981999</v>
      </c>
      <c r="R37">
        <v>10.672907533538099</v>
      </c>
      <c r="S37">
        <v>12.3977262239304</v>
      </c>
      <c r="T37">
        <v>12.9875181667171</v>
      </c>
      <c r="U37">
        <v>13.6132848582468</v>
      </c>
      <c r="V37">
        <v>12.816827432679601</v>
      </c>
      <c r="W37">
        <v>12.380947057998901</v>
      </c>
      <c r="X37">
        <v>13.8976098354028</v>
      </c>
      <c r="Y37">
        <v>11.5396082659153</v>
      </c>
      <c r="Z37">
        <v>13.1193479121529</v>
      </c>
      <c r="AA37">
        <v>12.0516623469584</v>
      </c>
      <c r="AB37">
        <v>10.595365540159399</v>
      </c>
      <c r="AC37">
        <v>9.4744663700569998</v>
      </c>
      <c r="AD37">
        <v>7.9693784119439099</v>
      </c>
      <c r="AE37">
        <v>7.0976133106103303</v>
      </c>
      <c r="AF37">
        <v>10.0825974957471</v>
      </c>
    </row>
    <row r="38" spans="1:32" x14ac:dyDescent="0.3">
      <c r="A38" t="s">
        <v>89</v>
      </c>
      <c r="B38" t="s">
        <v>369</v>
      </c>
      <c r="C38" t="s">
        <v>297</v>
      </c>
      <c r="D38" t="s">
        <v>370</v>
      </c>
      <c r="E38" t="s">
        <v>298</v>
      </c>
      <c r="F38">
        <v>5.0143773220648704</v>
      </c>
      <c r="G38">
        <v>5.2975188575533299</v>
      </c>
      <c r="H38">
        <v>5.5583172250967801</v>
      </c>
      <c r="I38">
        <v>5.7150269765503703</v>
      </c>
      <c r="J38">
        <v>6.0146413795514198</v>
      </c>
      <c r="K38">
        <v>7.0972039208028104</v>
      </c>
      <c r="L38">
        <v>7.8723627372931499</v>
      </c>
      <c r="M38">
        <v>11.179997064459</v>
      </c>
      <c r="N38">
        <v>13.3964565951942</v>
      </c>
      <c r="O38">
        <v>17.516982456254599</v>
      </c>
      <c r="P38">
        <v>18.046099874945899</v>
      </c>
      <c r="Q38">
        <v>19.962835227972999</v>
      </c>
      <c r="R38">
        <v>21.092473022655799</v>
      </c>
      <c r="S38">
        <v>21.664778635951301</v>
      </c>
      <c r="T38">
        <v>23.967661188411899</v>
      </c>
      <c r="U38">
        <v>26.620857952774099</v>
      </c>
      <c r="V38">
        <v>27.859430077755</v>
      </c>
      <c r="W38">
        <v>27.034392052134098</v>
      </c>
      <c r="X38">
        <v>26.0276039163573</v>
      </c>
      <c r="Y38">
        <v>24.266132672849</v>
      </c>
      <c r="Z38">
        <v>22.974724186108901</v>
      </c>
      <c r="AA38">
        <v>20.750508777116199</v>
      </c>
      <c r="AB38">
        <v>22.216775280798299</v>
      </c>
      <c r="AC38">
        <v>23.075647211382499</v>
      </c>
      <c r="AD38">
        <v>25.720259359993001</v>
      </c>
      <c r="AE38">
        <v>26.201833793679999</v>
      </c>
      <c r="AF38">
        <v>30.993158051745102</v>
      </c>
    </row>
    <row r="39" spans="1:32" x14ac:dyDescent="0.3">
      <c r="A39" t="s">
        <v>89</v>
      </c>
      <c r="B39" t="s">
        <v>371</v>
      </c>
      <c r="C39" t="s">
        <v>297</v>
      </c>
      <c r="D39" t="s">
        <v>372</v>
      </c>
      <c r="E39" t="s">
        <v>298</v>
      </c>
      <c r="F39">
        <v>31.238834564668199</v>
      </c>
      <c r="G39">
        <v>31.680491856695699</v>
      </c>
      <c r="H39">
        <v>32.286500436992</v>
      </c>
      <c r="I39">
        <v>30.682637143643799</v>
      </c>
      <c r="J39">
        <v>30.457172722047101</v>
      </c>
      <c r="K39">
        <v>31.390084644396399</v>
      </c>
      <c r="L39">
        <v>32.051758655344301</v>
      </c>
      <c r="M39">
        <v>34.6545399093526</v>
      </c>
      <c r="N39">
        <v>38.2014196814347</v>
      </c>
      <c r="O39">
        <v>42.096320803479003</v>
      </c>
      <c r="P39">
        <v>49.369123322288502</v>
      </c>
      <c r="Q39">
        <v>59.682216663669202</v>
      </c>
      <c r="R39">
        <v>69.503582804742905</v>
      </c>
      <c r="S39">
        <v>82.968943833305005</v>
      </c>
      <c r="T39">
        <v>84.472876152956999</v>
      </c>
      <c r="U39">
        <v>88.069778604827903</v>
      </c>
      <c r="V39">
        <v>81.894091028721803</v>
      </c>
      <c r="W39">
        <v>80.486126035274793</v>
      </c>
      <c r="X39">
        <v>75.893611783927099</v>
      </c>
      <c r="Y39">
        <v>62.942465604975602</v>
      </c>
      <c r="Z39">
        <v>57.516965397068098</v>
      </c>
      <c r="AA39">
        <v>47.769193607679803</v>
      </c>
      <c r="AB39">
        <v>46.014367375406401</v>
      </c>
      <c r="AC39">
        <v>40.765857450690902</v>
      </c>
      <c r="AD39">
        <v>37.393398434617197</v>
      </c>
      <c r="AE39">
        <v>32.186727925668301</v>
      </c>
      <c r="AF39">
        <v>32.891092949529501</v>
      </c>
    </row>
    <row r="40" spans="1:32" x14ac:dyDescent="0.3">
      <c r="A40" t="s">
        <v>89</v>
      </c>
      <c r="B40" t="s">
        <v>373</v>
      </c>
      <c r="C40" t="s">
        <v>297</v>
      </c>
      <c r="D40" t="s">
        <v>374</v>
      </c>
      <c r="E40" t="s">
        <v>298</v>
      </c>
      <c r="F40">
        <v>6.7155144722128899</v>
      </c>
      <c r="G40">
        <v>7.1172596785889199</v>
      </c>
      <c r="H40">
        <v>7.4540797303972104</v>
      </c>
      <c r="I40">
        <v>7.6933503605480604</v>
      </c>
      <c r="J40">
        <v>8.1019366679708291</v>
      </c>
      <c r="K40">
        <v>9.5099859931503605</v>
      </c>
      <c r="L40">
        <v>9.1368453392975706</v>
      </c>
      <c r="M40">
        <v>10.5781308109131</v>
      </c>
      <c r="N40">
        <v>12.2926870502409</v>
      </c>
      <c r="O40">
        <v>13.915203516363899</v>
      </c>
      <c r="P40">
        <v>14.4178210816247</v>
      </c>
      <c r="Q40">
        <v>15.2082740417127</v>
      </c>
      <c r="R40">
        <v>16.646836036082899</v>
      </c>
      <c r="S40">
        <v>15.679102239252201</v>
      </c>
      <c r="T40">
        <v>14.806118584485199</v>
      </c>
      <c r="U40">
        <v>15.722740694791</v>
      </c>
      <c r="V40">
        <v>14.512840751273</v>
      </c>
      <c r="W40">
        <v>12.492185601240299</v>
      </c>
      <c r="X40">
        <v>13.5293250084192</v>
      </c>
      <c r="Y40">
        <v>15.144696799866599</v>
      </c>
      <c r="Z40">
        <v>17.125695858135501</v>
      </c>
      <c r="AA40">
        <v>20.409939557603899</v>
      </c>
      <c r="AB40">
        <v>22.642961702884499</v>
      </c>
      <c r="AC40">
        <v>22.631628059186902</v>
      </c>
      <c r="AD40">
        <v>23.125379859652099</v>
      </c>
      <c r="AE40">
        <v>20.4061657422214</v>
      </c>
      <c r="AF40">
        <v>22.5168808027484</v>
      </c>
    </row>
    <row r="41" spans="1:32" x14ac:dyDescent="0.3">
      <c r="A41" t="s">
        <v>89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89</v>
      </c>
      <c r="B42" t="s">
        <v>377</v>
      </c>
      <c r="C42" t="s">
        <v>297</v>
      </c>
      <c r="D42" t="s">
        <v>378</v>
      </c>
      <c r="E42" t="s">
        <v>298</v>
      </c>
      <c r="F42">
        <v>96.060866465963301</v>
      </c>
      <c r="G42">
        <v>101.37826265295</v>
      </c>
      <c r="H42">
        <v>106.002126417642</v>
      </c>
      <c r="I42">
        <v>109.069123894405</v>
      </c>
      <c r="J42">
        <v>115.05050676225601</v>
      </c>
      <c r="K42">
        <v>113.839827972037</v>
      </c>
      <c r="L42">
        <v>115.51543673837701</v>
      </c>
      <c r="M42">
        <v>114.122363846986</v>
      </c>
      <c r="N42">
        <v>105.996232300343</v>
      </c>
      <c r="O42">
        <v>93.254102740508102</v>
      </c>
      <c r="P42">
        <v>94.275433456111799</v>
      </c>
      <c r="Q42">
        <v>91.276787525828595</v>
      </c>
      <c r="R42">
        <v>95.446780942708898</v>
      </c>
      <c r="S42">
        <v>97.595825936141395</v>
      </c>
      <c r="T42">
        <v>101.323948220582</v>
      </c>
      <c r="U42">
        <v>105.722753908233</v>
      </c>
      <c r="V42">
        <v>103.904157173822</v>
      </c>
      <c r="W42">
        <v>96.902204773654304</v>
      </c>
      <c r="X42">
        <v>106.119128218106</v>
      </c>
      <c r="Y42">
        <v>120.430506851635</v>
      </c>
      <c r="Z42">
        <v>134.106188241936</v>
      </c>
      <c r="AA42">
        <v>137.61698845465699</v>
      </c>
      <c r="AB42">
        <v>134.718175415302</v>
      </c>
      <c r="AC42">
        <v>131.03588201400501</v>
      </c>
      <c r="AD42">
        <v>129.72491846018599</v>
      </c>
      <c r="AE42">
        <v>119.509340619621</v>
      </c>
      <c r="AF42">
        <v>131.27885952301901</v>
      </c>
    </row>
    <row r="43" spans="1:32" x14ac:dyDescent="0.3">
      <c r="A43" t="s">
        <v>89</v>
      </c>
      <c r="B43" t="s">
        <v>379</v>
      </c>
      <c r="C43" t="s">
        <v>297</v>
      </c>
      <c r="D43" t="s">
        <v>380</v>
      </c>
      <c r="E43" t="s">
        <v>298</v>
      </c>
      <c r="F43">
        <v>110.330776271768</v>
      </c>
      <c r="G43">
        <v>116.409174219851</v>
      </c>
      <c r="H43">
        <v>121.736772895455</v>
      </c>
      <c r="I43">
        <v>125.313486888757</v>
      </c>
      <c r="J43">
        <v>132.21366282946801</v>
      </c>
      <c r="K43">
        <v>132.677303222756</v>
      </c>
      <c r="L43">
        <v>134.91974471555301</v>
      </c>
      <c r="M43">
        <v>134.78813812422001</v>
      </c>
      <c r="N43">
        <v>126.742378109589</v>
      </c>
      <c r="O43">
        <v>115.766496658687</v>
      </c>
      <c r="P43">
        <v>117.770055663332</v>
      </c>
      <c r="Q43">
        <v>116.397816366032</v>
      </c>
      <c r="R43">
        <v>122.422445486583</v>
      </c>
      <c r="S43">
        <v>125.864449516595</v>
      </c>
      <c r="T43">
        <v>131.23275729237</v>
      </c>
      <c r="U43">
        <v>138.09097602157101</v>
      </c>
      <c r="V43">
        <v>135.33787393648601</v>
      </c>
      <c r="W43">
        <v>126.71347332557799</v>
      </c>
      <c r="X43">
        <v>133.10243751259901</v>
      </c>
      <c r="Y43">
        <v>145.95441429336699</v>
      </c>
      <c r="Z43">
        <v>158.03551745572901</v>
      </c>
      <c r="AA43">
        <v>159.92722154165199</v>
      </c>
      <c r="AB43">
        <v>158.12397519743101</v>
      </c>
      <c r="AC43">
        <v>154.06777476904301</v>
      </c>
      <c r="AD43">
        <v>152.25482185410399</v>
      </c>
      <c r="AE43">
        <v>139.435612597984</v>
      </c>
      <c r="AF43">
        <v>153.180618694836</v>
      </c>
    </row>
    <row r="44" spans="1:32" x14ac:dyDescent="0.3">
      <c r="A44" t="s">
        <v>89</v>
      </c>
      <c r="B44" t="s">
        <v>381</v>
      </c>
      <c r="C44" t="s">
        <v>297</v>
      </c>
      <c r="D44" t="s">
        <v>382</v>
      </c>
      <c r="E44" t="s">
        <v>298</v>
      </c>
      <c r="F44">
        <v>590.60907299082305</v>
      </c>
      <c r="G44">
        <v>609.46530057901305</v>
      </c>
      <c r="H44">
        <v>632.67290935919004</v>
      </c>
      <c r="I44">
        <v>649.22885140007702</v>
      </c>
      <c r="J44">
        <v>668.903824866935</v>
      </c>
      <c r="K44">
        <v>687.41261165833203</v>
      </c>
      <c r="L44">
        <v>711.339948030453</v>
      </c>
      <c r="M44">
        <v>732.52827770279805</v>
      </c>
      <c r="N44">
        <v>718.50536297538997</v>
      </c>
      <c r="O44">
        <v>715.56603850356305</v>
      </c>
      <c r="P44">
        <v>732.13503859476805</v>
      </c>
      <c r="Q44">
        <v>838.18259318413004</v>
      </c>
      <c r="R44">
        <v>930.11954684013995</v>
      </c>
      <c r="S44">
        <v>1020.25634083942</v>
      </c>
      <c r="T44">
        <v>1057.1573254979301</v>
      </c>
      <c r="U44">
        <v>1154.64684900868</v>
      </c>
      <c r="V44">
        <v>1095.3952439626701</v>
      </c>
      <c r="W44">
        <v>1000.4272008392199</v>
      </c>
      <c r="X44">
        <v>955.02781580727401</v>
      </c>
      <c r="Y44">
        <v>931.14500853632399</v>
      </c>
      <c r="Z44">
        <v>935.94128149353003</v>
      </c>
      <c r="AA44">
        <v>914.88325824232004</v>
      </c>
      <c r="AB44">
        <v>902.28666232733406</v>
      </c>
      <c r="AC44">
        <v>862.95637247621198</v>
      </c>
      <c r="AD44">
        <v>840.81587704636604</v>
      </c>
      <c r="AE44">
        <v>739.05059533028998</v>
      </c>
      <c r="AF44">
        <v>790.51793933446504</v>
      </c>
    </row>
    <row r="45" spans="1:32" x14ac:dyDescent="0.3">
      <c r="A45" t="s">
        <v>89</v>
      </c>
      <c r="B45" t="s">
        <v>383</v>
      </c>
      <c r="C45" t="s">
        <v>297</v>
      </c>
      <c r="D45" t="s">
        <v>384</v>
      </c>
      <c r="E45" t="s">
        <v>298</v>
      </c>
      <c r="F45">
        <v>590.60907299082305</v>
      </c>
      <c r="G45">
        <v>609.46530057901305</v>
      </c>
      <c r="H45">
        <v>632.67290935919004</v>
      </c>
      <c r="I45">
        <v>649.22885140007702</v>
      </c>
      <c r="J45">
        <v>668.903824866935</v>
      </c>
      <c r="K45">
        <v>687.41261165833203</v>
      </c>
      <c r="L45">
        <v>711.339948030453</v>
      </c>
      <c r="M45">
        <v>732.52827770279805</v>
      </c>
      <c r="N45">
        <v>718.50536297538997</v>
      </c>
      <c r="O45">
        <v>715.56603850356305</v>
      </c>
      <c r="P45">
        <v>732.13503859476805</v>
      </c>
      <c r="Q45">
        <v>838.18259318413004</v>
      </c>
      <c r="R45">
        <v>930.11954684013995</v>
      </c>
      <c r="S45">
        <v>1020.25634083942</v>
      </c>
      <c r="T45">
        <v>1057.1573254979301</v>
      </c>
      <c r="U45">
        <v>1154.64684900868</v>
      </c>
      <c r="V45">
        <v>1095.3952439626701</v>
      </c>
      <c r="W45">
        <v>1000.4272008392199</v>
      </c>
      <c r="X45">
        <v>955.02781580727401</v>
      </c>
      <c r="Y45">
        <v>931.14500853632399</v>
      </c>
      <c r="Z45">
        <v>935.94128149353003</v>
      </c>
      <c r="AA45">
        <v>914.88325824232004</v>
      </c>
      <c r="AB45">
        <v>902.28666232733406</v>
      </c>
      <c r="AC45">
        <v>862.95637247621198</v>
      </c>
      <c r="AD45">
        <v>840.81587704636604</v>
      </c>
      <c r="AE45">
        <v>739.05059533028998</v>
      </c>
      <c r="AF45">
        <v>790.51793933446504</v>
      </c>
    </row>
    <row r="46" spans="1:32" x14ac:dyDescent="0.3">
      <c r="A46" t="s">
        <v>89</v>
      </c>
      <c r="B46" t="s">
        <v>385</v>
      </c>
      <c r="C46" t="s">
        <v>297</v>
      </c>
      <c r="D46" t="s">
        <v>386</v>
      </c>
      <c r="E46" t="s">
        <v>298</v>
      </c>
      <c r="F46">
        <v>14.2699098058047</v>
      </c>
      <c r="G46">
        <v>15.0309115669007</v>
      </c>
      <c r="H46">
        <v>15.7346464778133</v>
      </c>
      <c r="I46">
        <v>16.244362994351501</v>
      </c>
      <c r="J46">
        <v>17.163156067211801</v>
      </c>
      <c r="K46">
        <v>18.837475250718501</v>
      </c>
      <c r="L46">
        <v>19.404307977176298</v>
      </c>
      <c r="M46">
        <v>20.6657742772341</v>
      </c>
      <c r="N46">
        <v>20.746145809245402</v>
      </c>
      <c r="O46">
        <v>22.512393918178599</v>
      </c>
      <c r="P46">
        <v>23.494622207220601</v>
      </c>
      <c r="Q46">
        <v>25.121028840203699</v>
      </c>
      <c r="R46">
        <v>26.975664543873801</v>
      </c>
      <c r="S46">
        <v>28.2686235804536</v>
      </c>
      <c r="T46">
        <v>29.9088090717885</v>
      </c>
      <c r="U46">
        <v>32.368222113338099</v>
      </c>
      <c r="V46">
        <v>31.433716762664702</v>
      </c>
      <c r="W46">
        <v>29.811268551923401</v>
      </c>
      <c r="X46">
        <v>26.983309294493001</v>
      </c>
      <c r="Y46">
        <v>25.523907441732</v>
      </c>
      <c r="Z46">
        <v>23.929329213793199</v>
      </c>
      <c r="AA46">
        <v>22.310233086995499</v>
      </c>
      <c r="AB46">
        <v>23.405799782129002</v>
      </c>
      <c r="AC46">
        <v>23.031892755038001</v>
      </c>
      <c r="AD46">
        <v>22.5299033939176</v>
      </c>
      <c r="AE46">
        <v>19.926271978362699</v>
      </c>
      <c r="AF46">
        <v>21.901759171817201</v>
      </c>
    </row>
    <row r="47" spans="1:32" x14ac:dyDescent="0.3">
      <c r="A47" t="s">
        <v>89</v>
      </c>
      <c r="B47" t="s">
        <v>387</v>
      </c>
      <c r="C47" t="s">
        <v>297</v>
      </c>
      <c r="D47" t="s">
        <v>388</v>
      </c>
      <c r="E47" t="s">
        <v>298</v>
      </c>
      <c r="F47">
        <v>38.261054233089901</v>
      </c>
      <c r="G47">
        <v>39.309349219445103</v>
      </c>
      <c r="H47">
        <v>40.5258040527685</v>
      </c>
      <c r="I47">
        <v>43.258286856799202</v>
      </c>
      <c r="J47">
        <v>44.538819853051599</v>
      </c>
      <c r="K47">
        <v>48.509934782186399</v>
      </c>
      <c r="L47">
        <v>46.768299155517298</v>
      </c>
      <c r="M47">
        <v>45.6021759217086</v>
      </c>
      <c r="N47">
        <v>46.108607390382303</v>
      </c>
      <c r="O47">
        <v>47.652205457785001</v>
      </c>
      <c r="P47">
        <v>53.184241320075003</v>
      </c>
      <c r="Q47">
        <v>54.815073362083197</v>
      </c>
      <c r="R47">
        <v>60.584730907775402</v>
      </c>
      <c r="S47">
        <v>63.351664546992502</v>
      </c>
      <c r="T47">
        <v>70.698341464678904</v>
      </c>
      <c r="U47">
        <v>64.724708152184505</v>
      </c>
      <c r="V47">
        <v>62.961342853728603</v>
      </c>
      <c r="W47">
        <v>66.9886569580367</v>
      </c>
      <c r="X47">
        <v>65.665518356243794</v>
      </c>
      <c r="Y47">
        <v>64.817646354921493</v>
      </c>
      <c r="Z47">
        <v>61.134946045035903</v>
      </c>
      <c r="AA47">
        <v>56.610561622378498</v>
      </c>
      <c r="AB47">
        <v>58.849171752397602</v>
      </c>
      <c r="AC47">
        <v>56.867830970511399</v>
      </c>
      <c r="AD47">
        <v>58.9376015400969</v>
      </c>
      <c r="AE47">
        <v>58.1142857142857</v>
      </c>
      <c r="AF47">
        <v>59.967850783481602</v>
      </c>
    </row>
    <row r="48" spans="1:32" x14ac:dyDescent="0.3">
      <c r="A48" t="s">
        <v>89</v>
      </c>
      <c r="B48" t="s">
        <v>389</v>
      </c>
      <c r="C48" t="s">
        <v>297</v>
      </c>
      <c r="D48" t="s">
        <v>390</v>
      </c>
      <c r="E48" t="s">
        <v>298</v>
      </c>
      <c r="F48">
        <v>81.469138786081103</v>
      </c>
      <c r="G48">
        <v>83.940246280110102</v>
      </c>
      <c r="H48">
        <v>86.803409091098302</v>
      </c>
      <c r="I48">
        <v>91.238947812494104</v>
      </c>
      <c r="J48">
        <v>94.450754073421805</v>
      </c>
      <c r="K48">
        <v>100.89749493922</v>
      </c>
      <c r="L48">
        <v>99.869897123194704</v>
      </c>
      <c r="M48">
        <v>100.777792180551</v>
      </c>
      <c r="N48">
        <v>100.64012451841</v>
      </c>
      <c r="O48">
        <v>103.634543514062</v>
      </c>
      <c r="P48">
        <v>110.957410071154</v>
      </c>
      <c r="Q48">
        <v>112.581306390276</v>
      </c>
      <c r="R48">
        <v>115.144569636379</v>
      </c>
      <c r="S48">
        <v>124.40442868658999</v>
      </c>
      <c r="T48">
        <v>138.474296384317</v>
      </c>
      <c r="U48">
        <v>133.979783613705</v>
      </c>
      <c r="V48">
        <v>136.348047419913</v>
      </c>
      <c r="W48">
        <v>134.13611712323799</v>
      </c>
      <c r="X48">
        <v>133.27988608348099</v>
      </c>
      <c r="Y48">
        <v>127.358049817409</v>
      </c>
      <c r="Z48">
        <v>120.815167550814</v>
      </c>
      <c r="AA48">
        <v>109.95237250795201</v>
      </c>
      <c r="AB48">
        <v>111.42253477198599</v>
      </c>
      <c r="AC48">
        <v>108.379876399577</v>
      </c>
      <c r="AD48">
        <v>111.608823392899</v>
      </c>
      <c r="AE48">
        <v>111.282171754491</v>
      </c>
      <c r="AF48">
        <v>114.841959859939</v>
      </c>
    </row>
    <row r="49" spans="1:32" x14ac:dyDescent="0.3">
      <c r="A49" t="s">
        <v>89</v>
      </c>
      <c r="B49" t="s">
        <v>391</v>
      </c>
      <c r="C49" t="s">
        <v>297</v>
      </c>
      <c r="D49" t="s">
        <v>392</v>
      </c>
      <c r="E49" t="s">
        <v>298</v>
      </c>
      <c r="F49">
        <v>40.224293787957698</v>
      </c>
      <c r="G49">
        <v>41.552181346492702</v>
      </c>
      <c r="H49">
        <v>43.203586236845602</v>
      </c>
      <c r="I49">
        <v>44.773449490745499</v>
      </c>
      <c r="J49">
        <v>46.544795976767801</v>
      </c>
      <c r="K49">
        <v>48.846220668450002</v>
      </c>
      <c r="L49">
        <v>49.431191614533397</v>
      </c>
      <c r="M49">
        <v>51.146223260923001</v>
      </c>
      <c r="N49">
        <v>50.340337428769701</v>
      </c>
      <c r="O49">
        <v>51.589306448679601</v>
      </c>
      <c r="P49">
        <v>53.453865476890698</v>
      </c>
      <c r="Q49">
        <v>53.340044808621101</v>
      </c>
      <c r="R49">
        <v>50.161242219203302</v>
      </c>
      <c r="S49">
        <v>56.140879974725202</v>
      </c>
      <c r="T49">
        <v>62.4748597267265</v>
      </c>
      <c r="U49">
        <v>63.567745846342397</v>
      </c>
      <c r="V49">
        <v>67.500084964375304</v>
      </c>
      <c r="W49">
        <v>62.380059728309597</v>
      </c>
      <c r="X49">
        <v>62.822613911279099</v>
      </c>
      <c r="Y49">
        <v>57.6710853465583</v>
      </c>
      <c r="Z49">
        <v>54.685131795261</v>
      </c>
      <c r="AA49">
        <v>49.824821639093798</v>
      </c>
      <c r="AB49">
        <v>48.872057541412403</v>
      </c>
      <c r="AC49">
        <v>47.757085759439299</v>
      </c>
      <c r="AD49">
        <v>48.758928771158303</v>
      </c>
      <c r="AE49">
        <v>49.194988021610001</v>
      </c>
      <c r="AF49">
        <v>50.669714460624803</v>
      </c>
    </row>
    <row r="50" spans="1:32" x14ac:dyDescent="0.3">
      <c r="A50" t="s">
        <v>89</v>
      </c>
      <c r="B50" t="s">
        <v>393</v>
      </c>
      <c r="C50" t="s">
        <v>297</v>
      </c>
      <c r="D50" t="s">
        <v>394</v>
      </c>
      <c r="E50" t="s">
        <v>298</v>
      </c>
      <c r="F50">
        <v>2.9837907650335</v>
      </c>
      <c r="G50">
        <v>3.0787157141723198</v>
      </c>
      <c r="H50">
        <v>3.0740188014842</v>
      </c>
      <c r="I50">
        <v>3.2072114649493302</v>
      </c>
      <c r="J50">
        <v>3.36713824360237</v>
      </c>
      <c r="K50">
        <v>3.54133948858331</v>
      </c>
      <c r="L50">
        <v>3.6704063531440299</v>
      </c>
      <c r="M50">
        <v>4.0293929979196097</v>
      </c>
      <c r="N50">
        <v>4.1911796992577601</v>
      </c>
      <c r="O50">
        <v>4.3930316075973996</v>
      </c>
      <c r="P50">
        <v>4.3193032741883099</v>
      </c>
      <c r="Q50">
        <v>4.42618821957186</v>
      </c>
      <c r="R50">
        <v>4.3985965094005701</v>
      </c>
      <c r="S50">
        <v>4.9118841648718803</v>
      </c>
      <c r="T50">
        <v>5.3010951929110703</v>
      </c>
      <c r="U50">
        <v>5.6873296151779504</v>
      </c>
      <c r="V50">
        <v>5.8866196018094099</v>
      </c>
      <c r="W50">
        <v>4.7674004368917204</v>
      </c>
      <c r="X50">
        <v>4.7917538159579003</v>
      </c>
      <c r="Y50">
        <v>4.8693181159287402</v>
      </c>
      <c r="Z50">
        <v>4.99508971051735</v>
      </c>
      <c r="AA50">
        <v>3.5169892464791199</v>
      </c>
      <c r="AB50">
        <v>3.7013054781763302</v>
      </c>
      <c r="AC50">
        <v>3.7549596696260399</v>
      </c>
      <c r="AD50">
        <v>3.9122930816437802</v>
      </c>
      <c r="AE50">
        <v>3.9728980185949601</v>
      </c>
      <c r="AF50">
        <v>4.2043946158330403</v>
      </c>
    </row>
    <row r="51" spans="1:32" x14ac:dyDescent="0.3">
      <c r="A51" t="s">
        <v>89</v>
      </c>
      <c r="B51" t="s">
        <v>395</v>
      </c>
      <c r="C51" t="s">
        <v>297</v>
      </c>
      <c r="D51" t="s">
        <v>396</v>
      </c>
      <c r="E51" t="s">
        <v>298</v>
      </c>
      <c r="F51">
        <v>2.16049189521559</v>
      </c>
      <c r="G51">
        <v>2.2399981115975498</v>
      </c>
      <c r="H51">
        <v>2.25989827352852</v>
      </c>
      <c r="I51">
        <v>2.3795203454381699</v>
      </c>
      <c r="J51">
        <v>2.5300362533261902</v>
      </c>
      <c r="K51">
        <v>2.6916770533031902</v>
      </c>
      <c r="L51">
        <v>2.7540206029315901</v>
      </c>
      <c r="M51">
        <v>3.0212580658146999</v>
      </c>
      <c r="N51">
        <v>3.2116908438082099</v>
      </c>
      <c r="O51">
        <v>3.3965538022899402</v>
      </c>
      <c r="P51">
        <v>3.32506459767712</v>
      </c>
      <c r="Q51">
        <v>3.41309800646372</v>
      </c>
      <c r="R51">
        <v>3.3717216346403598</v>
      </c>
      <c r="S51">
        <v>3.8519944986336601</v>
      </c>
      <c r="T51">
        <v>4.18964022874398</v>
      </c>
      <c r="U51">
        <v>4.5300777609031497</v>
      </c>
      <c r="V51">
        <v>4.6702998529842201</v>
      </c>
      <c r="W51">
        <v>3.5245484241821798</v>
      </c>
      <c r="X51">
        <v>3.5675663623086602</v>
      </c>
      <c r="Y51">
        <v>3.6563800507904398</v>
      </c>
      <c r="Z51">
        <v>3.7946591555279201</v>
      </c>
      <c r="AA51">
        <v>2.2803628655083998</v>
      </c>
      <c r="AB51">
        <v>2.3539668700959</v>
      </c>
      <c r="AC51">
        <v>2.39809902218001</v>
      </c>
      <c r="AD51">
        <v>2.5451476288382802</v>
      </c>
      <c r="AE51">
        <v>2.6144740299698999</v>
      </c>
      <c r="AF51">
        <v>2.7930114417310401</v>
      </c>
    </row>
    <row r="52" spans="1:32" x14ac:dyDescent="0.3">
      <c r="A52" t="s">
        <v>89</v>
      </c>
      <c r="B52" t="s">
        <v>397</v>
      </c>
      <c r="C52" t="s">
        <v>297</v>
      </c>
      <c r="D52" t="s">
        <v>398</v>
      </c>
      <c r="E52" t="s">
        <v>298</v>
      </c>
      <c r="F52">
        <v>0.82329886981791001</v>
      </c>
      <c r="G52">
        <v>0.83871760257477601</v>
      </c>
      <c r="H52">
        <v>0.81412052795568002</v>
      </c>
      <c r="I52">
        <v>0.82769111951115704</v>
      </c>
      <c r="J52">
        <v>0.83710199027618104</v>
      </c>
      <c r="K52">
        <v>0.84966243528012697</v>
      </c>
      <c r="L52">
        <v>0.91638575021244295</v>
      </c>
      <c r="M52">
        <v>1.00813493210491</v>
      </c>
      <c r="N52">
        <v>0.979488855449549</v>
      </c>
      <c r="O52">
        <v>0.996477805307452</v>
      </c>
      <c r="P52">
        <v>0.99423867651119002</v>
      </c>
      <c r="Q52">
        <v>1.0130902131081401</v>
      </c>
      <c r="R52">
        <v>1.0268748747602101</v>
      </c>
      <c r="S52">
        <v>1.05988966623822</v>
      </c>
      <c r="T52">
        <v>1.1114549641670901</v>
      </c>
      <c r="U52">
        <v>1.1572518542748</v>
      </c>
      <c r="V52">
        <v>1.21631974882519</v>
      </c>
      <c r="W52">
        <v>1.2428520127095399</v>
      </c>
      <c r="X52">
        <v>1.2241874536492401</v>
      </c>
      <c r="Y52">
        <v>1.2129380651382999</v>
      </c>
      <c r="Z52">
        <v>1.2004305549894301</v>
      </c>
      <c r="AA52">
        <v>1.2366263809707101</v>
      </c>
      <c r="AB52">
        <v>1.3473386080804299</v>
      </c>
      <c r="AC52">
        <v>1.3568606474460301</v>
      </c>
      <c r="AD52">
        <v>1.3671454528055</v>
      </c>
      <c r="AE52">
        <v>1.35842398862506</v>
      </c>
      <c r="AF52">
        <v>1.41138317410199</v>
      </c>
    </row>
    <row r="53" spans="1:32" x14ac:dyDescent="0.3">
      <c r="A53" t="s">
        <v>89</v>
      </c>
      <c r="B53" t="s">
        <v>399</v>
      </c>
      <c r="C53" t="s">
        <v>297</v>
      </c>
      <c r="D53" t="s">
        <v>400</v>
      </c>
      <c r="E53" t="s">
        <v>298</v>
      </c>
      <c r="F53">
        <v>1.1002002391459</v>
      </c>
      <c r="G53">
        <v>1.14704026444415</v>
      </c>
      <c r="H53">
        <v>1.1922740274124199</v>
      </c>
      <c r="I53">
        <v>1.19777710859993</v>
      </c>
      <c r="J53">
        <v>1.2412178480440099</v>
      </c>
      <c r="K53">
        <v>1.3310055534259999</v>
      </c>
      <c r="L53">
        <v>1.35221545210033</v>
      </c>
      <c r="M53">
        <v>1.29439105357151</v>
      </c>
      <c r="N53">
        <v>1.1997244802854199</v>
      </c>
      <c r="O53">
        <v>1.28927116523023</v>
      </c>
      <c r="P53">
        <v>1.35722289218303</v>
      </c>
      <c r="Q53">
        <v>1.37392335859466</v>
      </c>
      <c r="R53">
        <v>1.41913192268235</v>
      </c>
      <c r="S53">
        <v>1.52360577929858</v>
      </c>
      <c r="T53">
        <v>1.52116769340553</v>
      </c>
      <c r="U53">
        <v>1.5624503922953601</v>
      </c>
      <c r="V53">
        <v>1.4729259766695799</v>
      </c>
      <c r="W53">
        <v>1.30765029537165</v>
      </c>
      <c r="X53">
        <v>1.20514963555079</v>
      </c>
      <c r="Y53">
        <v>1.19131068072718</v>
      </c>
      <c r="Z53">
        <v>1.2815911350146001</v>
      </c>
      <c r="AA53">
        <v>1.08331077419013</v>
      </c>
      <c r="AB53">
        <v>1.14325777826519</v>
      </c>
      <c r="AC53">
        <v>1.1945289776599499</v>
      </c>
      <c r="AD53">
        <v>1.30621823658325</v>
      </c>
      <c r="AE53">
        <v>1.26259165636024</v>
      </c>
      <c r="AF53">
        <v>1.3518957071621001</v>
      </c>
    </row>
    <row r="54" spans="1:32" x14ac:dyDescent="0.3">
      <c r="A54" t="s">
        <v>89</v>
      </c>
      <c r="B54" t="s">
        <v>401</v>
      </c>
      <c r="C54" t="s">
        <v>297</v>
      </c>
      <c r="D54" t="s">
        <v>402</v>
      </c>
      <c r="E54" t="s">
        <v>298</v>
      </c>
      <c r="F54">
        <v>1.96871691551499</v>
      </c>
      <c r="G54">
        <v>2.0547360373262098</v>
      </c>
      <c r="H54">
        <v>2.1154997079900402</v>
      </c>
      <c r="I54">
        <v>2.1206786342041299</v>
      </c>
      <c r="J54">
        <v>2.1895657358949201</v>
      </c>
      <c r="K54">
        <v>2.3294438172384799</v>
      </c>
      <c r="L54">
        <v>2.3650754119924202</v>
      </c>
      <c r="M54">
        <v>2.34686524877069</v>
      </c>
      <c r="N54">
        <v>2.3067053967041198</v>
      </c>
      <c r="O54">
        <v>2.4348954061908201</v>
      </c>
      <c r="P54">
        <v>2.4974672513494398</v>
      </c>
      <c r="Q54">
        <v>2.5303051254650799</v>
      </c>
      <c r="R54">
        <v>2.5875022475954701</v>
      </c>
      <c r="S54">
        <v>2.8024413080998798</v>
      </c>
      <c r="T54">
        <v>2.8173194204639498</v>
      </c>
      <c r="U54">
        <v>2.8411087490578502</v>
      </c>
      <c r="V54">
        <v>2.6302833496212901</v>
      </c>
      <c r="W54">
        <v>2.61237955667118</v>
      </c>
      <c r="X54">
        <v>2.3521262535321701</v>
      </c>
      <c r="Y54">
        <v>2.21533199471423</v>
      </c>
      <c r="Z54">
        <v>2.2991249598710701</v>
      </c>
      <c r="AA54">
        <v>1.8398673414267199</v>
      </c>
      <c r="AB54">
        <v>1.87202778663467</v>
      </c>
      <c r="AC54">
        <v>1.9152775752467901</v>
      </c>
      <c r="AD54">
        <v>2.0192422474507801</v>
      </c>
      <c r="AE54">
        <v>1.95875634961197</v>
      </c>
      <c r="AF54">
        <v>2.0518064549101598</v>
      </c>
    </row>
    <row r="55" spans="1:32" x14ac:dyDescent="0.3">
      <c r="A55" t="s">
        <v>89</v>
      </c>
      <c r="B55" t="s">
        <v>403</v>
      </c>
      <c r="C55" t="s">
        <v>297</v>
      </c>
      <c r="D55" t="s">
        <v>404</v>
      </c>
      <c r="E55" t="s">
        <v>298</v>
      </c>
      <c r="F55">
        <v>0.86851667636908902</v>
      </c>
      <c r="G55">
        <v>0.90769577288206504</v>
      </c>
      <c r="H55">
        <v>0.923225680577619</v>
      </c>
      <c r="I55">
        <v>0.92290152560420502</v>
      </c>
      <c r="J55">
        <v>0.94834788785090696</v>
      </c>
      <c r="K55">
        <v>0.99843826381248202</v>
      </c>
      <c r="L55">
        <v>1.01285995989209</v>
      </c>
      <c r="M55">
        <v>1.0524741951991701</v>
      </c>
      <c r="N55">
        <v>1.1069809164186999</v>
      </c>
      <c r="O55">
        <v>1.1456242409605799</v>
      </c>
      <c r="P55">
        <v>1.14024435916641</v>
      </c>
      <c r="Q55">
        <v>1.1563817668704199</v>
      </c>
      <c r="R55">
        <v>1.1683703249131101</v>
      </c>
      <c r="S55">
        <v>1.2788355288013</v>
      </c>
      <c r="T55">
        <v>1.29615172705842</v>
      </c>
      <c r="U55">
        <v>1.2786583567624801</v>
      </c>
      <c r="V55">
        <v>1.1573573729517099</v>
      </c>
      <c r="W55">
        <v>1.30472926129953</v>
      </c>
      <c r="X55">
        <v>1.1469766179813801</v>
      </c>
      <c r="Y55">
        <v>1.02402131398705</v>
      </c>
      <c r="Z55">
        <v>1.01753382485646</v>
      </c>
      <c r="AA55">
        <v>0.75655656723658804</v>
      </c>
      <c r="AB55">
        <v>0.72877000836948502</v>
      </c>
      <c r="AC55">
        <v>0.72074859758683896</v>
      </c>
      <c r="AD55">
        <v>0.71302401086752698</v>
      </c>
      <c r="AE55">
        <v>0.69616469325173302</v>
      </c>
      <c r="AF55">
        <v>0.69991074774806095</v>
      </c>
    </row>
    <row r="56" spans="1:32" x14ac:dyDescent="0.3">
      <c r="A56" t="s">
        <v>89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89</v>
      </c>
      <c r="B57" t="s">
        <v>407</v>
      </c>
      <c r="C57" t="s">
        <v>297</v>
      </c>
      <c r="D57" t="s">
        <v>408</v>
      </c>
      <c r="E57" t="s">
        <v>298</v>
      </c>
      <c r="F57">
        <v>678.79372624911696</v>
      </c>
      <c r="G57">
        <v>700.522806537713</v>
      </c>
      <c r="H57">
        <v>726.93039818068496</v>
      </c>
      <c r="I57">
        <v>748.16114957311902</v>
      </c>
      <c r="J57">
        <v>771.45651560832698</v>
      </c>
      <c r="K57">
        <v>797.82009259070105</v>
      </c>
      <c r="L57">
        <v>820.34669049294496</v>
      </c>
      <c r="M57">
        <v>843.88420069426195</v>
      </c>
      <c r="N57">
        <v>831.43817454403995</v>
      </c>
      <c r="O57">
        <v>833.11578553398795</v>
      </c>
      <c r="P57">
        <v>857.51026974754495</v>
      </c>
      <c r="Q57">
        <v>965.97217361611797</v>
      </c>
      <c r="R57">
        <v>1061.9109525126</v>
      </c>
      <c r="S57">
        <v>1160.3398717652601</v>
      </c>
      <c r="T57">
        <v>1210.43774046673</v>
      </c>
      <c r="U57">
        <v>1304.3493733171799</v>
      </c>
      <c r="V57">
        <v>1246.2561321338601</v>
      </c>
      <c r="W57">
        <v>1147.0555035637001</v>
      </c>
      <c r="X57">
        <v>1101.83702689917</v>
      </c>
      <c r="Y57">
        <v>1073.6477551536</v>
      </c>
      <c r="Z57">
        <v>1073.8821449024799</v>
      </c>
      <c r="AA57">
        <v>1045.2455703078799</v>
      </c>
      <c r="AB57">
        <v>1036.3521588021999</v>
      </c>
      <c r="AC57">
        <v>993.96787693497504</v>
      </c>
      <c r="AD57">
        <v>975.55008029891701</v>
      </c>
      <c r="AE57">
        <v>870.73893282700203</v>
      </c>
      <c r="AF57">
        <v>927.87677999715299</v>
      </c>
    </row>
    <row r="58" spans="1:32" x14ac:dyDescent="0.3">
      <c r="A58" t="s">
        <v>89</v>
      </c>
      <c r="B58" t="s">
        <v>409</v>
      </c>
      <c r="C58" t="s">
        <v>297</v>
      </c>
      <c r="D58" t="s">
        <v>410</v>
      </c>
      <c r="E58" t="s">
        <v>298</v>
      </c>
      <c r="F58">
        <v>678.79372624911696</v>
      </c>
      <c r="G58">
        <v>700.522806537713</v>
      </c>
      <c r="H58">
        <v>726.93039818068496</v>
      </c>
      <c r="I58">
        <v>748.16114957311902</v>
      </c>
      <c r="J58">
        <v>771.45651560832698</v>
      </c>
      <c r="K58">
        <v>797.82009259070105</v>
      </c>
      <c r="L58">
        <v>820.34669049294496</v>
      </c>
      <c r="M58">
        <v>843.88420069426195</v>
      </c>
      <c r="N58">
        <v>831.43817454403995</v>
      </c>
      <c r="O58">
        <v>833.11578553398795</v>
      </c>
      <c r="P58">
        <v>857.51026974754495</v>
      </c>
      <c r="Q58">
        <v>965.97217361611797</v>
      </c>
      <c r="R58">
        <v>1061.9109525126</v>
      </c>
      <c r="S58">
        <v>1160.3398717652601</v>
      </c>
      <c r="T58">
        <v>1210.43774046673</v>
      </c>
      <c r="U58">
        <v>1304.3493733171799</v>
      </c>
      <c r="V58">
        <v>1246.2561321338601</v>
      </c>
      <c r="W58">
        <v>1147.0555035637001</v>
      </c>
      <c r="X58">
        <v>1101.83702689917</v>
      </c>
      <c r="Y58">
        <v>1073.6477551536</v>
      </c>
      <c r="Z58">
        <v>1073.8821449024799</v>
      </c>
      <c r="AA58">
        <v>1045.2455703078799</v>
      </c>
      <c r="AB58">
        <v>1036.3521588021999</v>
      </c>
      <c r="AC58">
        <v>993.96787693497504</v>
      </c>
      <c r="AD58">
        <v>975.55008029891701</v>
      </c>
      <c r="AE58">
        <v>870.73893282700203</v>
      </c>
      <c r="AF58">
        <v>927.87677999715299</v>
      </c>
    </row>
    <row r="59" spans="1:32" x14ac:dyDescent="0.3">
      <c r="A59" t="s">
        <v>89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91</v>
      </c>
      <c r="B2" t="s">
        <v>295</v>
      </c>
      <c r="C2" t="s">
        <v>297</v>
      </c>
      <c r="D2" t="s">
        <v>296</v>
      </c>
      <c r="E2" t="s">
        <v>298</v>
      </c>
      <c r="F2">
        <v>43.846246492698299</v>
      </c>
      <c r="G2">
        <v>46.289919131634001</v>
      </c>
      <c r="H2">
        <v>45.280003215202903</v>
      </c>
      <c r="I2">
        <v>44.585910510066803</v>
      </c>
      <c r="J2">
        <v>46.668540975367797</v>
      </c>
      <c r="K2">
        <v>46.105306109950497</v>
      </c>
      <c r="L2">
        <v>44.821262945012599</v>
      </c>
      <c r="M2">
        <v>44.6391089520015</v>
      </c>
      <c r="N2">
        <v>45.211155714244299</v>
      </c>
      <c r="O2">
        <v>45.155511408656501</v>
      </c>
      <c r="P2">
        <v>46.139932149404302</v>
      </c>
      <c r="Q2">
        <v>44.723567038782903</v>
      </c>
      <c r="R2">
        <v>51.9774928921724</v>
      </c>
      <c r="S2">
        <v>53.0341693575823</v>
      </c>
      <c r="T2">
        <v>48.636132143932301</v>
      </c>
      <c r="U2">
        <v>50.461692358635801</v>
      </c>
      <c r="V2">
        <v>55.471314580098003</v>
      </c>
      <c r="W2">
        <v>58.665954324059499</v>
      </c>
      <c r="X2">
        <v>52.762713363914102</v>
      </c>
      <c r="Y2">
        <v>59.326779409717702</v>
      </c>
      <c r="Z2">
        <v>64.358047012613497</v>
      </c>
      <c r="AA2">
        <v>67.517047888585196</v>
      </c>
      <c r="AB2">
        <v>66.779304747395898</v>
      </c>
      <c r="AC2">
        <v>63.204354836805599</v>
      </c>
      <c r="AD2">
        <v>68.964619167139404</v>
      </c>
      <c r="AE2">
        <v>58.484260826655103</v>
      </c>
      <c r="AF2">
        <v>58.732869095776003</v>
      </c>
    </row>
    <row r="3" spans="1:32" x14ac:dyDescent="0.3">
      <c r="A3" t="s">
        <v>91</v>
      </c>
      <c r="B3" t="s">
        <v>299</v>
      </c>
      <c r="C3" t="s">
        <v>297</v>
      </c>
      <c r="D3" t="s">
        <v>300</v>
      </c>
      <c r="E3" t="s">
        <v>298</v>
      </c>
      <c r="F3">
        <v>11.0799133557038</v>
      </c>
      <c r="G3">
        <v>11.3378215966473</v>
      </c>
      <c r="H3">
        <v>12.424839447757099</v>
      </c>
      <c r="I3">
        <v>12.1683001846219</v>
      </c>
      <c r="J3">
        <v>12.331846207993101</v>
      </c>
      <c r="K3">
        <v>12.915887800347599</v>
      </c>
      <c r="L3">
        <v>14.088234779692501</v>
      </c>
      <c r="M3">
        <v>14.6227300042209</v>
      </c>
      <c r="N3">
        <v>14.3399320274955</v>
      </c>
      <c r="O3">
        <v>14.148883826124001</v>
      </c>
      <c r="P3">
        <v>14.795728718542099</v>
      </c>
      <c r="Q3">
        <v>15.199105366907601</v>
      </c>
      <c r="R3">
        <v>15.925115565891501</v>
      </c>
      <c r="S3">
        <v>16.341409475372402</v>
      </c>
      <c r="T3">
        <v>14.4954527132058</v>
      </c>
      <c r="U3">
        <v>15.4506971302617</v>
      </c>
      <c r="V3">
        <v>16.425185131339699</v>
      </c>
      <c r="W3">
        <v>16.173329380317</v>
      </c>
      <c r="X3">
        <v>14.931942439544301</v>
      </c>
      <c r="Y3">
        <v>14.727572863241701</v>
      </c>
      <c r="Z3">
        <v>14.5964743757338</v>
      </c>
      <c r="AA3">
        <v>13.842605738512701</v>
      </c>
      <c r="AB3">
        <v>14.011519208923101</v>
      </c>
      <c r="AC3">
        <v>16.463223376600901</v>
      </c>
      <c r="AD3">
        <v>16.039785993065099</v>
      </c>
      <c r="AE3">
        <v>15.2836895942462</v>
      </c>
      <c r="AF3">
        <v>16.242699276275701</v>
      </c>
    </row>
    <row r="4" spans="1:32" x14ac:dyDescent="0.3">
      <c r="A4" t="s">
        <v>91</v>
      </c>
      <c r="B4" t="s">
        <v>301</v>
      </c>
      <c r="C4" t="s">
        <v>297</v>
      </c>
      <c r="D4" t="s">
        <v>302</v>
      </c>
      <c r="E4" t="s">
        <v>298</v>
      </c>
      <c r="F4">
        <v>1390.58839260022</v>
      </c>
      <c r="G4">
        <v>1448.5480572392501</v>
      </c>
      <c r="H4">
        <v>1474.7275425944499</v>
      </c>
      <c r="I4">
        <v>1456.6080007404901</v>
      </c>
      <c r="J4">
        <v>1452.3893890294</v>
      </c>
      <c r="K4">
        <v>1480.28751221324</v>
      </c>
      <c r="L4">
        <v>1538.4330795430101</v>
      </c>
      <c r="M4">
        <v>1553.8772154082701</v>
      </c>
      <c r="N4">
        <v>1554.77474506779</v>
      </c>
      <c r="O4">
        <v>1485.84496385125</v>
      </c>
      <c r="P4">
        <v>1434.9240689650501</v>
      </c>
      <c r="Q4">
        <v>1485.75260337644</v>
      </c>
      <c r="R4">
        <v>1536.5628573049501</v>
      </c>
      <c r="S4">
        <v>1537.6146569048999</v>
      </c>
      <c r="T4">
        <v>1343.0071661894001</v>
      </c>
      <c r="U4">
        <v>1407.47155665061</v>
      </c>
      <c r="V4">
        <v>1402.53093099438</v>
      </c>
      <c r="W4">
        <v>1373.0023254682201</v>
      </c>
      <c r="X4">
        <v>1355.8792365801701</v>
      </c>
      <c r="Y4">
        <v>1365.1453242943701</v>
      </c>
      <c r="Z4">
        <v>1394.3243093475901</v>
      </c>
      <c r="AA4">
        <v>1439.1912912749001</v>
      </c>
      <c r="AB4">
        <v>1434.0374547127101</v>
      </c>
      <c r="AC4">
        <v>1417.23838044286</v>
      </c>
      <c r="AD4">
        <v>1455.3307253969299</v>
      </c>
      <c r="AE4">
        <v>1451.4320173753699</v>
      </c>
      <c r="AF4">
        <v>1563.72710763748</v>
      </c>
    </row>
    <row r="5" spans="1:32" x14ac:dyDescent="0.3">
      <c r="A5" t="s">
        <v>91</v>
      </c>
      <c r="B5" t="s">
        <v>303</v>
      </c>
      <c r="C5" t="s">
        <v>297</v>
      </c>
      <c r="D5" t="s">
        <v>304</v>
      </c>
      <c r="E5" t="s">
        <v>298</v>
      </c>
      <c r="F5">
        <v>331.52374630962498</v>
      </c>
      <c r="G5">
        <v>347.81468189235699</v>
      </c>
      <c r="H5">
        <v>340.82391280198402</v>
      </c>
      <c r="I5">
        <v>333.51881252834102</v>
      </c>
      <c r="J5">
        <v>329.811223278066</v>
      </c>
      <c r="K5">
        <v>333.62556724082401</v>
      </c>
      <c r="L5">
        <v>366.50511928284698</v>
      </c>
      <c r="M5">
        <v>374.98051294289201</v>
      </c>
      <c r="N5">
        <v>395.97360981212802</v>
      </c>
      <c r="O5">
        <v>375.64987521545902</v>
      </c>
      <c r="P5">
        <v>352.08934456191798</v>
      </c>
      <c r="Q5">
        <v>364.71340188406401</v>
      </c>
      <c r="R5">
        <v>398.56191956526499</v>
      </c>
      <c r="S5">
        <v>409.54377760318101</v>
      </c>
      <c r="T5">
        <v>356.32041355614302</v>
      </c>
      <c r="U5">
        <v>362.89336039632798</v>
      </c>
      <c r="V5">
        <v>355.86568376814699</v>
      </c>
      <c r="W5">
        <v>368.595400611797</v>
      </c>
      <c r="X5">
        <v>376.80899986210602</v>
      </c>
      <c r="Y5">
        <v>390.07055080906599</v>
      </c>
      <c r="Z5">
        <v>406.83544260366801</v>
      </c>
      <c r="AA5">
        <v>452.11020678862701</v>
      </c>
      <c r="AB5">
        <v>442.38091830760101</v>
      </c>
      <c r="AC5">
        <v>429.15860750157202</v>
      </c>
      <c r="AD5">
        <v>444.064760191419</v>
      </c>
      <c r="AE5">
        <v>415.68433729867098</v>
      </c>
      <c r="AF5">
        <v>417.430864920658</v>
      </c>
    </row>
    <row r="6" spans="1:32" x14ac:dyDescent="0.3">
      <c r="A6" t="s">
        <v>91</v>
      </c>
      <c r="B6" t="s">
        <v>305</v>
      </c>
      <c r="C6" t="s">
        <v>297</v>
      </c>
      <c r="D6" t="s">
        <v>306</v>
      </c>
      <c r="E6" t="s">
        <v>298</v>
      </c>
      <c r="F6">
        <v>257.11740872853602</v>
      </c>
      <c r="G6">
        <v>263.54680414587102</v>
      </c>
      <c r="H6">
        <v>266.09733874666603</v>
      </c>
      <c r="I6">
        <v>263.57725774174003</v>
      </c>
      <c r="J6">
        <v>254.74140240815899</v>
      </c>
      <c r="K6">
        <v>248.376104863515</v>
      </c>
      <c r="L6">
        <v>251.857232637978</v>
      </c>
      <c r="M6">
        <v>251.388338585345</v>
      </c>
      <c r="N6">
        <v>234.92594369907701</v>
      </c>
      <c r="O6">
        <v>218.75275731182899</v>
      </c>
      <c r="P6">
        <v>198.358238839183</v>
      </c>
      <c r="Q6">
        <v>194.441760336725</v>
      </c>
      <c r="R6">
        <v>188.48803585182699</v>
      </c>
      <c r="S6">
        <v>175.19442500512301</v>
      </c>
      <c r="T6">
        <v>154.25946618013299</v>
      </c>
      <c r="U6">
        <v>156.16321963352499</v>
      </c>
      <c r="V6">
        <v>154.65370328221499</v>
      </c>
      <c r="W6">
        <v>156.96112114628599</v>
      </c>
      <c r="X6">
        <v>157.90475182960199</v>
      </c>
      <c r="Y6">
        <v>162.82255443001199</v>
      </c>
      <c r="Z6">
        <v>167.576884969389</v>
      </c>
      <c r="AA6">
        <v>172.91014250254099</v>
      </c>
      <c r="AB6">
        <v>173.57180334777999</v>
      </c>
      <c r="AC6">
        <v>168.84679654185399</v>
      </c>
      <c r="AD6">
        <v>170.76854577857301</v>
      </c>
      <c r="AE6">
        <v>173.03285959667599</v>
      </c>
      <c r="AF6">
        <v>192.616776949269</v>
      </c>
    </row>
    <row r="7" spans="1:32" x14ac:dyDescent="0.3">
      <c r="A7" t="s">
        <v>91</v>
      </c>
      <c r="B7" t="s">
        <v>307</v>
      </c>
      <c r="C7" t="s">
        <v>297</v>
      </c>
      <c r="D7" t="s">
        <v>308</v>
      </c>
      <c r="E7" t="s">
        <v>298</v>
      </c>
      <c r="F7">
        <v>117.04828207172901</v>
      </c>
      <c r="G7">
        <v>119.32192996269001</v>
      </c>
      <c r="H7">
        <v>122.766661698615</v>
      </c>
      <c r="I7">
        <v>126.15476079968199</v>
      </c>
      <c r="J7">
        <v>125.906422353555</v>
      </c>
      <c r="K7">
        <v>130.04220716209801</v>
      </c>
      <c r="L7">
        <v>130.668526441745</v>
      </c>
      <c r="M7">
        <v>131.13411443215799</v>
      </c>
      <c r="N7">
        <v>131.651592582424</v>
      </c>
      <c r="O7">
        <v>128.31877972565599</v>
      </c>
      <c r="P7">
        <v>126.305989262986</v>
      </c>
      <c r="Q7">
        <v>129.52679005468801</v>
      </c>
      <c r="R7">
        <v>129.877454516727</v>
      </c>
      <c r="S7">
        <v>125.678845183942</v>
      </c>
      <c r="T7">
        <v>112.17712677167</v>
      </c>
      <c r="U7">
        <v>118.065991248394</v>
      </c>
      <c r="V7">
        <v>114.086696155352</v>
      </c>
      <c r="W7">
        <v>112.278882596843</v>
      </c>
      <c r="X7">
        <v>106.748934457692</v>
      </c>
      <c r="Y7">
        <v>105.780655399745</v>
      </c>
      <c r="Z7">
        <v>109.200107210165</v>
      </c>
      <c r="AA7">
        <v>107.20240665108599</v>
      </c>
      <c r="AB7">
        <v>109.61273984902</v>
      </c>
      <c r="AC7">
        <v>107.062174277621</v>
      </c>
      <c r="AD7">
        <v>109.943746303921</v>
      </c>
      <c r="AE7">
        <v>114.366691280588</v>
      </c>
      <c r="AF7">
        <v>123.827131255043</v>
      </c>
    </row>
    <row r="8" spans="1:32" x14ac:dyDescent="0.3">
      <c r="A8" t="s">
        <v>91</v>
      </c>
      <c r="B8" t="s">
        <v>309</v>
      </c>
      <c r="C8" t="s">
        <v>297</v>
      </c>
      <c r="D8" t="s">
        <v>310</v>
      </c>
      <c r="E8" t="s">
        <v>298</v>
      </c>
      <c r="F8">
        <v>18.615901970143302</v>
      </c>
      <c r="G8">
        <v>18.5978213970808</v>
      </c>
      <c r="H8">
        <v>18.3972096831417</v>
      </c>
      <c r="I8">
        <v>12.673418919222501</v>
      </c>
      <c r="J8">
        <v>15.5386612156332</v>
      </c>
      <c r="K8">
        <v>22.531220071341199</v>
      </c>
      <c r="L8">
        <v>22.317144600235501</v>
      </c>
      <c r="M8">
        <v>21.422865651674599</v>
      </c>
      <c r="N8">
        <v>24.259633178690301</v>
      </c>
      <c r="O8">
        <v>27.431365908930701</v>
      </c>
      <c r="P8">
        <v>37.296912887999497</v>
      </c>
      <c r="Q8">
        <v>44.619153352029997</v>
      </c>
      <c r="R8">
        <v>42.600568837743701</v>
      </c>
      <c r="S8">
        <v>51.3398220651627</v>
      </c>
      <c r="T8">
        <v>30.7387820144918</v>
      </c>
      <c r="U8">
        <v>41.991190407857196</v>
      </c>
      <c r="V8">
        <v>55.5846491524524</v>
      </c>
      <c r="W8">
        <v>42.196608199847603</v>
      </c>
      <c r="X8">
        <v>45.2608249327481</v>
      </c>
      <c r="Y8">
        <v>46.135003437004599</v>
      </c>
      <c r="Z8">
        <v>36.604243257976599</v>
      </c>
      <c r="AA8">
        <v>34.028127282421899</v>
      </c>
      <c r="AB8">
        <v>24.6037718096491</v>
      </c>
      <c r="AC8">
        <v>22.289593616718701</v>
      </c>
      <c r="AD8">
        <v>20.5508340710367</v>
      </c>
      <c r="AE8">
        <v>16.650969233117898</v>
      </c>
      <c r="AF8">
        <v>17.924738677316999</v>
      </c>
    </row>
    <row r="9" spans="1:32" x14ac:dyDescent="0.3">
      <c r="A9" t="s">
        <v>91</v>
      </c>
      <c r="B9" t="s">
        <v>311</v>
      </c>
      <c r="C9" t="s">
        <v>297</v>
      </c>
      <c r="D9" t="s">
        <v>312</v>
      </c>
      <c r="E9" t="s">
        <v>298</v>
      </c>
      <c r="F9">
        <v>64.030608178011306</v>
      </c>
      <c r="G9">
        <v>63.367761244183797</v>
      </c>
      <c r="H9">
        <v>66.113604097731198</v>
      </c>
      <c r="I9">
        <v>61.291753834514601</v>
      </c>
      <c r="J9">
        <v>58.768185308947402</v>
      </c>
      <c r="K9">
        <v>60.127362187644202</v>
      </c>
      <c r="L9">
        <v>60.599723126847898</v>
      </c>
      <c r="M9">
        <v>63.379207715646501</v>
      </c>
      <c r="N9">
        <v>64.910744923271295</v>
      </c>
      <c r="O9">
        <v>62.981744940570699</v>
      </c>
      <c r="P9">
        <v>60.813721728976503</v>
      </c>
      <c r="Q9">
        <v>62.809293157042298</v>
      </c>
      <c r="R9">
        <v>66.601084975413201</v>
      </c>
      <c r="S9">
        <v>63.359119992683603</v>
      </c>
      <c r="T9">
        <v>51.492744157485497</v>
      </c>
      <c r="U9">
        <v>61.110426161656797</v>
      </c>
      <c r="V9">
        <v>57.903553559116403</v>
      </c>
      <c r="W9">
        <v>56.7900856762544</v>
      </c>
      <c r="X9">
        <v>53.1973067102778</v>
      </c>
      <c r="Y9">
        <v>50.541619033440298</v>
      </c>
      <c r="Z9">
        <v>52.282780563869899</v>
      </c>
      <c r="AA9">
        <v>52.2807853804646</v>
      </c>
      <c r="AB9">
        <v>56.474672696507803</v>
      </c>
      <c r="AC9">
        <v>55.090684783516203</v>
      </c>
      <c r="AD9">
        <v>58.858391966957399</v>
      </c>
      <c r="AE9">
        <v>57.281751637996798</v>
      </c>
      <c r="AF9">
        <v>59.9568329907639</v>
      </c>
    </row>
    <row r="10" spans="1:32" x14ac:dyDescent="0.3">
      <c r="A10" t="s">
        <v>91</v>
      </c>
      <c r="B10" t="s">
        <v>313</v>
      </c>
      <c r="C10" t="s">
        <v>297</v>
      </c>
      <c r="D10" t="s">
        <v>314</v>
      </c>
      <c r="E10" t="s">
        <v>298</v>
      </c>
      <c r="F10">
        <v>121.835475181075</v>
      </c>
      <c r="G10">
        <v>121.098876907909</v>
      </c>
      <c r="H10">
        <v>127.171832789375</v>
      </c>
      <c r="I10">
        <v>117.49763344450901</v>
      </c>
      <c r="J10">
        <v>112.560986226531</v>
      </c>
      <c r="K10">
        <v>115.93495687719501</v>
      </c>
      <c r="L10">
        <v>116.191935402715</v>
      </c>
      <c r="M10">
        <v>119.787478946286</v>
      </c>
      <c r="N10">
        <v>118.12704809241001</v>
      </c>
      <c r="O10">
        <v>113.37910345074199</v>
      </c>
      <c r="P10">
        <v>109.399609201378</v>
      </c>
      <c r="Q10">
        <v>114.779687797878</v>
      </c>
      <c r="R10">
        <v>123.705471654706</v>
      </c>
      <c r="S10">
        <v>116.06594902521699</v>
      </c>
      <c r="T10">
        <v>102.204349151931</v>
      </c>
      <c r="U10">
        <v>114.366413730302</v>
      </c>
      <c r="V10">
        <v>111.53768330538099</v>
      </c>
      <c r="W10">
        <v>95.793975681391601</v>
      </c>
      <c r="X10">
        <v>90.017202758626297</v>
      </c>
      <c r="Y10">
        <v>81.916983977525902</v>
      </c>
      <c r="Z10">
        <v>87.065308102245694</v>
      </c>
      <c r="AA10">
        <v>84.2341489191204</v>
      </c>
      <c r="AB10">
        <v>85.636577871371998</v>
      </c>
      <c r="AC10">
        <v>84.4534088460573</v>
      </c>
      <c r="AD10">
        <v>90.372226031013497</v>
      </c>
      <c r="AE10">
        <v>93.686977236583502</v>
      </c>
      <c r="AF10">
        <v>99.289137142977594</v>
      </c>
    </row>
    <row r="11" spans="1:32" x14ac:dyDescent="0.3">
      <c r="A11" t="s">
        <v>91</v>
      </c>
      <c r="B11" t="s">
        <v>315</v>
      </c>
      <c r="C11" t="s">
        <v>297</v>
      </c>
      <c r="D11" t="s">
        <v>316</v>
      </c>
      <c r="E11" t="s">
        <v>298</v>
      </c>
      <c r="F11">
        <v>57.812996429334298</v>
      </c>
      <c r="G11">
        <v>57.736538880340099</v>
      </c>
      <c r="H11">
        <v>61.060739531777202</v>
      </c>
      <c r="I11">
        <v>56.209731921234599</v>
      </c>
      <c r="J11">
        <v>53.796871301728999</v>
      </c>
      <c r="K11">
        <v>55.808834770830899</v>
      </c>
      <c r="L11">
        <v>55.595997990530897</v>
      </c>
      <c r="M11">
        <v>56.418000303418303</v>
      </c>
      <c r="N11">
        <v>53.2436491444411</v>
      </c>
      <c r="O11">
        <v>50.426445505575799</v>
      </c>
      <c r="P11">
        <v>48.614197297677201</v>
      </c>
      <c r="Q11">
        <v>51.994245930818202</v>
      </c>
      <c r="R11">
        <v>57.124317195664901</v>
      </c>
      <c r="S11">
        <v>52.730584905095</v>
      </c>
      <c r="T11">
        <v>50.707605102747003</v>
      </c>
      <c r="U11">
        <v>53.268071781986301</v>
      </c>
      <c r="V11">
        <v>53.637586096501003</v>
      </c>
      <c r="W11">
        <v>39.0253986992943</v>
      </c>
      <c r="X11">
        <v>36.840637509111303</v>
      </c>
      <c r="Y11">
        <v>31.3840480715794</v>
      </c>
      <c r="Z11">
        <v>34.794453403683697</v>
      </c>
      <c r="AA11">
        <v>31.960792837288999</v>
      </c>
      <c r="AB11">
        <v>29.164508719925099</v>
      </c>
      <c r="AC11">
        <v>29.365535776245501</v>
      </c>
      <c r="AD11">
        <v>31.5168219845274</v>
      </c>
      <c r="AE11">
        <v>36.405225598586803</v>
      </c>
      <c r="AF11">
        <v>39.332304152213702</v>
      </c>
    </row>
    <row r="12" spans="1:32" x14ac:dyDescent="0.3">
      <c r="A12" t="s">
        <v>91</v>
      </c>
      <c r="B12" t="s">
        <v>317</v>
      </c>
      <c r="C12" t="s">
        <v>297</v>
      </c>
      <c r="D12" t="s">
        <v>318</v>
      </c>
      <c r="E12" t="s">
        <v>298</v>
      </c>
      <c r="F12">
        <v>129.39641131000701</v>
      </c>
      <c r="G12">
        <v>136.210185350637</v>
      </c>
      <c r="H12">
        <v>138.95571227161099</v>
      </c>
      <c r="I12">
        <v>140.33503276200099</v>
      </c>
      <c r="J12">
        <v>144.102847208268</v>
      </c>
      <c r="K12">
        <v>150.409520761697</v>
      </c>
      <c r="L12">
        <v>155.15000403384499</v>
      </c>
      <c r="M12">
        <v>158.938772290071</v>
      </c>
      <c r="N12">
        <v>159.19231783920699</v>
      </c>
      <c r="O12">
        <v>153.15756909775899</v>
      </c>
      <c r="P12">
        <v>153.076331171932</v>
      </c>
      <c r="Q12">
        <v>156.64887393605201</v>
      </c>
      <c r="R12">
        <v>160.83771024524799</v>
      </c>
      <c r="S12">
        <v>158.85498051929301</v>
      </c>
      <c r="T12">
        <v>138.743847203645</v>
      </c>
      <c r="U12">
        <v>142.62086998323301</v>
      </c>
      <c r="V12">
        <v>140.95732660531101</v>
      </c>
      <c r="W12">
        <v>130.66583395336701</v>
      </c>
      <c r="X12">
        <v>123.78486943815901</v>
      </c>
      <c r="Y12">
        <v>124.976546166169</v>
      </c>
      <c r="Z12">
        <v>130.02862034415301</v>
      </c>
      <c r="AA12">
        <v>130.77372916421101</v>
      </c>
      <c r="AB12">
        <v>133.70142434481201</v>
      </c>
      <c r="AC12">
        <v>134.18555411823499</v>
      </c>
      <c r="AD12">
        <v>137.852861128071</v>
      </c>
      <c r="AE12">
        <v>141.684855104381</v>
      </c>
      <c r="AF12">
        <v>157.415809326107</v>
      </c>
    </row>
    <row r="13" spans="1:32" x14ac:dyDescent="0.3">
      <c r="A13" t="s">
        <v>91</v>
      </c>
      <c r="B13" t="s">
        <v>319</v>
      </c>
      <c r="C13" t="s">
        <v>297</v>
      </c>
      <c r="D13" t="s">
        <v>320</v>
      </c>
      <c r="E13" t="s">
        <v>298</v>
      </c>
      <c r="F13">
        <v>99.677921326102194</v>
      </c>
      <c r="G13">
        <v>102.81928190182499</v>
      </c>
      <c r="H13">
        <v>108.388403750291</v>
      </c>
      <c r="I13">
        <v>109.675315399491</v>
      </c>
      <c r="J13">
        <v>111.500147862189</v>
      </c>
      <c r="K13">
        <v>115.280869508154</v>
      </c>
      <c r="L13">
        <v>119.427040805283</v>
      </c>
      <c r="M13">
        <v>120.29632920790399</v>
      </c>
      <c r="N13">
        <v>121.093165305288</v>
      </c>
      <c r="O13">
        <v>121.55271527691001</v>
      </c>
      <c r="P13">
        <v>121.118092330076</v>
      </c>
      <c r="Q13">
        <v>128.83623406992601</v>
      </c>
      <c r="R13">
        <v>137.96584100812001</v>
      </c>
      <c r="S13">
        <v>143.29308437181899</v>
      </c>
      <c r="T13">
        <v>128.88034249814999</v>
      </c>
      <c r="U13">
        <v>135.777439425236</v>
      </c>
      <c r="V13">
        <v>140.930809813466</v>
      </c>
      <c r="W13">
        <v>142.92134546011999</v>
      </c>
      <c r="X13">
        <v>137.187800991633</v>
      </c>
      <c r="Y13">
        <v>131.369537018654</v>
      </c>
      <c r="Z13">
        <v>125.242343401201</v>
      </c>
      <c r="AA13">
        <v>123.560891492468</v>
      </c>
      <c r="AB13">
        <v>128.208572263619</v>
      </c>
      <c r="AC13">
        <v>126.335354839338</v>
      </c>
      <c r="AD13">
        <v>132.168621083831</v>
      </c>
      <c r="AE13">
        <v>139.45946453184899</v>
      </c>
      <c r="AF13">
        <v>160.62768218284799</v>
      </c>
    </row>
    <row r="14" spans="1:32" x14ac:dyDescent="0.3">
      <c r="A14" t="s">
        <v>91</v>
      </c>
      <c r="B14" t="s">
        <v>321</v>
      </c>
      <c r="C14" t="s">
        <v>297</v>
      </c>
      <c r="D14" t="s">
        <v>322</v>
      </c>
      <c r="E14" t="s">
        <v>298</v>
      </c>
      <c r="F14">
        <v>33.379334983691898</v>
      </c>
      <c r="G14">
        <v>35.077676203292398</v>
      </c>
      <c r="H14">
        <v>37.2198637485725</v>
      </c>
      <c r="I14">
        <v>36.093960485726797</v>
      </c>
      <c r="J14">
        <v>38.230407244810898</v>
      </c>
      <c r="K14">
        <v>35.395219614264903</v>
      </c>
      <c r="L14">
        <v>37.935742539144201</v>
      </c>
      <c r="M14">
        <v>36.597619655211098</v>
      </c>
      <c r="N14">
        <v>36.404910106598699</v>
      </c>
      <c r="O14">
        <v>34.0736779246688</v>
      </c>
      <c r="P14">
        <v>34.509722243493698</v>
      </c>
      <c r="Q14">
        <v>35.968965696363803</v>
      </c>
      <c r="R14">
        <v>33.443589346692903</v>
      </c>
      <c r="S14">
        <v>29.9044470295837</v>
      </c>
      <c r="T14">
        <v>22.805311841990498</v>
      </c>
      <c r="U14">
        <v>22.0165334239686</v>
      </c>
      <c r="V14">
        <v>24.3517782442539</v>
      </c>
      <c r="W14">
        <v>24.043959788018</v>
      </c>
      <c r="X14">
        <v>22.341577039342699</v>
      </c>
      <c r="Y14">
        <v>22.438388452276399</v>
      </c>
      <c r="Z14">
        <v>23.4436122499385</v>
      </c>
      <c r="AA14">
        <v>25.180050432199302</v>
      </c>
      <c r="AB14">
        <v>25.876880634105401</v>
      </c>
      <c r="AC14">
        <v>25.556590456737499</v>
      </c>
      <c r="AD14">
        <v>22.980611438252399</v>
      </c>
      <c r="AE14">
        <v>24.7056705491886</v>
      </c>
      <c r="AF14">
        <v>27.6078045950395</v>
      </c>
    </row>
    <row r="15" spans="1:32" x14ac:dyDescent="0.3">
      <c r="A15" t="s">
        <v>91</v>
      </c>
      <c r="B15" t="s">
        <v>323</v>
      </c>
      <c r="C15" t="s">
        <v>297</v>
      </c>
      <c r="D15" t="s">
        <v>324</v>
      </c>
      <c r="E15" t="s">
        <v>298</v>
      </c>
      <c r="F15">
        <v>71.723189392206905</v>
      </c>
      <c r="G15">
        <v>74.946320664245704</v>
      </c>
      <c r="H15">
        <v>79.422857485182405</v>
      </c>
      <c r="I15">
        <v>77.135886901672507</v>
      </c>
      <c r="J15">
        <v>81.692278329432796</v>
      </c>
      <c r="K15">
        <v>79.518272624553006</v>
      </c>
      <c r="L15">
        <v>83.415610436389898</v>
      </c>
      <c r="M15">
        <v>80.672330559555803</v>
      </c>
      <c r="N15">
        <v>78.139116888495195</v>
      </c>
      <c r="O15">
        <v>73.078326297351097</v>
      </c>
      <c r="P15">
        <v>72.640239830904093</v>
      </c>
      <c r="Q15">
        <v>75.101565518782806</v>
      </c>
      <c r="R15">
        <v>74.491707686827397</v>
      </c>
      <c r="S15">
        <v>73.250467661675401</v>
      </c>
      <c r="T15">
        <v>66.283378669844396</v>
      </c>
      <c r="U15">
        <v>68.716421782652205</v>
      </c>
      <c r="V15">
        <v>69.158764768577399</v>
      </c>
      <c r="W15">
        <v>69.207762244858102</v>
      </c>
      <c r="X15">
        <v>69.373554932833898</v>
      </c>
      <c r="Y15">
        <v>69.376956992983096</v>
      </c>
      <c r="Z15">
        <v>69.576959060935906</v>
      </c>
      <c r="AA15">
        <v>70.570905168766302</v>
      </c>
      <c r="AB15">
        <v>72.789617599371496</v>
      </c>
      <c r="AC15">
        <v>69.366597053581003</v>
      </c>
      <c r="AD15">
        <v>65.9332728491692</v>
      </c>
      <c r="AE15">
        <v>66.403332394756902</v>
      </c>
      <c r="AF15">
        <v>72.242536270667998</v>
      </c>
    </row>
    <row r="16" spans="1:32" x14ac:dyDescent="0.3">
      <c r="A16" t="s">
        <v>91</v>
      </c>
      <c r="B16" t="s">
        <v>325</v>
      </c>
      <c r="C16" t="s">
        <v>297</v>
      </c>
      <c r="D16" t="s">
        <v>326</v>
      </c>
      <c r="E16" t="s">
        <v>298</v>
      </c>
      <c r="F16">
        <v>38.329591468463597</v>
      </c>
      <c r="G16">
        <v>39.854298438763102</v>
      </c>
      <c r="H16">
        <v>42.187771207916803</v>
      </c>
      <c r="I16">
        <v>41.027161253300697</v>
      </c>
      <c r="J16">
        <v>43.446232335333498</v>
      </c>
      <c r="K16">
        <v>44.108512309886898</v>
      </c>
      <c r="L16">
        <v>45.4645082322062</v>
      </c>
      <c r="M16">
        <v>44.059945430985998</v>
      </c>
      <c r="N16">
        <v>41.7195741442074</v>
      </c>
      <c r="O16">
        <v>38.990891492761001</v>
      </c>
      <c r="P16">
        <v>38.115803970150502</v>
      </c>
      <c r="Q16">
        <v>39.116956287029801</v>
      </c>
      <c r="R16">
        <v>41.037167824773398</v>
      </c>
      <c r="S16">
        <v>43.339877394454703</v>
      </c>
      <c r="T16">
        <v>43.478580278561203</v>
      </c>
      <c r="U16">
        <v>46.704176013831699</v>
      </c>
      <c r="V16">
        <v>44.806825525321301</v>
      </c>
      <c r="W16">
        <v>45.164287362377301</v>
      </c>
      <c r="X16">
        <v>47.035616670806299</v>
      </c>
      <c r="Y16">
        <v>46.942055974530099</v>
      </c>
      <c r="Z16">
        <v>46.135586312874601</v>
      </c>
      <c r="AA16">
        <v>45.391004011073498</v>
      </c>
      <c r="AB16">
        <v>46.9130049751871</v>
      </c>
      <c r="AC16">
        <v>43.810005525009899</v>
      </c>
      <c r="AD16">
        <v>42.9523501731259</v>
      </c>
      <c r="AE16">
        <v>41.697661845568298</v>
      </c>
      <c r="AF16">
        <v>44.634731675628501</v>
      </c>
    </row>
    <row r="17" spans="1:32" x14ac:dyDescent="0.3">
      <c r="A17" t="s">
        <v>91</v>
      </c>
      <c r="B17" t="s">
        <v>327</v>
      </c>
      <c r="C17" t="s">
        <v>297</v>
      </c>
      <c r="D17" t="s">
        <v>328</v>
      </c>
      <c r="E17" t="s">
        <v>298</v>
      </c>
      <c r="F17">
        <v>36.069161800676703</v>
      </c>
      <c r="G17">
        <v>37.645660515495699</v>
      </c>
      <c r="H17">
        <v>39.8679009557016</v>
      </c>
      <c r="I17">
        <v>39.151504433007602</v>
      </c>
      <c r="J17">
        <v>41.407737152778601</v>
      </c>
      <c r="K17">
        <v>42.591814019521401</v>
      </c>
      <c r="L17">
        <v>43.094859975622597</v>
      </c>
      <c r="M17">
        <v>43.7475953659346</v>
      </c>
      <c r="N17">
        <v>43.348575798167197</v>
      </c>
      <c r="O17">
        <v>41.927595049652297</v>
      </c>
      <c r="P17">
        <v>40.255643736999403</v>
      </c>
      <c r="Q17">
        <v>42.624747544867098</v>
      </c>
      <c r="R17">
        <v>46.303792281208104</v>
      </c>
      <c r="S17">
        <v>46.230739522967497</v>
      </c>
      <c r="T17">
        <v>38.354032265723703</v>
      </c>
      <c r="U17">
        <v>36.406416298298304</v>
      </c>
      <c r="V17">
        <v>35.718052566473197</v>
      </c>
      <c r="W17">
        <v>33.562037366941198</v>
      </c>
      <c r="X17">
        <v>33.803359419753498</v>
      </c>
      <c r="Y17">
        <v>35.295686278717397</v>
      </c>
      <c r="Z17">
        <v>34.717662539974199</v>
      </c>
      <c r="AA17">
        <v>36.246977571431401</v>
      </c>
      <c r="AB17">
        <v>34.013001209120198</v>
      </c>
      <c r="AC17">
        <v>34.330052570423497</v>
      </c>
      <c r="AD17">
        <v>35.585727292244798</v>
      </c>
      <c r="AE17">
        <v>37.3847010473716</v>
      </c>
      <c r="AF17">
        <v>42.811473363958903</v>
      </c>
    </row>
    <row r="18" spans="1:32" x14ac:dyDescent="0.3">
      <c r="A18" t="s">
        <v>91</v>
      </c>
      <c r="B18" t="s">
        <v>329</v>
      </c>
      <c r="C18" t="s">
        <v>297</v>
      </c>
      <c r="D18" t="s">
        <v>330</v>
      </c>
      <c r="E18" t="s">
        <v>298</v>
      </c>
      <c r="F18">
        <v>111.456039736119</v>
      </c>
      <c r="G18">
        <v>122.172140738755</v>
      </c>
      <c r="H18">
        <v>124.208903970035</v>
      </c>
      <c r="I18">
        <v>127.229537425781</v>
      </c>
      <c r="J18">
        <v>124.658394897226</v>
      </c>
      <c r="K18">
        <v>129.45372973476699</v>
      </c>
      <c r="L18">
        <v>132.826295820052</v>
      </c>
      <c r="M18">
        <v>131.49566184099399</v>
      </c>
      <c r="N18">
        <v>125.863715913935</v>
      </c>
      <c r="O18">
        <v>114.697246674982</v>
      </c>
      <c r="P18">
        <v>110.942599253715</v>
      </c>
      <c r="Q18">
        <v>118.19735708277599</v>
      </c>
      <c r="R18">
        <v>110.25007743085099</v>
      </c>
      <c r="S18">
        <v>108.681897138004</v>
      </c>
      <c r="T18">
        <v>91.911317490540199</v>
      </c>
      <c r="U18">
        <v>102.908495793955</v>
      </c>
      <c r="V18">
        <v>99.617620474894395</v>
      </c>
      <c r="W18">
        <v>97.507192858335301</v>
      </c>
      <c r="X18">
        <v>94.320028818179097</v>
      </c>
      <c r="Y18">
        <v>92.094374542798803</v>
      </c>
      <c r="Z18">
        <v>96.469614542670399</v>
      </c>
      <c r="AA18">
        <v>98.907505398337605</v>
      </c>
      <c r="AB18">
        <v>97.874221010572398</v>
      </c>
      <c r="AC18">
        <v>107.27190201697</v>
      </c>
      <c r="AD18">
        <v>111.58932385544</v>
      </c>
      <c r="AE18">
        <v>111.099454414531</v>
      </c>
      <c r="AF18">
        <v>122.889759502659</v>
      </c>
    </row>
    <row r="19" spans="1:32" x14ac:dyDescent="0.3">
      <c r="A19" t="s">
        <v>91</v>
      </c>
      <c r="B19" t="s">
        <v>331</v>
      </c>
      <c r="C19" t="s">
        <v>297</v>
      </c>
      <c r="D19" t="s">
        <v>332</v>
      </c>
      <c r="E19" t="s">
        <v>298</v>
      </c>
      <c r="F19">
        <v>95.425047180230706</v>
      </c>
      <c r="G19">
        <v>103.71941644601699</v>
      </c>
      <c r="H19">
        <v>108.491378356423</v>
      </c>
      <c r="I19">
        <v>109.932960974637</v>
      </c>
      <c r="J19">
        <v>110.91969371756799</v>
      </c>
      <c r="K19">
        <v>113.06499217055401</v>
      </c>
      <c r="L19">
        <v>116.75292764210199</v>
      </c>
      <c r="M19">
        <v>119.580160647401</v>
      </c>
      <c r="N19">
        <v>120.915414080159</v>
      </c>
      <c r="O19">
        <v>116.72958022916001</v>
      </c>
      <c r="P19">
        <v>112.620447921344</v>
      </c>
      <c r="Q19">
        <v>115.393281051179</v>
      </c>
      <c r="R19">
        <v>121.951112481015</v>
      </c>
      <c r="S19">
        <v>127.70554857449299</v>
      </c>
      <c r="T19">
        <v>121.76075226749001</v>
      </c>
      <c r="U19">
        <v>126.28221487172</v>
      </c>
      <c r="V19">
        <v>123.22826487301499</v>
      </c>
      <c r="W19">
        <v>122.081149141902</v>
      </c>
      <c r="X19">
        <v>119.75700201579799</v>
      </c>
      <c r="Y19">
        <v>124.66243542505001</v>
      </c>
      <c r="Z19">
        <v>130.45708748645001</v>
      </c>
      <c r="AA19">
        <v>128.65939310280999</v>
      </c>
      <c r="AB19">
        <v>131.50121564770001</v>
      </c>
      <c r="AC19">
        <v>133.72202317229301</v>
      </c>
      <c r="AD19">
        <v>136.27282654958799</v>
      </c>
      <c r="AE19">
        <v>141.97837523684299</v>
      </c>
      <c r="AF19">
        <v>156.65119804597899</v>
      </c>
    </row>
    <row r="20" spans="1:32" x14ac:dyDescent="0.3">
      <c r="A20" t="s">
        <v>91</v>
      </c>
      <c r="B20" t="s">
        <v>333</v>
      </c>
      <c r="C20" t="s">
        <v>297</v>
      </c>
      <c r="D20" t="s">
        <v>334</v>
      </c>
      <c r="E20" t="s">
        <v>298</v>
      </c>
      <c r="F20">
        <v>70.507623845754594</v>
      </c>
      <c r="G20">
        <v>65.507526258136195</v>
      </c>
      <c r="H20">
        <v>64.755998776065695</v>
      </c>
      <c r="I20">
        <v>62.0724537969976</v>
      </c>
      <c r="J20">
        <v>70.405845231768794</v>
      </c>
      <c r="K20">
        <v>80.097426711782703</v>
      </c>
      <c r="L20">
        <v>86.286187280769397</v>
      </c>
      <c r="M20">
        <v>89.171155173110407</v>
      </c>
      <c r="N20">
        <v>90.175856486648996</v>
      </c>
      <c r="O20">
        <v>93.103122129036507</v>
      </c>
      <c r="P20">
        <v>113.342210081682</v>
      </c>
      <c r="Q20">
        <v>111.922108729112</v>
      </c>
      <c r="R20">
        <v>127.201806864581</v>
      </c>
      <c r="S20">
        <v>156.085768228571</v>
      </c>
      <c r="T20">
        <v>128.487634196046</v>
      </c>
      <c r="U20">
        <v>133.61342629531501</v>
      </c>
      <c r="V20">
        <v>130.34380728248101</v>
      </c>
      <c r="W20">
        <v>107.770417258702</v>
      </c>
      <c r="X20">
        <v>126.20031941750401</v>
      </c>
      <c r="Y20">
        <v>120.951567142256</v>
      </c>
      <c r="Z20">
        <v>101.564988177367</v>
      </c>
      <c r="AA20">
        <v>100.458503369666</v>
      </c>
      <c r="AB20">
        <v>104.463969173408</v>
      </c>
      <c r="AC20">
        <v>73.398012228187696</v>
      </c>
      <c r="AD20">
        <v>70.468073125963102</v>
      </c>
      <c r="AE20">
        <v>82.482039899622904</v>
      </c>
      <c r="AF20">
        <v>85.1903214523673</v>
      </c>
    </row>
    <row r="21" spans="1:32" x14ac:dyDescent="0.3">
      <c r="A21" t="s">
        <v>91</v>
      </c>
      <c r="B21" t="s">
        <v>335</v>
      </c>
      <c r="C21" t="s">
        <v>297</v>
      </c>
      <c r="D21" t="s">
        <v>336</v>
      </c>
      <c r="E21" t="s">
        <v>298</v>
      </c>
      <c r="F21">
        <v>101.209296207695</v>
      </c>
      <c r="G21">
        <v>97.489950156816903</v>
      </c>
      <c r="H21">
        <v>98.065702601047406</v>
      </c>
      <c r="I21">
        <v>96.040712839416102</v>
      </c>
      <c r="J21">
        <v>106.85921599843201</v>
      </c>
      <c r="K21">
        <v>118.64884210004</v>
      </c>
      <c r="L21">
        <v>129.02847355065799</v>
      </c>
      <c r="M21">
        <v>135.08618829018801</v>
      </c>
      <c r="N21">
        <v>141.08092215638601</v>
      </c>
      <c r="O21">
        <v>145.22001923187</v>
      </c>
      <c r="P21">
        <v>167.10222681395601</v>
      </c>
      <c r="Q21">
        <v>171.00092958794301</v>
      </c>
      <c r="R21">
        <v>190.38012778375</v>
      </c>
      <c r="S21">
        <v>222.17592686887599</v>
      </c>
      <c r="T21">
        <v>194.22327975178899</v>
      </c>
      <c r="U21">
        <v>199.53248495007699</v>
      </c>
      <c r="V21">
        <v>197.03100101864399</v>
      </c>
      <c r="W21">
        <v>172.907453019927</v>
      </c>
      <c r="X21">
        <v>191.672628768256</v>
      </c>
      <c r="Y21">
        <v>182.31387051152399</v>
      </c>
      <c r="Z21">
        <v>161.88336962728599</v>
      </c>
      <c r="AA21">
        <v>163.342074120978</v>
      </c>
      <c r="AB21">
        <v>166.496047828104</v>
      </c>
      <c r="AC21">
        <v>130.05382576230701</v>
      </c>
      <c r="AD21">
        <v>128.78427222705801</v>
      </c>
      <c r="AE21">
        <v>147.16300450440599</v>
      </c>
      <c r="AF21">
        <v>153.09172936712801</v>
      </c>
    </row>
    <row r="22" spans="1:32" x14ac:dyDescent="0.3">
      <c r="A22" t="s">
        <v>91</v>
      </c>
      <c r="B22" t="s">
        <v>337</v>
      </c>
      <c r="C22" t="s">
        <v>297</v>
      </c>
      <c r="D22" t="s">
        <v>338</v>
      </c>
      <c r="E22" t="s">
        <v>298</v>
      </c>
      <c r="F22">
        <v>30.898735974984302</v>
      </c>
      <c r="G22">
        <v>32.063821840200099</v>
      </c>
      <c r="H22">
        <v>33.353707646626603</v>
      </c>
      <c r="I22">
        <v>33.966676198570198</v>
      </c>
      <c r="J22">
        <v>36.495747988247501</v>
      </c>
      <c r="K22">
        <v>38.661593940155399</v>
      </c>
      <c r="L22">
        <v>42.8345503911968</v>
      </c>
      <c r="M22">
        <v>45.978370739429998</v>
      </c>
      <c r="N22">
        <v>50.873164878694801</v>
      </c>
      <c r="O22">
        <v>52.088803853760901</v>
      </c>
      <c r="P22">
        <v>53.882426716589698</v>
      </c>
      <c r="Q22">
        <v>59.098372852088303</v>
      </c>
      <c r="R22">
        <v>63.256637219538</v>
      </c>
      <c r="S22">
        <v>66.375900616401097</v>
      </c>
      <c r="T22">
        <v>65.779904305246902</v>
      </c>
      <c r="U22">
        <v>65.994918489449503</v>
      </c>
      <c r="V22">
        <v>66.728653221627496</v>
      </c>
      <c r="W22">
        <v>65.124822788741994</v>
      </c>
      <c r="X22">
        <v>65.377364414279199</v>
      </c>
      <c r="Y22">
        <v>61.258775583953401</v>
      </c>
      <c r="Z22">
        <v>60.281381419136103</v>
      </c>
      <c r="AA22">
        <v>62.868492780625999</v>
      </c>
      <c r="AB22">
        <v>62.001392791827101</v>
      </c>
      <c r="AC22">
        <v>56.652256597327302</v>
      </c>
      <c r="AD22">
        <v>58.309959727095901</v>
      </c>
      <c r="AE22">
        <v>64.680964604783398</v>
      </c>
      <c r="AF22">
        <v>67.901407914760298</v>
      </c>
    </row>
    <row r="23" spans="1:32" x14ac:dyDescent="0.3">
      <c r="A23" t="s">
        <v>91</v>
      </c>
      <c r="B23" t="s">
        <v>339</v>
      </c>
      <c r="C23" t="s">
        <v>297</v>
      </c>
      <c r="D23" t="s">
        <v>340</v>
      </c>
      <c r="E23" t="s">
        <v>298</v>
      </c>
      <c r="F23">
        <v>251.90105457032601</v>
      </c>
      <c r="G23">
        <v>265.25483692716102</v>
      </c>
      <c r="H23">
        <v>297.47914878659401</v>
      </c>
      <c r="I23">
        <v>325.62850471846298</v>
      </c>
      <c r="J23">
        <v>338.60145677415301</v>
      </c>
      <c r="K23">
        <v>368.62661003272098</v>
      </c>
      <c r="L23">
        <v>377.89610256367598</v>
      </c>
      <c r="M23">
        <v>401.132770002624</v>
      </c>
      <c r="N23">
        <v>384.18021279973101</v>
      </c>
      <c r="O23">
        <v>386.02729688843999</v>
      </c>
      <c r="P23">
        <v>393.02130446910502</v>
      </c>
      <c r="Q23">
        <v>403.149136974415</v>
      </c>
      <c r="R23">
        <v>428.92182927844499</v>
      </c>
      <c r="S23">
        <v>436.48305110023898</v>
      </c>
      <c r="T23">
        <v>413.27810075297299</v>
      </c>
      <c r="U23">
        <v>419.24719466260098</v>
      </c>
      <c r="V23">
        <v>402.55103143082403</v>
      </c>
      <c r="W23">
        <v>318.820676965855</v>
      </c>
      <c r="X23">
        <v>272.61941241607002</v>
      </c>
      <c r="Y23">
        <v>261.59439872494897</v>
      </c>
      <c r="Z23">
        <v>256.86590858541803</v>
      </c>
      <c r="AA23">
        <v>231.17367746949299</v>
      </c>
      <c r="AB23">
        <v>237.75005610910401</v>
      </c>
      <c r="AC23">
        <v>233.91823004322501</v>
      </c>
      <c r="AD23">
        <v>244.090033536546</v>
      </c>
      <c r="AE23">
        <v>240.36979951244001</v>
      </c>
      <c r="AF23">
        <v>265.568169068955</v>
      </c>
    </row>
    <row r="24" spans="1:32" x14ac:dyDescent="0.3">
      <c r="A24" t="s">
        <v>91</v>
      </c>
      <c r="B24" t="s">
        <v>341</v>
      </c>
      <c r="C24" t="s">
        <v>297</v>
      </c>
      <c r="D24" t="s">
        <v>342</v>
      </c>
      <c r="E24" t="s">
        <v>298</v>
      </c>
      <c r="F24">
        <v>1809.56946150865</v>
      </c>
      <c r="G24">
        <v>1930.6294371638501</v>
      </c>
      <c r="H24">
        <v>1925.62890990562</v>
      </c>
      <c r="I24">
        <v>2016.2730540868799</v>
      </c>
      <c r="J24">
        <v>2065.75999874838</v>
      </c>
      <c r="K24">
        <v>2101.3349161597798</v>
      </c>
      <c r="L24">
        <v>2243.0539748912001</v>
      </c>
      <c r="M24">
        <v>2275.8284783484</v>
      </c>
      <c r="N24">
        <v>2362.7152255020901</v>
      </c>
      <c r="O24">
        <v>2376.2977782103499</v>
      </c>
      <c r="P24">
        <v>2282.9944996672798</v>
      </c>
      <c r="Q24">
        <v>2331.4333434370901</v>
      </c>
      <c r="R24">
        <v>2402.8656722485798</v>
      </c>
      <c r="S24">
        <v>2396.9691334507302</v>
      </c>
      <c r="T24">
        <v>2160.3060258693799</v>
      </c>
      <c r="U24">
        <v>2179.4196138114298</v>
      </c>
      <c r="V24">
        <v>2033.7039562310999</v>
      </c>
      <c r="W24">
        <v>1932.5302757199499</v>
      </c>
      <c r="X24">
        <v>1905.4564119260899</v>
      </c>
      <c r="Y24">
        <v>2026.5323118159099</v>
      </c>
      <c r="Z24">
        <v>2166.2105876222599</v>
      </c>
      <c r="AA24">
        <v>2246.7027747309498</v>
      </c>
      <c r="AB24">
        <v>2326.7871259614499</v>
      </c>
      <c r="AC24">
        <v>2319.0510644064102</v>
      </c>
      <c r="AD24">
        <v>2278.0483996232301</v>
      </c>
      <c r="AE24">
        <v>2184.0765320627002</v>
      </c>
      <c r="AF24">
        <v>2310.6693263110501</v>
      </c>
    </row>
    <row r="25" spans="1:32" x14ac:dyDescent="0.3">
      <c r="A25" t="s">
        <v>91</v>
      </c>
      <c r="B25" t="s">
        <v>343</v>
      </c>
      <c r="C25" t="s">
        <v>297</v>
      </c>
      <c r="D25" t="s">
        <v>344</v>
      </c>
      <c r="E25" t="s">
        <v>298</v>
      </c>
      <c r="F25">
        <v>212.522123256307</v>
      </c>
      <c r="G25">
        <v>220.09377687843099</v>
      </c>
      <c r="H25">
        <v>220.05745950809899</v>
      </c>
      <c r="I25">
        <v>230.73301964146799</v>
      </c>
      <c r="J25">
        <v>238.067568414253</v>
      </c>
      <c r="K25">
        <v>243.03835000609601</v>
      </c>
      <c r="L25">
        <v>264.37093084193799</v>
      </c>
      <c r="M25">
        <v>274.41837923669999</v>
      </c>
      <c r="N25">
        <v>293.76884121726602</v>
      </c>
      <c r="O25">
        <v>296.05590187080799</v>
      </c>
      <c r="P25">
        <v>283.32717416833702</v>
      </c>
      <c r="Q25">
        <v>294.93472196846898</v>
      </c>
      <c r="R25">
        <v>310.67605546307402</v>
      </c>
      <c r="S25">
        <v>313.23871783563101</v>
      </c>
      <c r="T25">
        <v>288.39691005868002</v>
      </c>
      <c r="U25">
        <v>295.59014886591802</v>
      </c>
      <c r="V25">
        <v>283.57690102931201</v>
      </c>
      <c r="W25">
        <v>260.34921374903598</v>
      </c>
      <c r="X25">
        <v>256.41709049815199</v>
      </c>
      <c r="Y25">
        <v>273.64034310059799</v>
      </c>
      <c r="Z25">
        <v>301.63018564921902</v>
      </c>
      <c r="AA25">
        <v>323.75629952699899</v>
      </c>
      <c r="AB25">
        <v>346.117065148547</v>
      </c>
      <c r="AC25">
        <v>342.96149724505699</v>
      </c>
      <c r="AD25">
        <v>348.641497139298</v>
      </c>
      <c r="AE25">
        <v>294.11215641780598</v>
      </c>
      <c r="AF25">
        <v>313.80692097084801</v>
      </c>
    </row>
    <row r="26" spans="1:32" x14ac:dyDescent="0.3">
      <c r="A26" t="s">
        <v>91</v>
      </c>
      <c r="B26" t="s">
        <v>345</v>
      </c>
      <c r="C26" t="s">
        <v>297</v>
      </c>
      <c r="D26" t="s">
        <v>346</v>
      </c>
      <c r="E26" t="s">
        <v>298</v>
      </c>
      <c r="F26">
        <v>934.89791076795404</v>
      </c>
      <c r="G26">
        <v>1007.52114786134</v>
      </c>
      <c r="H26">
        <v>1002.11619215159</v>
      </c>
      <c r="I26">
        <v>1050.0021903141001</v>
      </c>
      <c r="J26">
        <v>1073.1458378585401</v>
      </c>
      <c r="K26">
        <v>1087.57045642567</v>
      </c>
      <c r="L26">
        <v>1159.2277506005601</v>
      </c>
      <c r="M26">
        <v>1172.8932196803401</v>
      </c>
      <c r="N26">
        <v>1223.6347555472501</v>
      </c>
      <c r="O26">
        <v>1232.8134768493001</v>
      </c>
      <c r="P26">
        <v>1184.32898006041</v>
      </c>
      <c r="Q26">
        <v>1204.4113369896399</v>
      </c>
      <c r="R26">
        <v>1235.28641295276</v>
      </c>
      <c r="S26">
        <v>1230.3019761293999</v>
      </c>
      <c r="T26">
        <v>1104.4587438594201</v>
      </c>
      <c r="U26">
        <v>1113.5408321519899</v>
      </c>
      <c r="V26">
        <v>1042.9610444505299</v>
      </c>
      <c r="W26">
        <v>974.37441770094404</v>
      </c>
      <c r="X26">
        <v>960.22879890466402</v>
      </c>
      <c r="Y26">
        <v>1022.96109187182</v>
      </c>
      <c r="Z26">
        <v>1076.6256807571101</v>
      </c>
      <c r="AA26">
        <v>1117.0658714968099</v>
      </c>
      <c r="AB26">
        <v>1133.4324660796899</v>
      </c>
      <c r="AC26">
        <v>1077.8294531781701</v>
      </c>
      <c r="AD26">
        <v>1047.3976826734299</v>
      </c>
      <c r="AE26">
        <v>1038.5260037206399</v>
      </c>
      <c r="AF26">
        <v>1083.3062516683201</v>
      </c>
    </row>
    <row r="27" spans="1:32" x14ac:dyDescent="0.3">
      <c r="A27" t="s">
        <v>91</v>
      </c>
      <c r="B27" t="s">
        <v>347</v>
      </c>
      <c r="C27" t="s">
        <v>297</v>
      </c>
      <c r="D27" t="s">
        <v>348</v>
      </c>
      <c r="E27" t="s">
        <v>298</v>
      </c>
      <c r="F27">
        <v>662.41446600003201</v>
      </c>
      <c r="G27">
        <v>703.02048641834699</v>
      </c>
      <c r="H27">
        <v>703.51765598264399</v>
      </c>
      <c r="I27">
        <v>735.58858526654501</v>
      </c>
      <c r="J27">
        <v>754.65128269336799</v>
      </c>
      <c r="K27">
        <v>770.91406850502199</v>
      </c>
      <c r="L27">
        <v>819.68940825298796</v>
      </c>
      <c r="M27">
        <v>828.81333999601497</v>
      </c>
      <c r="N27">
        <v>845.49561520396003</v>
      </c>
      <c r="O27">
        <v>847.58598414266805</v>
      </c>
      <c r="P27">
        <v>815.49088884745697</v>
      </c>
      <c r="Q27">
        <v>832.33075201831002</v>
      </c>
      <c r="R27">
        <v>857.24678940039996</v>
      </c>
      <c r="S27">
        <v>853.80511327356805</v>
      </c>
      <c r="T27">
        <v>767.86453129115102</v>
      </c>
      <c r="U27">
        <v>770.71525228276903</v>
      </c>
      <c r="V27">
        <v>707.50771614800396</v>
      </c>
      <c r="W27">
        <v>698.21920617069998</v>
      </c>
      <c r="X27">
        <v>689.21331675203396</v>
      </c>
      <c r="Y27">
        <v>730.37671272045202</v>
      </c>
      <c r="Z27">
        <v>788.31695418439097</v>
      </c>
      <c r="AA27">
        <v>806.25895795815404</v>
      </c>
      <c r="AB27">
        <v>847.49462010736295</v>
      </c>
      <c r="AC27">
        <v>898.41136872765105</v>
      </c>
      <c r="AD27">
        <v>882.17312872923401</v>
      </c>
      <c r="AE27">
        <v>851.43837192425201</v>
      </c>
      <c r="AF27">
        <v>913.55615367188204</v>
      </c>
    </row>
    <row r="28" spans="1:32" x14ac:dyDescent="0.3">
      <c r="A28" t="s">
        <v>91</v>
      </c>
      <c r="B28" t="s">
        <v>349</v>
      </c>
      <c r="C28" t="s">
        <v>297</v>
      </c>
      <c r="D28" t="s">
        <v>350</v>
      </c>
      <c r="E28" t="s">
        <v>298</v>
      </c>
      <c r="F28">
        <v>234.43789895898001</v>
      </c>
      <c r="G28">
        <v>251.03490716484899</v>
      </c>
      <c r="H28">
        <v>262.57607961245401</v>
      </c>
      <c r="I28">
        <v>275.589887357583</v>
      </c>
      <c r="J28">
        <v>283.44705264816099</v>
      </c>
      <c r="K28">
        <v>305.625868021087</v>
      </c>
      <c r="L28">
        <v>323.61488517123502</v>
      </c>
      <c r="M28">
        <v>340.55666478922501</v>
      </c>
      <c r="N28">
        <v>352.16623629999702</v>
      </c>
      <c r="O28">
        <v>365.47983921910702</v>
      </c>
      <c r="P28">
        <v>387.27222946486398</v>
      </c>
      <c r="Q28">
        <v>410.59408548951501</v>
      </c>
      <c r="R28">
        <v>443.43849178768198</v>
      </c>
      <c r="S28">
        <v>477.96730953825602</v>
      </c>
      <c r="T28">
        <v>464.72350756568102</v>
      </c>
      <c r="U28">
        <v>505.40044396816103</v>
      </c>
      <c r="V28">
        <v>472.80614953438197</v>
      </c>
      <c r="W28">
        <v>429.04290101920299</v>
      </c>
      <c r="X28">
        <v>423.83381700910297</v>
      </c>
      <c r="Y28">
        <v>411.205211546209</v>
      </c>
      <c r="Z28">
        <v>430.01958955782402</v>
      </c>
      <c r="AA28">
        <v>448.575479256086</v>
      </c>
      <c r="AB28">
        <v>476.76611240870699</v>
      </c>
      <c r="AC28">
        <v>498.26489036366502</v>
      </c>
      <c r="AD28">
        <v>478.24940193142402</v>
      </c>
      <c r="AE28">
        <v>439.67570950633598</v>
      </c>
      <c r="AF28">
        <v>408.19513819247999</v>
      </c>
    </row>
    <row r="29" spans="1:32" x14ac:dyDescent="0.3">
      <c r="A29" t="s">
        <v>91</v>
      </c>
      <c r="B29" t="s">
        <v>351</v>
      </c>
      <c r="C29" t="s">
        <v>297</v>
      </c>
      <c r="D29" t="s">
        <v>352</v>
      </c>
      <c r="E29" t="s">
        <v>298</v>
      </c>
      <c r="F29">
        <v>70.495691444110193</v>
      </c>
      <c r="G29">
        <v>75.056097764122697</v>
      </c>
      <c r="H29">
        <v>78.535994570980506</v>
      </c>
      <c r="I29">
        <v>82.564359047983501</v>
      </c>
      <c r="J29">
        <v>85.273634498302002</v>
      </c>
      <c r="K29">
        <v>90.604960949814497</v>
      </c>
      <c r="L29">
        <v>96.6301091525864</v>
      </c>
      <c r="M29">
        <v>102.03531764423001</v>
      </c>
      <c r="N29">
        <v>104.292431500657</v>
      </c>
      <c r="O29">
        <v>108.844734627386</v>
      </c>
      <c r="P29">
        <v>113.364227987169</v>
      </c>
      <c r="Q29">
        <v>119.900622784289</v>
      </c>
      <c r="R29">
        <v>127.400879308904</v>
      </c>
      <c r="S29">
        <v>135.11521094526199</v>
      </c>
      <c r="T29">
        <v>133.74411465889099</v>
      </c>
      <c r="U29">
        <v>153.50768399327799</v>
      </c>
      <c r="V29">
        <v>150.72543132674201</v>
      </c>
      <c r="W29">
        <v>147.266544592336</v>
      </c>
      <c r="X29">
        <v>150.66881891401201</v>
      </c>
      <c r="Y29">
        <v>142.76554681424</v>
      </c>
      <c r="Z29">
        <v>157.67850194836899</v>
      </c>
      <c r="AA29">
        <v>167.100946623998</v>
      </c>
      <c r="AB29">
        <v>184.44901469093199</v>
      </c>
      <c r="AC29">
        <v>200.793193128437</v>
      </c>
      <c r="AD29">
        <v>190.82522947449499</v>
      </c>
      <c r="AE29">
        <v>185.60298093580801</v>
      </c>
      <c r="AF29">
        <v>170.471896595738</v>
      </c>
    </row>
    <row r="30" spans="1:32" x14ac:dyDescent="0.3">
      <c r="A30" t="s">
        <v>91</v>
      </c>
      <c r="B30" t="s">
        <v>353</v>
      </c>
      <c r="C30" t="s">
        <v>297</v>
      </c>
      <c r="D30" t="s">
        <v>354</v>
      </c>
      <c r="E30" t="s">
        <v>298</v>
      </c>
      <c r="F30">
        <v>5.2658016932700997</v>
      </c>
      <c r="G30">
        <v>5.7521479638958697</v>
      </c>
      <c r="H30">
        <v>6.0559116418703001</v>
      </c>
      <c r="I30">
        <v>6.4139575956264396</v>
      </c>
      <c r="J30">
        <v>6.5446171249865301</v>
      </c>
      <c r="K30">
        <v>7.1766049814152897</v>
      </c>
      <c r="L30">
        <v>7.6820534658046897</v>
      </c>
      <c r="M30">
        <v>8.0638676383157204</v>
      </c>
      <c r="N30">
        <v>8.6111574320361495</v>
      </c>
      <c r="O30">
        <v>8.8515147978258408</v>
      </c>
      <c r="P30">
        <v>9.3366455001568394</v>
      </c>
      <c r="Q30">
        <v>9.70602656527935</v>
      </c>
      <c r="R30">
        <v>10.427518330188001</v>
      </c>
      <c r="S30">
        <v>10.889355496955099</v>
      </c>
      <c r="T30">
        <v>9.7445012492007095</v>
      </c>
      <c r="U30">
        <v>10.250535138480901</v>
      </c>
      <c r="V30">
        <v>10.3537784915814</v>
      </c>
      <c r="W30">
        <v>9.5305621866986705</v>
      </c>
      <c r="X30">
        <v>10.3880967350022</v>
      </c>
      <c r="Y30">
        <v>11.940285961794601</v>
      </c>
      <c r="Z30">
        <v>11.8285417671521</v>
      </c>
      <c r="AA30">
        <v>11.0018226238507</v>
      </c>
      <c r="AB30">
        <v>11.4806006640431</v>
      </c>
      <c r="AC30">
        <v>13.4957062025479</v>
      </c>
      <c r="AD30">
        <v>18.2407036698472</v>
      </c>
      <c r="AE30">
        <v>17.393534746205699</v>
      </c>
      <c r="AF30">
        <v>17.528791248128901</v>
      </c>
    </row>
    <row r="31" spans="1:32" x14ac:dyDescent="0.3">
      <c r="A31" t="s">
        <v>91</v>
      </c>
      <c r="B31" t="s">
        <v>355</v>
      </c>
      <c r="C31" t="s">
        <v>297</v>
      </c>
      <c r="D31" t="s">
        <v>356</v>
      </c>
      <c r="E31" t="s">
        <v>298</v>
      </c>
      <c r="F31">
        <v>29.224611637318802</v>
      </c>
      <c r="G31">
        <v>31.2843164932594</v>
      </c>
      <c r="H31">
        <v>32.676276022198699</v>
      </c>
      <c r="I31">
        <v>34.296230815698003</v>
      </c>
      <c r="J31">
        <v>35.273285994668498</v>
      </c>
      <c r="K31">
        <v>37.730100554433299</v>
      </c>
      <c r="L31">
        <v>40.129272480492901</v>
      </c>
      <c r="M31">
        <v>42.285243951514701</v>
      </c>
      <c r="N31">
        <v>44.150060520130502</v>
      </c>
      <c r="O31">
        <v>45.166634730656</v>
      </c>
      <c r="P31">
        <v>47.217642132703901</v>
      </c>
      <c r="Q31">
        <v>48.891555026493997</v>
      </c>
      <c r="R31">
        <v>51.576275964073901</v>
      </c>
      <c r="S31">
        <v>53.621289569953397</v>
      </c>
      <c r="T31">
        <v>51.215817357285701</v>
      </c>
      <c r="U31">
        <v>53.062264921446499</v>
      </c>
      <c r="V31">
        <v>45.848100655873203</v>
      </c>
      <c r="W31">
        <v>44.625305353729402</v>
      </c>
      <c r="X31">
        <v>45.949731920610198</v>
      </c>
      <c r="Y31">
        <v>42.505340034337202</v>
      </c>
      <c r="Z31">
        <v>43.688402823587197</v>
      </c>
      <c r="AA31">
        <v>46.1799962842342</v>
      </c>
      <c r="AB31">
        <v>49.968239836903599</v>
      </c>
      <c r="AC31">
        <v>56.613771641825799</v>
      </c>
      <c r="AD31">
        <v>53.730163278994397</v>
      </c>
      <c r="AE31">
        <v>42.556180369227697</v>
      </c>
      <c r="AF31">
        <v>34.467476813423403</v>
      </c>
    </row>
    <row r="32" spans="1:32" x14ac:dyDescent="0.3">
      <c r="A32" t="s">
        <v>91</v>
      </c>
      <c r="B32" t="s">
        <v>357</v>
      </c>
      <c r="C32" t="s">
        <v>297</v>
      </c>
      <c r="D32" t="s">
        <v>358</v>
      </c>
      <c r="E32" t="s">
        <v>298</v>
      </c>
      <c r="F32">
        <v>102.84661496851299</v>
      </c>
      <c r="G32">
        <v>110.81746761067301</v>
      </c>
      <c r="H32">
        <v>115.90092016732601</v>
      </c>
      <c r="I32">
        <v>121.635003499029</v>
      </c>
      <c r="J32">
        <v>124.541475025515</v>
      </c>
      <c r="K32">
        <v>136.14922251747299</v>
      </c>
      <c r="L32">
        <v>142.76588019824601</v>
      </c>
      <c r="M32">
        <v>149.44283979066</v>
      </c>
      <c r="N32">
        <v>154.59846691135201</v>
      </c>
      <c r="O32">
        <v>160.23944694125501</v>
      </c>
      <c r="P32">
        <v>172.188210960997</v>
      </c>
      <c r="Q32">
        <v>180.49337170099</v>
      </c>
      <c r="R32">
        <v>195.07648694068499</v>
      </c>
      <c r="S32">
        <v>210.42182234692899</v>
      </c>
      <c r="T32">
        <v>200.33216506582099</v>
      </c>
      <c r="U32">
        <v>212.51957179542501</v>
      </c>
      <c r="V32">
        <v>197.61386931144901</v>
      </c>
      <c r="W32">
        <v>157.49894637767301</v>
      </c>
      <c r="X32">
        <v>150.70129730603901</v>
      </c>
      <c r="Y32">
        <v>147.56230503951701</v>
      </c>
      <c r="Z32">
        <v>150.76719005465799</v>
      </c>
      <c r="AA32">
        <v>159.746944289011</v>
      </c>
      <c r="AB32">
        <v>167.634038720262</v>
      </c>
      <c r="AC32">
        <v>167.103809500285</v>
      </c>
      <c r="AD32">
        <v>162.07537223333901</v>
      </c>
      <c r="AE32">
        <v>146.57193349788099</v>
      </c>
      <c r="AF32">
        <v>139.395577110255</v>
      </c>
    </row>
    <row r="33" spans="1:32" x14ac:dyDescent="0.3">
      <c r="A33" t="s">
        <v>91</v>
      </c>
      <c r="B33" t="s">
        <v>359</v>
      </c>
      <c r="C33" t="s">
        <v>297</v>
      </c>
      <c r="D33" t="s">
        <v>360</v>
      </c>
      <c r="E33" t="s">
        <v>298</v>
      </c>
      <c r="F33">
        <v>26.624013437677402</v>
      </c>
      <c r="G33">
        <v>28.161830679439301</v>
      </c>
      <c r="H33">
        <v>29.444705301724799</v>
      </c>
      <c r="I33">
        <v>30.718371874544399</v>
      </c>
      <c r="J33">
        <v>31.843372657499302</v>
      </c>
      <c r="K33">
        <v>34.029624487857198</v>
      </c>
      <c r="L33">
        <v>36.449766569528002</v>
      </c>
      <c r="M33">
        <v>38.762268311028997</v>
      </c>
      <c r="N33">
        <v>40.553215393338398</v>
      </c>
      <c r="O33">
        <v>42.415153901507097</v>
      </c>
      <c r="P33">
        <v>45.239338405255999</v>
      </c>
      <c r="Q33">
        <v>51.658184780551302</v>
      </c>
      <c r="R33">
        <v>59.025851738076199</v>
      </c>
      <c r="S33">
        <v>68.006339945771003</v>
      </c>
      <c r="T33">
        <v>69.7190211265317</v>
      </c>
      <c r="U33">
        <v>76.026457383780297</v>
      </c>
      <c r="V33">
        <v>68.185563873735106</v>
      </c>
      <c r="W33">
        <v>69.997949440817607</v>
      </c>
      <c r="X33">
        <v>66.063009657388207</v>
      </c>
      <c r="Y33">
        <v>66.337651505506003</v>
      </c>
      <c r="Z33">
        <v>65.994453410744299</v>
      </c>
      <c r="AA33">
        <v>64.480201227319</v>
      </c>
      <c r="AB33">
        <v>63.203177528391201</v>
      </c>
      <c r="AC33">
        <v>60.272652043338603</v>
      </c>
      <c r="AD33">
        <v>53.383821979234398</v>
      </c>
      <c r="AE33">
        <v>47.551079957214398</v>
      </c>
      <c r="AF33">
        <v>46.331396424934297</v>
      </c>
    </row>
    <row r="34" spans="1:32" x14ac:dyDescent="0.3">
      <c r="A34" t="s">
        <v>91</v>
      </c>
      <c r="B34" t="s">
        <v>361</v>
      </c>
      <c r="C34" t="s">
        <v>297</v>
      </c>
      <c r="D34" t="s">
        <v>362</v>
      </c>
      <c r="E34" t="s">
        <v>298</v>
      </c>
      <c r="F34">
        <v>221.444835195557</v>
      </c>
      <c r="G34">
        <v>233.33712515707001</v>
      </c>
      <c r="H34">
        <v>250.43452043934099</v>
      </c>
      <c r="I34">
        <v>262.49511521744301</v>
      </c>
      <c r="J34">
        <v>268.79745398297501</v>
      </c>
      <c r="K34">
        <v>278.23641557848202</v>
      </c>
      <c r="L34">
        <v>301.979852742719</v>
      </c>
      <c r="M34">
        <v>307.63962985089802</v>
      </c>
      <c r="N34">
        <v>310.58438758323803</v>
      </c>
      <c r="O34">
        <v>300.85160022997098</v>
      </c>
      <c r="P34">
        <v>304.41291278271302</v>
      </c>
      <c r="Q34">
        <v>318.985685734669</v>
      </c>
      <c r="R34">
        <v>333.72489615588898</v>
      </c>
      <c r="S34">
        <v>328.01557760244901</v>
      </c>
      <c r="T34">
        <v>315.65109448897999</v>
      </c>
      <c r="U34">
        <v>324.88272151482403</v>
      </c>
      <c r="V34">
        <v>312.32891394813402</v>
      </c>
      <c r="W34">
        <v>282.86289263789803</v>
      </c>
      <c r="X34">
        <v>263.30938220434899</v>
      </c>
      <c r="Y34">
        <v>272.54175986847702</v>
      </c>
      <c r="Z34">
        <v>309.10168629248</v>
      </c>
      <c r="AA34">
        <v>329.15828251024402</v>
      </c>
      <c r="AB34">
        <v>359.16534168929797</v>
      </c>
      <c r="AC34">
        <v>375.22760076081698</v>
      </c>
      <c r="AD34">
        <v>400.91963525469998</v>
      </c>
      <c r="AE34">
        <v>290.73648024541001</v>
      </c>
      <c r="AF34">
        <v>315.70144487728197</v>
      </c>
    </row>
    <row r="35" spans="1:32" x14ac:dyDescent="0.3">
      <c r="A35" t="s">
        <v>91</v>
      </c>
      <c r="B35" t="s">
        <v>363</v>
      </c>
      <c r="C35" t="s">
        <v>297</v>
      </c>
      <c r="D35" t="s">
        <v>364</v>
      </c>
      <c r="E35" t="s">
        <v>298</v>
      </c>
      <c r="F35">
        <v>575.77619559850598</v>
      </c>
      <c r="G35">
        <v>621.012229365243</v>
      </c>
      <c r="H35">
        <v>642.42499835924502</v>
      </c>
      <c r="I35">
        <v>666.10744761061005</v>
      </c>
      <c r="J35">
        <v>687.18961844443197</v>
      </c>
      <c r="K35">
        <v>716.380771452555</v>
      </c>
      <c r="L35">
        <v>782.376929334946</v>
      </c>
      <c r="M35">
        <v>809.21519782471296</v>
      </c>
      <c r="N35">
        <v>843.72665222642104</v>
      </c>
      <c r="O35">
        <v>838.55131076945702</v>
      </c>
      <c r="P35">
        <v>832.00792118709796</v>
      </c>
      <c r="Q35">
        <v>834.52369669708503</v>
      </c>
      <c r="R35">
        <v>840.486234328617</v>
      </c>
      <c r="S35">
        <v>864.00464400851502</v>
      </c>
      <c r="T35">
        <v>849.84905719117205</v>
      </c>
      <c r="U35">
        <v>863.83733599719596</v>
      </c>
      <c r="V35">
        <v>854.44986244206098</v>
      </c>
      <c r="W35">
        <v>879.768444588428</v>
      </c>
      <c r="X35">
        <v>876.49072124021302</v>
      </c>
      <c r="Y35">
        <v>828.661692847616</v>
      </c>
      <c r="Z35">
        <v>853.96508727999606</v>
      </c>
      <c r="AA35">
        <v>872.65320136143396</v>
      </c>
      <c r="AB35">
        <v>916.63006271044799</v>
      </c>
      <c r="AC35">
        <v>929.57938003710296</v>
      </c>
      <c r="AD35">
        <v>1007.93269269656</v>
      </c>
      <c r="AE35">
        <v>1013.71664451538</v>
      </c>
      <c r="AF35">
        <v>1143.7505281958199</v>
      </c>
    </row>
    <row r="36" spans="1:32" x14ac:dyDescent="0.3">
      <c r="A36" t="s">
        <v>91</v>
      </c>
      <c r="B36" t="s">
        <v>365</v>
      </c>
      <c r="C36" t="s">
        <v>297</v>
      </c>
      <c r="D36" t="s">
        <v>366</v>
      </c>
      <c r="E36" t="s">
        <v>298</v>
      </c>
      <c r="F36">
        <v>210.090583597239</v>
      </c>
      <c r="G36">
        <v>216.90301317221099</v>
      </c>
      <c r="H36">
        <v>221.609616188779</v>
      </c>
      <c r="I36">
        <v>223.89621917543201</v>
      </c>
      <c r="J36">
        <v>228.24167225692</v>
      </c>
      <c r="K36">
        <v>237.309157326833</v>
      </c>
      <c r="L36">
        <v>241.079283229753</v>
      </c>
      <c r="M36">
        <v>231.97900190774499</v>
      </c>
      <c r="N36">
        <v>236.230066837539</v>
      </c>
      <c r="O36">
        <v>230.05381304342299</v>
      </c>
      <c r="P36">
        <v>224.00254487597499</v>
      </c>
      <c r="Q36">
        <v>231.68007328673301</v>
      </c>
      <c r="R36">
        <v>238.06684900390599</v>
      </c>
      <c r="S36">
        <v>241.99336525425801</v>
      </c>
      <c r="T36">
        <v>219.44870501274599</v>
      </c>
      <c r="U36">
        <v>215.59885315762099</v>
      </c>
      <c r="V36">
        <v>206.55572229926699</v>
      </c>
      <c r="W36">
        <v>187.045413197854</v>
      </c>
      <c r="X36">
        <v>165.956929228386</v>
      </c>
      <c r="Y36">
        <v>165.188975245835</v>
      </c>
      <c r="Z36">
        <v>165.09825742652799</v>
      </c>
      <c r="AA36">
        <v>162.37945964707799</v>
      </c>
      <c r="AB36">
        <v>160.996013351877</v>
      </c>
      <c r="AC36">
        <v>149.11756469535399</v>
      </c>
      <c r="AD36">
        <v>152.19288840791501</v>
      </c>
      <c r="AE36">
        <v>140.48417386099399</v>
      </c>
      <c r="AF36">
        <v>148.99681436893999</v>
      </c>
    </row>
    <row r="37" spans="1:32" x14ac:dyDescent="0.3">
      <c r="A37" t="s">
        <v>91</v>
      </c>
      <c r="B37" t="s">
        <v>367</v>
      </c>
      <c r="C37" t="s">
        <v>297</v>
      </c>
      <c r="D37" t="s">
        <v>368</v>
      </c>
      <c r="E37" t="s">
        <v>298</v>
      </c>
      <c r="F37">
        <v>226.03816569872299</v>
      </c>
      <c r="G37">
        <v>251.030032074639</v>
      </c>
      <c r="H37">
        <v>260.636075917342</v>
      </c>
      <c r="I37">
        <v>276.64514615544101</v>
      </c>
      <c r="J37">
        <v>284.72947751917798</v>
      </c>
      <c r="K37">
        <v>288.49472412504502</v>
      </c>
      <c r="L37">
        <v>346.810289918482</v>
      </c>
      <c r="M37">
        <v>352.50669406855701</v>
      </c>
      <c r="N37">
        <v>369.41484593616298</v>
      </c>
      <c r="O37">
        <v>365.35777693920102</v>
      </c>
      <c r="P37">
        <v>353.06769945621301</v>
      </c>
      <c r="Q37">
        <v>337.98934579834997</v>
      </c>
      <c r="R37">
        <v>327.229349116484</v>
      </c>
      <c r="S37">
        <v>327.93066442816598</v>
      </c>
      <c r="T37">
        <v>315.63289901310401</v>
      </c>
      <c r="U37">
        <v>321.53991343113898</v>
      </c>
      <c r="V37">
        <v>311.789495634736</v>
      </c>
      <c r="W37">
        <v>339.09117880853501</v>
      </c>
      <c r="X37">
        <v>353.84780436964797</v>
      </c>
      <c r="Y37">
        <v>303.79456261256502</v>
      </c>
      <c r="Z37">
        <v>312.05672332479901</v>
      </c>
      <c r="AA37">
        <v>317.650865032632</v>
      </c>
      <c r="AB37">
        <v>325.40810056951398</v>
      </c>
      <c r="AC37">
        <v>308.53587717885898</v>
      </c>
      <c r="AD37">
        <v>310.36941501171799</v>
      </c>
      <c r="AE37">
        <v>298.29338863177202</v>
      </c>
      <c r="AF37">
        <v>330.56859832789399</v>
      </c>
    </row>
    <row r="38" spans="1:32" x14ac:dyDescent="0.3">
      <c r="A38" t="s">
        <v>91</v>
      </c>
      <c r="B38" t="s">
        <v>369</v>
      </c>
      <c r="C38" t="s">
        <v>297</v>
      </c>
      <c r="D38" t="s">
        <v>370</v>
      </c>
      <c r="E38" t="s">
        <v>298</v>
      </c>
      <c r="F38">
        <v>138.29499392068601</v>
      </c>
      <c r="G38">
        <v>151.836348917094</v>
      </c>
      <c r="H38">
        <v>158.953391066606</v>
      </c>
      <c r="I38">
        <v>164.36763383442999</v>
      </c>
      <c r="J38">
        <v>173.06067711878401</v>
      </c>
      <c r="K38">
        <v>189.48718827305399</v>
      </c>
      <c r="L38">
        <v>193.36852656694501</v>
      </c>
      <c r="M38">
        <v>224.00922175957001</v>
      </c>
      <c r="N38">
        <v>237.45193862140999</v>
      </c>
      <c r="O38">
        <v>242.57435650598001</v>
      </c>
      <c r="P38">
        <v>254.525516881296</v>
      </c>
      <c r="Q38">
        <v>264.430138021792</v>
      </c>
      <c r="R38">
        <v>274.76141426217998</v>
      </c>
      <c r="S38">
        <v>293.75582967393302</v>
      </c>
      <c r="T38">
        <v>314.85718326332602</v>
      </c>
      <c r="U38">
        <v>326.89206169578699</v>
      </c>
      <c r="V38">
        <v>336.43701010304801</v>
      </c>
      <c r="W38">
        <v>354.08597245310301</v>
      </c>
      <c r="X38">
        <v>357.003947882136</v>
      </c>
      <c r="Y38">
        <v>359.94150271675102</v>
      </c>
      <c r="Z38">
        <v>377.04182878363702</v>
      </c>
      <c r="AA38">
        <v>392.805771639814</v>
      </c>
      <c r="AB38">
        <v>430.339375577581</v>
      </c>
      <c r="AC38">
        <v>471.95281333455699</v>
      </c>
      <c r="AD38">
        <v>545.35253998911298</v>
      </c>
      <c r="AE38">
        <v>574.93908202261696</v>
      </c>
      <c r="AF38">
        <v>664.18511549898199</v>
      </c>
    </row>
    <row r="39" spans="1:32" x14ac:dyDescent="0.3">
      <c r="A39" t="s">
        <v>91</v>
      </c>
      <c r="B39" t="s">
        <v>371</v>
      </c>
      <c r="C39" t="s">
        <v>297</v>
      </c>
      <c r="D39" t="s">
        <v>372</v>
      </c>
      <c r="E39" t="s">
        <v>298</v>
      </c>
      <c r="F39">
        <v>670.67099471988104</v>
      </c>
      <c r="G39">
        <v>715.06399219993602</v>
      </c>
      <c r="H39">
        <v>740.94934836080904</v>
      </c>
      <c r="I39">
        <v>757.67092139951501</v>
      </c>
      <c r="J39">
        <v>785.05456084464299</v>
      </c>
      <c r="K39">
        <v>813.24661520399195</v>
      </c>
      <c r="L39">
        <v>829.69646954943596</v>
      </c>
      <c r="M39">
        <v>860.61524094233096</v>
      </c>
      <c r="N39">
        <v>879.68395101770102</v>
      </c>
      <c r="O39">
        <v>862.85017325776698</v>
      </c>
      <c r="P39">
        <v>923.38724714865305</v>
      </c>
      <c r="Q39">
        <v>969.42728493223694</v>
      </c>
      <c r="R39">
        <v>1018.7331487322</v>
      </c>
      <c r="S39">
        <v>1016.20804103597</v>
      </c>
      <c r="T39">
        <v>1003.2668806702</v>
      </c>
      <c r="U39">
        <v>1020.42268302005</v>
      </c>
      <c r="V39">
        <v>979.74442464347703</v>
      </c>
      <c r="W39">
        <v>1065.6875572249801</v>
      </c>
      <c r="X39">
        <v>1051.56601905604</v>
      </c>
      <c r="Y39">
        <v>964.82284924260705</v>
      </c>
      <c r="Z39">
        <v>945.69048397536096</v>
      </c>
      <c r="AA39">
        <v>924.52894289127005</v>
      </c>
      <c r="AB39">
        <v>914.92190298392404</v>
      </c>
      <c r="AC39">
        <v>847.06184190640101</v>
      </c>
      <c r="AD39">
        <v>879.33061335258901</v>
      </c>
      <c r="AE39">
        <v>761.94258620099197</v>
      </c>
      <c r="AF39">
        <v>845.79162452422702</v>
      </c>
    </row>
    <row r="40" spans="1:32" x14ac:dyDescent="0.3">
      <c r="A40" t="s">
        <v>91</v>
      </c>
      <c r="B40" t="s">
        <v>373</v>
      </c>
      <c r="C40" t="s">
        <v>297</v>
      </c>
      <c r="D40" t="s">
        <v>374</v>
      </c>
      <c r="E40" t="s">
        <v>298</v>
      </c>
      <c r="F40">
        <v>118.245575696383</v>
      </c>
      <c r="G40">
        <v>137.07974465037799</v>
      </c>
      <c r="H40">
        <v>144.00558973483399</v>
      </c>
      <c r="I40">
        <v>145.402833571294</v>
      </c>
      <c r="J40">
        <v>147.610452239681</v>
      </c>
      <c r="K40">
        <v>159.08373252794999</v>
      </c>
      <c r="L40">
        <v>174.01953868081</v>
      </c>
      <c r="M40">
        <v>178.99900772639299</v>
      </c>
      <c r="N40">
        <v>181.63713681070499</v>
      </c>
      <c r="O40">
        <v>175.37935134266601</v>
      </c>
      <c r="P40">
        <v>174.77953354602801</v>
      </c>
      <c r="Q40">
        <v>173.63445275634999</v>
      </c>
      <c r="R40">
        <v>166.885418073566</v>
      </c>
      <c r="S40">
        <v>164.81029506552201</v>
      </c>
      <c r="T40">
        <v>153.816773040275</v>
      </c>
      <c r="U40">
        <v>134.97108415321699</v>
      </c>
      <c r="V40">
        <v>126.58066623459899</v>
      </c>
      <c r="W40">
        <v>106.405689477875</v>
      </c>
      <c r="X40">
        <v>113.358670613439</v>
      </c>
      <c r="Y40">
        <v>116.778962402142</v>
      </c>
      <c r="Z40">
        <v>134.44873632238699</v>
      </c>
      <c r="AA40">
        <v>166.01938516873699</v>
      </c>
      <c r="AB40">
        <v>203.60207396524299</v>
      </c>
      <c r="AC40">
        <v>215.27393489088999</v>
      </c>
      <c r="AD40">
        <v>222.735963057905</v>
      </c>
      <c r="AE40">
        <v>231.764232112081</v>
      </c>
      <c r="AF40">
        <v>258.27564169013903</v>
      </c>
    </row>
    <row r="41" spans="1:32" x14ac:dyDescent="0.3">
      <c r="A41" t="s">
        <v>91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91</v>
      </c>
      <c r="B42" t="s">
        <v>377</v>
      </c>
      <c r="C42" t="s">
        <v>297</v>
      </c>
      <c r="D42" t="s">
        <v>378</v>
      </c>
      <c r="E42" t="s">
        <v>298</v>
      </c>
      <c r="F42">
        <v>654.08088420392301</v>
      </c>
      <c r="G42">
        <v>714.15471577210599</v>
      </c>
      <c r="H42">
        <v>741.57871470765599</v>
      </c>
      <c r="I42">
        <v>766.295744466006</v>
      </c>
      <c r="J42">
        <v>799.63018300030797</v>
      </c>
      <c r="K42">
        <v>812.31128375930302</v>
      </c>
      <c r="L42">
        <v>864.48897754290704</v>
      </c>
      <c r="M42">
        <v>841.36561050428895</v>
      </c>
      <c r="N42">
        <v>865.25122925873598</v>
      </c>
      <c r="O42">
        <v>853.93378824801096</v>
      </c>
      <c r="P42">
        <v>860.12061751858801</v>
      </c>
      <c r="Q42">
        <v>826.57910301080699</v>
      </c>
      <c r="R42">
        <v>879.46707371697005</v>
      </c>
      <c r="S42">
        <v>892.446764039762</v>
      </c>
      <c r="T42">
        <v>881.12625303341395</v>
      </c>
      <c r="U42">
        <v>882.75725511765302</v>
      </c>
      <c r="V42">
        <v>907.76601986431797</v>
      </c>
      <c r="W42">
        <v>873.26437894606704</v>
      </c>
      <c r="X42">
        <v>861.29150128657204</v>
      </c>
      <c r="Y42">
        <v>935.05121427611095</v>
      </c>
      <c r="Z42">
        <v>971.07219016029001</v>
      </c>
      <c r="AA42">
        <v>1007.57095379958</v>
      </c>
      <c r="AB42">
        <v>1090.14285001299</v>
      </c>
      <c r="AC42">
        <v>1117.80248599837</v>
      </c>
      <c r="AD42">
        <v>1182.7834823317501</v>
      </c>
      <c r="AE42">
        <v>1104.70561743078</v>
      </c>
      <c r="AF42">
        <v>1132.38938884763</v>
      </c>
    </row>
    <row r="43" spans="1:32" x14ac:dyDescent="0.3">
      <c r="A43" t="s">
        <v>91</v>
      </c>
      <c r="B43" t="s">
        <v>379</v>
      </c>
      <c r="C43" t="s">
        <v>297</v>
      </c>
      <c r="D43" t="s">
        <v>380</v>
      </c>
      <c r="E43" t="s">
        <v>298</v>
      </c>
      <c r="F43">
        <v>830.30541884036802</v>
      </c>
      <c r="G43">
        <v>906.54018598647394</v>
      </c>
      <c r="H43">
        <v>941.38868825269299</v>
      </c>
      <c r="I43">
        <v>972.95292655761398</v>
      </c>
      <c r="J43">
        <v>1015.08459952971</v>
      </c>
      <c r="K43">
        <v>1038.88645628381</v>
      </c>
      <c r="L43">
        <v>1097.9223527537099</v>
      </c>
      <c r="M43">
        <v>1082.31589412892</v>
      </c>
      <c r="N43">
        <v>1113.96602192612</v>
      </c>
      <c r="O43">
        <v>1105.4241617743801</v>
      </c>
      <c r="P43">
        <v>1115.0319530332699</v>
      </c>
      <c r="Q43">
        <v>1087.44296906519</v>
      </c>
      <c r="R43">
        <v>1157.4134344792501</v>
      </c>
      <c r="S43">
        <v>1184.7976977247999</v>
      </c>
      <c r="T43">
        <v>1163.9119868338801</v>
      </c>
      <c r="U43">
        <v>1167.821610794</v>
      </c>
      <c r="V43">
        <v>1196.0130463636899</v>
      </c>
      <c r="W43">
        <v>1154.8131891217099</v>
      </c>
      <c r="X43">
        <v>1133.9280955392901</v>
      </c>
      <c r="Y43">
        <v>1194.9754480658301</v>
      </c>
      <c r="Z43">
        <v>1254.2310381538</v>
      </c>
      <c r="AA43">
        <v>1308.72350733656</v>
      </c>
      <c r="AB43">
        <v>1429.6353806673101</v>
      </c>
      <c r="AC43">
        <v>1486.4842876517</v>
      </c>
      <c r="AD43">
        <v>1557.48933806223</v>
      </c>
      <c r="AE43">
        <v>1429.7737669682599</v>
      </c>
      <c r="AF43">
        <v>1475.07736494601</v>
      </c>
    </row>
    <row r="44" spans="1:32" x14ac:dyDescent="0.3">
      <c r="A44" t="s">
        <v>91</v>
      </c>
      <c r="B44" t="s">
        <v>381</v>
      </c>
      <c r="C44" t="s">
        <v>297</v>
      </c>
      <c r="D44" t="s">
        <v>382</v>
      </c>
      <c r="E44" t="s">
        <v>298</v>
      </c>
      <c r="F44">
        <v>6397.63324619579</v>
      </c>
      <c r="G44">
        <v>6795.6961416763897</v>
      </c>
      <c r="H44">
        <v>6956.6563647766598</v>
      </c>
      <c r="I44">
        <v>7147.1794100074903</v>
      </c>
      <c r="J44">
        <v>7324.9644503602203</v>
      </c>
      <c r="K44">
        <v>7548.2896497777201</v>
      </c>
      <c r="L44">
        <v>7969.2225427702597</v>
      </c>
      <c r="M44">
        <v>8112.32895159494</v>
      </c>
      <c r="N44">
        <v>8301.4756286769007</v>
      </c>
      <c r="O44">
        <v>8229.2968355552493</v>
      </c>
      <c r="P44">
        <v>8199.5153608979308</v>
      </c>
      <c r="Q44">
        <v>8373.5040747982093</v>
      </c>
      <c r="R44">
        <v>8737.5495380486609</v>
      </c>
      <c r="S44">
        <v>8859.1710539503492</v>
      </c>
      <c r="T44">
        <v>8283.1227770800797</v>
      </c>
      <c r="U44">
        <v>8463.4857822152699</v>
      </c>
      <c r="V44">
        <v>8226.4053165020596</v>
      </c>
      <c r="W44">
        <v>7980.0031954508504</v>
      </c>
      <c r="X44">
        <v>7841.2063902399996</v>
      </c>
      <c r="Y44">
        <v>7904.4469386121</v>
      </c>
      <c r="Z44">
        <v>8173.6109305366999</v>
      </c>
      <c r="AA44">
        <v>8382.6319680986107</v>
      </c>
      <c r="AB44">
        <v>8673.5726980028594</v>
      </c>
      <c r="AC44">
        <v>8649.8075970536993</v>
      </c>
      <c r="AD44">
        <v>8868.4070868464296</v>
      </c>
      <c r="AE44">
        <v>8353.4459161858595</v>
      </c>
      <c r="AF44">
        <v>8867.1195286301299</v>
      </c>
    </row>
    <row r="45" spans="1:32" x14ac:dyDescent="0.3">
      <c r="A45" t="s">
        <v>91</v>
      </c>
      <c r="B45" t="s">
        <v>383</v>
      </c>
      <c r="C45" t="s">
        <v>297</v>
      </c>
      <c r="D45" t="s">
        <v>384</v>
      </c>
      <c r="E45" t="s">
        <v>298</v>
      </c>
      <c r="F45">
        <v>6354.05446529867</v>
      </c>
      <c r="G45">
        <v>6749.6689198841796</v>
      </c>
      <c r="H45">
        <v>6911.53003624331</v>
      </c>
      <c r="I45">
        <v>7102.6455744383202</v>
      </c>
      <c r="J45">
        <v>7278.4022284746397</v>
      </c>
      <c r="K45">
        <v>7502.1863001537604</v>
      </c>
      <c r="L45">
        <v>7924.18873825228</v>
      </c>
      <c r="M45">
        <v>8067.42651280666</v>
      </c>
      <c r="N45">
        <v>8255.9693898262194</v>
      </c>
      <c r="O45">
        <v>8183.8585859149798</v>
      </c>
      <c r="P45">
        <v>8153.1418453057904</v>
      </c>
      <c r="Q45">
        <v>8328.4375018764604</v>
      </c>
      <c r="R45">
        <v>8685.4106877498507</v>
      </c>
      <c r="S45">
        <v>8805.9875381210095</v>
      </c>
      <c r="T45">
        <v>8234.3061047037099</v>
      </c>
      <c r="U45">
        <v>8412.8645141975703</v>
      </c>
      <c r="V45">
        <v>8171.0083403468698</v>
      </c>
      <c r="W45">
        <v>7921.4720116015797</v>
      </c>
      <c r="X45">
        <v>7788.6935020187302</v>
      </c>
      <c r="Y45">
        <v>7845.1831965377496</v>
      </c>
      <c r="Z45">
        <v>8109.2627394766396</v>
      </c>
      <c r="AA45">
        <v>8315.0937329511307</v>
      </c>
      <c r="AB45">
        <v>8606.8184879923792</v>
      </c>
      <c r="AC45">
        <v>8586.6501363474908</v>
      </c>
      <c r="AD45">
        <v>8799.4988028597108</v>
      </c>
      <c r="AE45">
        <v>8294.9616553592004</v>
      </c>
      <c r="AF45">
        <v>8808.3866595343607</v>
      </c>
    </row>
    <row r="46" spans="1:32" x14ac:dyDescent="0.3">
      <c r="A46" t="s">
        <v>91</v>
      </c>
      <c r="B46" t="s">
        <v>385</v>
      </c>
      <c r="C46" t="s">
        <v>297</v>
      </c>
      <c r="D46" t="s">
        <v>386</v>
      </c>
      <c r="E46" t="s">
        <v>298</v>
      </c>
      <c r="F46">
        <v>176.172688072776</v>
      </c>
      <c r="G46">
        <v>192.32881308147799</v>
      </c>
      <c r="H46">
        <v>199.75120618161699</v>
      </c>
      <c r="I46">
        <v>206.596783636959</v>
      </c>
      <c r="J46">
        <v>215.391062166501</v>
      </c>
      <c r="K46">
        <v>226.524005077602</v>
      </c>
      <c r="L46">
        <v>233.36550490168301</v>
      </c>
      <c r="M46">
        <v>240.90262493590799</v>
      </c>
      <c r="N46">
        <v>248.66721190247</v>
      </c>
      <c r="O46">
        <v>251.44872123524101</v>
      </c>
      <c r="P46">
        <v>254.871891754909</v>
      </c>
      <c r="Q46">
        <v>260.85253247794202</v>
      </c>
      <c r="R46">
        <v>277.93475340709</v>
      </c>
      <c r="S46">
        <v>292.35549755554302</v>
      </c>
      <c r="T46">
        <v>282.78082008304602</v>
      </c>
      <c r="U46">
        <v>285.06117620343201</v>
      </c>
      <c r="V46">
        <v>288.237780297413</v>
      </c>
      <c r="W46">
        <v>281.54654046482199</v>
      </c>
      <c r="X46">
        <v>272.61746535644102</v>
      </c>
      <c r="Y46">
        <v>259.76550685693297</v>
      </c>
      <c r="Z46">
        <v>283.032617771579</v>
      </c>
      <c r="AA46">
        <v>301.04398005911298</v>
      </c>
      <c r="AB46">
        <v>339.41234587382201</v>
      </c>
      <c r="AC46">
        <v>368.63290826966499</v>
      </c>
      <c r="AD46">
        <v>374.65771610125603</v>
      </c>
      <c r="AE46">
        <v>325.06814953748199</v>
      </c>
      <c r="AF46">
        <v>342.68797609838401</v>
      </c>
    </row>
    <row r="47" spans="1:32" x14ac:dyDescent="0.3">
      <c r="A47" t="s">
        <v>91</v>
      </c>
      <c r="B47" t="s">
        <v>387</v>
      </c>
      <c r="C47" t="s">
        <v>297</v>
      </c>
      <c r="D47" t="s">
        <v>388</v>
      </c>
      <c r="E47" t="s">
        <v>298</v>
      </c>
      <c r="F47">
        <v>101.805649113421</v>
      </c>
      <c r="G47">
        <v>106.470393280454</v>
      </c>
      <c r="H47">
        <v>107.931849712599</v>
      </c>
      <c r="I47">
        <v>110.004331885442</v>
      </c>
      <c r="J47">
        <v>116.84810385309</v>
      </c>
      <c r="K47">
        <v>131.15255791528901</v>
      </c>
      <c r="L47">
        <v>130.82288223689801</v>
      </c>
      <c r="M47">
        <v>127.552846887393</v>
      </c>
      <c r="N47">
        <v>134.50570090352201</v>
      </c>
      <c r="O47">
        <v>134.97206072949101</v>
      </c>
      <c r="P47">
        <v>146.71977857371999</v>
      </c>
      <c r="Q47">
        <v>150.21689425242599</v>
      </c>
      <c r="R47">
        <v>171.937081492696</v>
      </c>
      <c r="S47">
        <v>172.212966091331</v>
      </c>
      <c r="T47">
        <v>184.57710877045699</v>
      </c>
      <c r="U47">
        <v>165.84671303380301</v>
      </c>
      <c r="V47">
        <v>161.97173037722001</v>
      </c>
      <c r="W47">
        <v>173.465098684727</v>
      </c>
      <c r="X47">
        <v>170.98699321947399</v>
      </c>
      <c r="Y47">
        <v>164.92619163757101</v>
      </c>
      <c r="Z47">
        <v>156.33951107465199</v>
      </c>
      <c r="AA47">
        <v>144.36546609426</v>
      </c>
      <c r="AB47">
        <v>149.63780833385101</v>
      </c>
      <c r="AC47">
        <v>147.977984737567</v>
      </c>
      <c r="AD47">
        <v>146.52048424644099</v>
      </c>
      <c r="AE47">
        <v>136.29405562992099</v>
      </c>
      <c r="AF47">
        <v>136.759921890979</v>
      </c>
    </row>
    <row r="48" spans="1:32" x14ac:dyDescent="0.3">
      <c r="A48" t="s">
        <v>91</v>
      </c>
      <c r="B48" t="s">
        <v>389</v>
      </c>
      <c r="C48" t="s">
        <v>297</v>
      </c>
      <c r="D48" t="s">
        <v>390</v>
      </c>
      <c r="E48" t="s">
        <v>298</v>
      </c>
      <c r="F48">
        <v>431.71201944931198</v>
      </c>
      <c r="G48">
        <v>446.05545063532702</v>
      </c>
      <c r="H48">
        <v>452.64074214760001</v>
      </c>
      <c r="I48">
        <v>458.05401692443098</v>
      </c>
      <c r="J48">
        <v>485.47080471696597</v>
      </c>
      <c r="K48">
        <v>518.847994477003</v>
      </c>
      <c r="L48">
        <v>538.20353628457997</v>
      </c>
      <c r="M48">
        <v>565.31186089685298</v>
      </c>
      <c r="N48">
        <v>591.48502454449294</v>
      </c>
      <c r="O48">
        <v>600.30005822504597</v>
      </c>
      <c r="P48">
        <v>614.77019086438804</v>
      </c>
      <c r="Q48">
        <v>614.65913230695196</v>
      </c>
      <c r="R48">
        <v>637.66222279968099</v>
      </c>
      <c r="S48">
        <v>665.40569356175604</v>
      </c>
      <c r="T48">
        <v>707.28722551103999</v>
      </c>
      <c r="U48">
        <v>698.51112275735795</v>
      </c>
      <c r="V48">
        <v>735.89267583461105</v>
      </c>
      <c r="W48">
        <v>717.55958568314998</v>
      </c>
      <c r="X48">
        <v>720.542616068901</v>
      </c>
      <c r="Y48">
        <v>729.31058824646698</v>
      </c>
      <c r="Z48">
        <v>729.896663479376</v>
      </c>
      <c r="AA48">
        <v>744.64322282819899</v>
      </c>
      <c r="AB48">
        <v>781.57557540131302</v>
      </c>
      <c r="AC48">
        <v>759.55585966299896</v>
      </c>
      <c r="AD48">
        <v>793.61041734432104</v>
      </c>
      <c r="AE48">
        <v>721.74876861750897</v>
      </c>
      <c r="AF48">
        <v>748.01718810956402</v>
      </c>
    </row>
    <row r="49" spans="1:32" x14ac:dyDescent="0.3">
      <c r="A49" t="s">
        <v>91</v>
      </c>
      <c r="B49" t="s">
        <v>391</v>
      </c>
      <c r="C49" t="s">
        <v>297</v>
      </c>
      <c r="D49" t="s">
        <v>392</v>
      </c>
      <c r="E49" t="s">
        <v>298</v>
      </c>
      <c r="F49">
        <v>138.9320157073</v>
      </c>
      <c r="G49">
        <v>141.13460262904499</v>
      </c>
      <c r="H49">
        <v>145.15917407295299</v>
      </c>
      <c r="I49">
        <v>146.39088946781101</v>
      </c>
      <c r="J49">
        <v>152.09962529549699</v>
      </c>
      <c r="K49">
        <v>160.207694028801</v>
      </c>
      <c r="L49">
        <v>166.31179738082</v>
      </c>
      <c r="M49">
        <v>175.001657369133</v>
      </c>
      <c r="N49">
        <v>175.67731952340401</v>
      </c>
      <c r="O49">
        <v>177.161430608735</v>
      </c>
      <c r="P49">
        <v>181.839201471758</v>
      </c>
      <c r="Q49">
        <v>178.957011766172</v>
      </c>
      <c r="R49">
        <v>171.55467036701199</v>
      </c>
      <c r="S49">
        <v>182.08843489996801</v>
      </c>
      <c r="T49">
        <v>194.69569231410401</v>
      </c>
      <c r="U49">
        <v>195.13138161592099</v>
      </c>
      <c r="V49">
        <v>201.99845341517599</v>
      </c>
      <c r="W49">
        <v>179.35855556636901</v>
      </c>
      <c r="X49">
        <v>187.484081856443</v>
      </c>
      <c r="Y49">
        <v>180.39873424911099</v>
      </c>
      <c r="Z49">
        <v>171.171202667279</v>
      </c>
      <c r="AA49">
        <v>169.93645722789</v>
      </c>
      <c r="AB49">
        <v>168.43721080058501</v>
      </c>
      <c r="AC49">
        <v>171.018551817071</v>
      </c>
      <c r="AD49">
        <v>172.749478301316</v>
      </c>
      <c r="AE49">
        <v>152.86664433215299</v>
      </c>
      <c r="AF49">
        <v>167.84496069772101</v>
      </c>
    </row>
    <row r="50" spans="1:32" x14ac:dyDescent="0.3">
      <c r="A50" t="s">
        <v>91</v>
      </c>
      <c r="B50" t="s">
        <v>393</v>
      </c>
      <c r="C50" t="s">
        <v>297</v>
      </c>
      <c r="D50" t="s">
        <v>394</v>
      </c>
      <c r="E50" t="s">
        <v>298</v>
      </c>
      <c r="F50">
        <v>191.111837970914</v>
      </c>
      <c r="G50">
        <v>198.544570308423</v>
      </c>
      <c r="H50">
        <v>199.64496774481901</v>
      </c>
      <c r="I50">
        <v>201.733381539134</v>
      </c>
      <c r="J50">
        <v>216.599009182385</v>
      </c>
      <c r="K50">
        <v>227.39344909869999</v>
      </c>
      <c r="L50">
        <v>241.12264664428301</v>
      </c>
      <c r="M50">
        <v>263.05677281051499</v>
      </c>
      <c r="N50">
        <v>281.59687675476499</v>
      </c>
      <c r="O50">
        <v>288.48896128646999</v>
      </c>
      <c r="P50">
        <v>286.357446722379</v>
      </c>
      <c r="Q50">
        <v>285.555034658019</v>
      </c>
      <c r="R50">
        <v>293.95058062933703</v>
      </c>
      <c r="S50">
        <v>311.03034301142901</v>
      </c>
      <c r="T50">
        <v>327.89993858279098</v>
      </c>
      <c r="U50">
        <v>337.68835980851901</v>
      </c>
      <c r="V50">
        <v>372.32057556684998</v>
      </c>
      <c r="W50">
        <v>365.02671322444002</v>
      </c>
      <c r="X50">
        <v>362.317562993683</v>
      </c>
      <c r="Y50">
        <v>384.17279984988198</v>
      </c>
      <c r="Z50">
        <v>402.52428860669897</v>
      </c>
      <c r="AA50">
        <v>430.35298170094501</v>
      </c>
      <c r="AB50">
        <v>463.51870664594202</v>
      </c>
      <c r="AC50">
        <v>440.577019257031</v>
      </c>
      <c r="AD50">
        <v>474.35607296511603</v>
      </c>
      <c r="AE50">
        <v>432.58806865543499</v>
      </c>
      <c r="AF50">
        <v>443.41230552086398</v>
      </c>
    </row>
    <row r="51" spans="1:32" x14ac:dyDescent="0.3">
      <c r="A51" t="s">
        <v>91</v>
      </c>
      <c r="B51" t="s">
        <v>395</v>
      </c>
      <c r="C51" t="s">
        <v>297</v>
      </c>
      <c r="D51" t="s">
        <v>396</v>
      </c>
      <c r="E51" t="s">
        <v>298</v>
      </c>
      <c r="F51">
        <v>163.73358383300001</v>
      </c>
      <c r="G51">
        <v>170.28507325022699</v>
      </c>
      <c r="H51">
        <v>171.81851119534599</v>
      </c>
      <c r="I51">
        <v>173.75605410566999</v>
      </c>
      <c r="J51">
        <v>187.54370050200001</v>
      </c>
      <c r="K51">
        <v>197.561094747971</v>
      </c>
      <c r="L51">
        <v>209.95279072592899</v>
      </c>
      <c r="M51">
        <v>228.955654638277</v>
      </c>
      <c r="N51">
        <v>247.412340321431</v>
      </c>
      <c r="O51">
        <v>253.84500313382199</v>
      </c>
      <c r="P51">
        <v>252.18049640685501</v>
      </c>
      <c r="Q51">
        <v>250.586981465794</v>
      </c>
      <c r="R51">
        <v>257.29342238377302</v>
      </c>
      <c r="S51">
        <v>272.87078285372002</v>
      </c>
      <c r="T51">
        <v>289.37494002956998</v>
      </c>
      <c r="U51">
        <v>298.63768175971302</v>
      </c>
      <c r="V51">
        <v>331.78752632848301</v>
      </c>
      <c r="W51">
        <v>323.359634411706</v>
      </c>
      <c r="X51">
        <v>319.31446293622599</v>
      </c>
      <c r="Y51">
        <v>339.88260535424303</v>
      </c>
      <c r="Z51">
        <v>354.83530583952103</v>
      </c>
      <c r="AA51">
        <v>378.70389848182901</v>
      </c>
      <c r="AB51">
        <v>405.70171820262499</v>
      </c>
      <c r="AC51">
        <v>379.97306988237102</v>
      </c>
      <c r="AD51">
        <v>411.78415023500202</v>
      </c>
      <c r="AE51">
        <v>375.15348135736201</v>
      </c>
      <c r="AF51">
        <v>383.858285514817</v>
      </c>
    </row>
    <row r="52" spans="1:32" x14ac:dyDescent="0.3">
      <c r="A52" t="s">
        <v>91</v>
      </c>
      <c r="B52" t="s">
        <v>397</v>
      </c>
      <c r="C52" t="s">
        <v>297</v>
      </c>
      <c r="D52" t="s">
        <v>398</v>
      </c>
      <c r="E52" t="s">
        <v>298</v>
      </c>
      <c r="F52">
        <v>27.359253061267999</v>
      </c>
      <c r="G52">
        <v>28.240553828864101</v>
      </c>
      <c r="H52">
        <v>27.809047577336401</v>
      </c>
      <c r="I52">
        <v>27.9601251912108</v>
      </c>
      <c r="J52">
        <v>29.0395343322919</v>
      </c>
      <c r="K52">
        <v>29.817620367030599</v>
      </c>
      <c r="L52">
        <v>31.155564334674299</v>
      </c>
      <c r="M52">
        <v>34.085320387190201</v>
      </c>
      <c r="N52">
        <v>34.174026999870399</v>
      </c>
      <c r="O52">
        <v>34.633353321272402</v>
      </c>
      <c r="P52">
        <v>34.166757398524801</v>
      </c>
      <c r="Q52">
        <v>34.956339032183102</v>
      </c>
      <c r="R52">
        <v>36.6443688858635</v>
      </c>
      <c r="S52">
        <v>38.147100231492203</v>
      </c>
      <c r="T52">
        <v>38.514832467867897</v>
      </c>
      <c r="U52">
        <v>39.040590215632797</v>
      </c>
      <c r="V52">
        <v>40.524216162052902</v>
      </c>
      <c r="W52">
        <v>41.657952004521903</v>
      </c>
      <c r="X52">
        <v>42.997619519642399</v>
      </c>
      <c r="Y52">
        <v>44.280847762490602</v>
      </c>
      <c r="Z52">
        <v>47.680977523189398</v>
      </c>
      <c r="AA52">
        <v>51.641623609151999</v>
      </c>
      <c r="AB52">
        <v>57.811743114708399</v>
      </c>
      <c r="AC52">
        <v>60.602325753390303</v>
      </c>
      <c r="AD52">
        <v>62.572609248910503</v>
      </c>
      <c r="AE52">
        <v>57.4345872980726</v>
      </c>
      <c r="AF52">
        <v>59.554020006046699</v>
      </c>
    </row>
    <row r="53" spans="1:32" x14ac:dyDescent="0.3">
      <c r="A53" t="s">
        <v>91</v>
      </c>
      <c r="B53" t="s">
        <v>399</v>
      </c>
      <c r="C53" t="s">
        <v>297</v>
      </c>
      <c r="D53" t="s">
        <v>400</v>
      </c>
      <c r="E53" t="s">
        <v>298</v>
      </c>
      <c r="F53">
        <v>106.003969071589</v>
      </c>
      <c r="G53">
        <v>109.951599758014</v>
      </c>
      <c r="H53">
        <v>108.075786729824</v>
      </c>
      <c r="I53">
        <v>105.43301063711</v>
      </c>
      <c r="J53">
        <v>107.95637686555401</v>
      </c>
      <c r="K53">
        <v>113.117772354797</v>
      </c>
      <c r="L53">
        <v>119.860045820902</v>
      </c>
      <c r="M53">
        <v>114.210783897312</v>
      </c>
      <c r="N53">
        <v>110.378366598518</v>
      </c>
      <c r="O53">
        <v>114.84944552121</v>
      </c>
      <c r="P53">
        <v>117.18141241263299</v>
      </c>
      <c r="Q53">
        <v>118.009955097881</v>
      </c>
      <c r="R53">
        <v>127.537888840383</v>
      </c>
      <c r="S53">
        <v>130.78972081251999</v>
      </c>
      <c r="T53">
        <v>124.191474732597</v>
      </c>
      <c r="U53">
        <v>125.434131144476</v>
      </c>
      <c r="V53">
        <v>123.589687442143</v>
      </c>
      <c r="W53">
        <v>121.557911501205</v>
      </c>
      <c r="X53">
        <v>122.953509299725</v>
      </c>
      <c r="Y53">
        <v>140.296886753379</v>
      </c>
      <c r="Z53">
        <v>143.319113048486</v>
      </c>
      <c r="AA53">
        <v>161.73556970909499</v>
      </c>
      <c r="AB53">
        <v>153.865323838828</v>
      </c>
      <c r="AC53">
        <v>159.018481015584</v>
      </c>
      <c r="AD53">
        <v>184.55346776236399</v>
      </c>
      <c r="AE53">
        <v>145.78847833154401</v>
      </c>
      <c r="AF53">
        <v>142.314641107303</v>
      </c>
    </row>
    <row r="54" spans="1:32" x14ac:dyDescent="0.3">
      <c r="A54" t="s">
        <v>91</v>
      </c>
      <c r="B54" t="s">
        <v>401</v>
      </c>
      <c r="C54" t="s">
        <v>297</v>
      </c>
      <c r="D54" t="s">
        <v>402</v>
      </c>
      <c r="E54" t="s">
        <v>298</v>
      </c>
      <c r="F54">
        <v>245.540002398685</v>
      </c>
      <c r="G54">
        <v>256.18135459965498</v>
      </c>
      <c r="H54">
        <v>254.10122701767699</v>
      </c>
      <c r="I54">
        <v>248.99433229633701</v>
      </c>
      <c r="J54">
        <v>251.01983711176999</v>
      </c>
      <c r="K54">
        <v>257.56719366723701</v>
      </c>
      <c r="L54">
        <v>273.12397571582602</v>
      </c>
      <c r="M54">
        <v>274.189169695261</v>
      </c>
      <c r="N54">
        <v>284.15700821720498</v>
      </c>
      <c r="O54">
        <v>288.62742811521599</v>
      </c>
      <c r="P54">
        <v>287.19182137384001</v>
      </c>
      <c r="Q54">
        <v>290.42165417175198</v>
      </c>
      <c r="R54">
        <v>307.72683282940397</v>
      </c>
      <c r="S54">
        <v>317.72934066750599</v>
      </c>
      <c r="T54">
        <v>306.04338804344098</v>
      </c>
      <c r="U54">
        <v>304.39561966079498</v>
      </c>
      <c r="V54">
        <v>299.39662776156899</v>
      </c>
      <c r="W54">
        <v>291.148317210274</v>
      </c>
      <c r="X54">
        <v>294.89159936930201</v>
      </c>
      <c r="Y54">
        <v>320.69361456446501</v>
      </c>
      <c r="Z54">
        <v>321.539407730753</v>
      </c>
      <c r="AA54">
        <v>337.21961416068399</v>
      </c>
      <c r="AB54">
        <v>330.66265368284502</v>
      </c>
      <c r="AC54">
        <v>333.565414400495</v>
      </c>
      <c r="AD54">
        <v>353.59743128461901</v>
      </c>
      <c r="AE54">
        <v>320.79142487365698</v>
      </c>
      <c r="AF54">
        <v>310.57152713764702</v>
      </c>
    </row>
    <row r="55" spans="1:32" x14ac:dyDescent="0.3">
      <c r="A55" t="s">
        <v>91</v>
      </c>
      <c r="B55" t="s">
        <v>403</v>
      </c>
      <c r="C55" t="s">
        <v>297</v>
      </c>
      <c r="D55" t="s">
        <v>404</v>
      </c>
      <c r="E55" t="s">
        <v>298</v>
      </c>
      <c r="F55">
        <v>139.50987400093001</v>
      </c>
      <c r="G55">
        <v>146.21153687776601</v>
      </c>
      <c r="H55">
        <v>146.01705979758</v>
      </c>
      <c r="I55">
        <v>143.55775183318201</v>
      </c>
      <c r="J55">
        <v>143.04352015067499</v>
      </c>
      <c r="K55">
        <v>144.40605057873401</v>
      </c>
      <c r="L55">
        <v>153.21884482309</v>
      </c>
      <c r="M55">
        <v>159.98511555194301</v>
      </c>
      <c r="N55">
        <v>173.86320320162801</v>
      </c>
      <c r="O55">
        <v>173.847038399149</v>
      </c>
      <c r="P55">
        <v>170.055883207562</v>
      </c>
      <c r="Q55">
        <v>172.461718745111</v>
      </c>
      <c r="R55">
        <v>180.22356598035</v>
      </c>
      <c r="S55">
        <v>186.982734393231</v>
      </c>
      <c r="T55">
        <v>181.90822682103899</v>
      </c>
      <c r="U55">
        <v>179.00458817490201</v>
      </c>
      <c r="V55">
        <v>175.847774653785</v>
      </c>
      <c r="W55">
        <v>169.624020890412</v>
      </c>
      <c r="X55">
        <v>171.97240824003401</v>
      </c>
      <c r="Y55">
        <v>180.42747516648001</v>
      </c>
      <c r="Z55">
        <v>178.24662386774199</v>
      </c>
      <c r="AA55">
        <v>175.49398823246699</v>
      </c>
      <c r="AB55">
        <v>176.81444721611101</v>
      </c>
      <c r="AC55">
        <v>174.560047634331</v>
      </c>
      <c r="AD55">
        <v>169.051749612072</v>
      </c>
      <c r="AE55">
        <v>175.00294654211399</v>
      </c>
      <c r="AF55">
        <v>168.25688603034399</v>
      </c>
    </row>
    <row r="56" spans="1:32" x14ac:dyDescent="0.3">
      <c r="A56" t="s">
        <v>91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91</v>
      </c>
      <c r="B57" t="s">
        <v>407</v>
      </c>
      <c r="C57" t="s">
        <v>297</v>
      </c>
      <c r="D57" t="s">
        <v>408</v>
      </c>
      <c r="E57" t="s">
        <v>298</v>
      </c>
      <c r="F57">
        <v>6949.10449393626</v>
      </c>
      <c r="G57">
        <v>7380.5636186367801</v>
      </c>
      <c r="H57">
        <v>7555.0962355515103</v>
      </c>
      <c r="I57">
        <v>7752.66673159326</v>
      </c>
      <c r="J57">
        <v>7959.8186975586495</v>
      </c>
      <c r="K57">
        <v>8227.5503843127608</v>
      </c>
      <c r="L57">
        <v>8682.9491982522195</v>
      </c>
      <c r="M57">
        <v>8857.8354217916894</v>
      </c>
      <c r="N57">
        <v>9075.57763192112</v>
      </c>
      <c r="O57">
        <v>9005.8593546177708</v>
      </c>
      <c r="P57">
        <v>8989.6906785912706</v>
      </c>
      <c r="Q57">
        <v>9162.7128943442804</v>
      </c>
      <c r="R57">
        <v>9543.2659023311007</v>
      </c>
      <c r="S57">
        <v>9690.3367534033496</v>
      </c>
      <c r="T57">
        <v>9143.7938072369907</v>
      </c>
      <c r="U57">
        <v>9297.0163873799102</v>
      </c>
      <c r="V57">
        <v>9088.2651948781604</v>
      </c>
      <c r="W57">
        <v>8803.4189662971094</v>
      </c>
      <c r="X57">
        <v>8674.7833475468797</v>
      </c>
      <c r="Y57">
        <v>8750.2689691247906</v>
      </c>
      <c r="Z57">
        <v>9037.5734199649305</v>
      </c>
      <c r="AA57">
        <v>9293.0538119504999</v>
      </c>
      <c r="AB57">
        <v>9658.7435354913705</v>
      </c>
      <c r="AC57">
        <v>9624.5992790800192</v>
      </c>
      <c r="AD57">
        <v>9884.7019001317294</v>
      </c>
      <c r="AE57">
        <v>9306.9589169154497</v>
      </c>
      <c r="AF57">
        <v>9873.4123584298395</v>
      </c>
    </row>
    <row r="58" spans="1:32" x14ac:dyDescent="0.3">
      <c r="A58" t="s">
        <v>91</v>
      </c>
      <c r="B58" t="s">
        <v>409</v>
      </c>
      <c r="C58" t="s">
        <v>297</v>
      </c>
      <c r="D58" t="s">
        <v>410</v>
      </c>
      <c r="E58" t="s">
        <v>298</v>
      </c>
      <c r="F58">
        <v>6949.10449393626</v>
      </c>
      <c r="G58">
        <v>7380.5636186367801</v>
      </c>
      <c r="H58">
        <v>7555.0962355515103</v>
      </c>
      <c r="I58">
        <v>7752.66673159326</v>
      </c>
      <c r="J58">
        <v>7959.8186975586495</v>
      </c>
      <c r="K58">
        <v>8227.5503843127608</v>
      </c>
      <c r="L58">
        <v>8682.9491982522195</v>
      </c>
      <c r="M58">
        <v>8857.8354217916894</v>
      </c>
      <c r="N58">
        <v>9075.57763192112</v>
      </c>
      <c r="O58">
        <v>9005.8593546177708</v>
      </c>
      <c r="P58">
        <v>8989.6906785912706</v>
      </c>
      <c r="Q58">
        <v>9162.7128943442804</v>
      </c>
      <c r="R58">
        <v>9543.2659023311007</v>
      </c>
      <c r="S58">
        <v>9690.3367534033496</v>
      </c>
      <c r="T58">
        <v>9143.7938072369907</v>
      </c>
      <c r="U58">
        <v>9297.0163873799102</v>
      </c>
      <c r="V58">
        <v>9088.2651948781604</v>
      </c>
      <c r="W58">
        <v>8803.4189662971094</v>
      </c>
      <c r="X58">
        <v>8674.7833475468797</v>
      </c>
      <c r="Y58">
        <v>8750.2689691247906</v>
      </c>
      <c r="Z58">
        <v>9037.5734199649305</v>
      </c>
      <c r="AA58">
        <v>9293.0538119504999</v>
      </c>
      <c r="AB58">
        <v>9658.7435354913705</v>
      </c>
      <c r="AC58">
        <v>9624.5992790800192</v>
      </c>
      <c r="AD58">
        <v>9884.7019001317294</v>
      </c>
      <c r="AE58">
        <v>9306.9589169154497</v>
      </c>
      <c r="AF58">
        <v>9873.4123584298395</v>
      </c>
    </row>
    <row r="59" spans="1:32" x14ac:dyDescent="0.3">
      <c r="A59" t="s">
        <v>91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93</v>
      </c>
      <c r="B2" t="s">
        <v>295</v>
      </c>
      <c r="C2" t="s">
        <v>297</v>
      </c>
      <c r="D2" t="s">
        <v>296</v>
      </c>
      <c r="E2" t="s">
        <v>298</v>
      </c>
      <c r="F2">
        <v>60.207684667289399</v>
      </c>
      <c r="G2">
        <v>63.6390130540182</v>
      </c>
      <c r="H2">
        <v>62.1766260955932</v>
      </c>
      <c r="I2">
        <v>61.0966087064036</v>
      </c>
      <c r="J2">
        <v>63.860220655183703</v>
      </c>
      <c r="K2">
        <v>63.063684557324002</v>
      </c>
      <c r="L2">
        <v>61.246268634718497</v>
      </c>
      <c r="M2">
        <v>61.128705613992203</v>
      </c>
      <c r="N2">
        <v>61.704205568359498</v>
      </c>
      <c r="O2">
        <v>61.256477695642999</v>
      </c>
      <c r="P2">
        <v>62.460058803568302</v>
      </c>
      <c r="Q2">
        <v>60.555688861394501</v>
      </c>
      <c r="R2">
        <v>70.166773251259698</v>
      </c>
      <c r="S2">
        <v>71.385701344822905</v>
      </c>
      <c r="T2">
        <v>65.643159254310007</v>
      </c>
      <c r="U2">
        <v>67.640474810300603</v>
      </c>
      <c r="V2">
        <v>72.806418804789104</v>
      </c>
      <c r="W2">
        <v>73.364836816917602</v>
      </c>
      <c r="X2">
        <v>67.103355008676701</v>
      </c>
      <c r="Y2">
        <v>76.146307217972804</v>
      </c>
      <c r="Z2">
        <v>83.152087137308101</v>
      </c>
      <c r="AA2">
        <v>88.096911607833107</v>
      </c>
      <c r="AB2">
        <v>88.381308806947601</v>
      </c>
      <c r="AC2">
        <v>86.095832206020802</v>
      </c>
      <c r="AD2">
        <v>95.699428059115206</v>
      </c>
      <c r="AE2">
        <v>84.214260826655106</v>
      </c>
      <c r="AF2">
        <v>83.832767490477707</v>
      </c>
    </row>
    <row r="3" spans="1:32" x14ac:dyDescent="0.3">
      <c r="A3" t="s">
        <v>93</v>
      </c>
      <c r="B3" t="s">
        <v>299</v>
      </c>
      <c r="C3" t="s">
        <v>297</v>
      </c>
      <c r="D3" t="s">
        <v>300</v>
      </c>
      <c r="E3" t="s">
        <v>298</v>
      </c>
      <c r="F3">
        <v>26.055021391702901</v>
      </c>
      <c r="G3">
        <v>26.2983159547863</v>
      </c>
      <c r="H3">
        <v>28.957769526313701</v>
      </c>
      <c r="I3">
        <v>28.319019238961999</v>
      </c>
      <c r="J3">
        <v>28.649587770139998</v>
      </c>
      <c r="K3">
        <v>29.877549664519702</v>
      </c>
      <c r="L3">
        <v>31.9717502599654</v>
      </c>
      <c r="M3">
        <v>33.022460085376899</v>
      </c>
      <c r="N3">
        <v>31.319132476433399</v>
      </c>
      <c r="O3">
        <v>30.425976435905099</v>
      </c>
      <c r="P3">
        <v>31.668609555701899</v>
      </c>
      <c r="Q3">
        <v>32.046065345875903</v>
      </c>
      <c r="R3">
        <v>32.951386924530397</v>
      </c>
      <c r="S3">
        <v>33.497656603279999</v>
      </c>
      <c r="T3">
        <v>29.263238444280599</v>
      </c>
      <c r="U3">
        <v>30.273682215885501</v>
      </c>
      <c r="V3">
        <v>30.293670207758101</v>
      </c>
      <c r="W3">
        <v>28.187446027078401</v>
      </c>
      <c r="X3">
        <v>25.375891998479201</v>
      </c>
      <c r="Y3">
        <v>24.330306212899501</v>
      </c>
      <c r="Z3">
        <v>26.491105851399301</v>
      </c>
      <c r="AA3">
        <v>27.471050079031102</v>
      </c>
      <c r="AB3">
        <v>30.745731152814599</v>
      </c>
      <c r="AC3">
        <v>36.790039895539401</v>
      </c>
      <c r="AD3">
        <v>38.749363284064998</v>
      </c>
      <c r="AE3">
        <v>40.873863752680897</v>
      </c>
      <c r="AF3">
        <v>40.067252358488702</v>
      </c>
    </row>
    <row r="4" spans="1:32" x14ac:dyDescent="0.3">
      <c r="A4" t="s">
        <v>93</v>
      </c>
      <c r="B4" t="s">
        <v>301</v>
      </c>
      <c r="C4" t="s">
        <v>297</v>
      </c>
      <c r="D4" t="s">
        <v>302</v>
      </c>
      <c r="E4" t="s">
        <v>298</v>
      </c>
      <c r="F4">
        <v>1763.3394214126499</v>
      </c>
      <c r="G4">
        <v>1828.6710793367499</v>
      </c>
      <c r="H4">
        <v>1862.8558248413401</v>
      </c>
      <c r="I4">
        <v>1840.1095129836399</v>
      </c>
      <c r="J4">
        <v>1834.71277223314</v>
      </c>
      <c r="K4">
        <v>1872.53566459986</v>
      </c>
      <c r="L4">
        <v>1934.77031410822</v>
      </c>
      <c r="M4">
        <v>1956.8982094847399</v>
      </c>
      <c r="N4">
        <v>1945.6716709259099</v>
      </c>
      <c r="O4">
        <v>1862.79686451318</v>
      </c>
      <c r="P4">
        <v>1807.9544639455401</v>
      </c>
      <c r="Q4">
        <v>1861.3746187558399</v>
      </c>
      <c r="R4">
        <v>1916.6185284483599</v>
      </c>
      <c r="S4">
        <v>1912.5201623093501</v>
      </c>
      <c r="T4">
        <v>1675.31934463432</v>
      </c>
      <c r="U4">
        <v>1748.5993453794299</v>
      </c>
      <c r="V4">
        <v>1749.9040842751299</v>
      </c>
      <c r="W4">
        <v>1715.5971046058401</v>
      </c>
      <c r="X4">
        <v>1711.16643543433</v>
      </c>
      <c r="Y4">
        <v>1733.7148526626399</v>
      </c>
      <c r="Z4">
        <v>1773.37234516025</v>
      </c>
      <c r="AA4">
        <v>1827.7859608757699</v>
      </c>
      <c r="AB4">
        <v>1841.5608811679499</v>
      </c>
      <c r="AC4">
        <v>1854.2804263335299</v>
      </c>
      <c r="AD4">
        <v>1922.90127409208</v>
      </c>
      <c r="AE4">
        <v>1968.90889600725</v>
      </c>
      <c r="AF4">
        <v>2099.10035058737</v>
      </c>
    </row>
    <row r="5" spans="1:32" x14ac:dyDescent="0.3">
      <c r="A5" t="s">
        <v>93</v>
      </c>
      <c r="B5" t="s">
        <v>303</v>
      </c>
      <c r="C5" t="s">
        <v>297</v>
      </c>
      <c r="D5" t="s">
        <v>304</v>
      </c>
      <c r="E5" t="s">
        <v>298</v>
      </c>
      <c r="F5">
        <v>386.93639650352202</v>
      </c>
      <c r="G5">
        <v>404.53441819671002</v>
      </c>
      <c r="H5">
        <v>395.83607675279501</v>
      </c>
      <c r="I5">
        <v>387.52578653218399</v>
      </c>
      <c r="J5">
        <v>383.67206076240399</v>
      </c>
      <c r="K5">
        <v>388.03251311847498</v>
      </c>
      <c r="L5">
        <v>422.891746323993</v>
      </c>
      <c r="M5">
        <v>432.547871545178</v>
      </c>
      <c r="N5">
        <v>452.38043703916702</v>
      </c>
      <c r="O5">
        <v>429.831704235698</v>
      </c>
      <c r="P5">
        <v>406.269149655955</v>
      </c>
      <c r="Q5">
        <v>419.05822260905597</v>
      </c>
      <c r="R5">
        <v>455.39418233226399</v>
      </c>
      <c r="S5">
        <v>468.61227649947398</v>
      </c>
      <c r="T5">
        <v>412.28356776478103</v>
      </c>
      <c r="U5">
        <v>418.18391177687198</v>
      </c>
      <c r="V5">
        <v>410.73954459588401</v>
      </c>
      <c r="W5">
        <v>421.57646216936598</v>
      </c>
      <c r="X5">
        <v>434.03777614305801</v>
      </c>
      <c r="Y5">
        <v>449.66847733903899</v>
      </c>
      <c r="Z5">
        <v>467.38115370356098</v>
      </c>
      <c r="AA5">
        <v>514.71980622092804</v>
      </c>
      <c r="AB5">
        <v>507.92462067210801</v>
      </c>
      <c r="AC5">
        <v>499.66581318915598</v>
      </c>
      <c r="AD5">
        <v>520.67224573525004</v>
      </c>
      <c r="AE5">
        <v>499.18447794558</v>
      </c>
      <c r="AF5">
        <v>500.29658014290402</v>
      </c>
    </row>
    <row r="6" spans="1:32" x14ac:dyDescent="0.3">
      <c r="A6" t="s">
        <v>93</v>
      </c>
      <c r="B6" t="s">
        <v>305</v>
      </c>
      <c r="C6" t="s">
        <v>297</v>
      </c>
      <c r="D6" t="s">
        <v>306</v>
      </c>
      <c r="E6" t="s">
        <v>298</v>
      </c>
      <c r="F6">
        <v>331.94970569427699</v>
      </c>
      <c r="G6">
        <v>338.71902335130301</v>
      </c>
      <c r="H6">
        <v>342.02838345071399</v>
      </c>
      <c r="I6">
        <v>338.576860167468</v>
      </c>
      <c r="J6">
        <v>326.971718973024</v>
      </c>
      <c r="K6">
        <v>319.41880072957599</v>
      </c>
      <c r="L6">
        <v>323.06159666443301</v>
      </c>
      <c r="M6">
        <v>322.75777631937001</v>
      </c>
      <c r="N6">
        <v>300.31058571372103</v>
      </c>
      <c r="O6">
        <v>279.87614250314198</v>
      </c>
      <c r="P6">
        <v>254.258181853444</v>
      </c>
      <c r="Q6">
        <v>248.234995374383</v>
      </c>
      <c r="R6">
        <v>240.28694096747299</v>
      </c>
      <c r="S6">
        <v>222.86415729652799</v>
      </c>
      <c r="T6">
        <v>196.312646267915</v>
      </c>
      <c r="U6">
        <v>198.59266496043</v>
      </c>
      <c r="V6">
        <v>198.56451401116499</v>
      </c>
      <c r="W6">
        <v>203.05742026390001</v>
      </c>
      <c r="X6">
        <v>207.35910111421799</v>
      </c>
      <c r="Y6">
        <v>217.371788837407</v>
      </c>
      <c r="Z6">
        <v>224.97580118227299</v>
      </c>
      <c r="AA6">
        <v>232.16486043553601</v>
      </c>
      <c r="AB6">
        <v>235.320475046073</v>
      </c>
      <c r="AC6">
        <v>232.023338480299</v>
      </c>
      <c r="AD6">
        <v>236.30150631584601</v>
      </c>
      <c r="AE6">
        <v>246.71133177761999</v>
      </c>
      <c r="AF6">
        <v>269.328429080425</v>
      </c>
    </row>
    <row r="7" spans="1:32" x14ac:dyDescent="0.3">
      <c r="A7" t="s">
        <v>93</v>
      </c>
      <c r="B7" t="s">
        <v>307</v>
      </c>
      <c r="C7" t="s">
        <v>297</v>
      </c>
      <c r="D7" t="s">
        <v>308</v>
      </c>
      <c r="E7" t="s">
        <v>298</v>
      </c>
      <c r="F7">
        <v>154.946941979477</v>
      </c>
      <c r="G7">
        <v>156.784567868793</v>
      </c>
      <c r="H7">
        <v>161.24019483238399</v>
      </c>
      <c r="I7">
        <v>165.73247369596299</v>
      </c>
      <c r="J7">
        <v>165.51824828010501</v>
      </c>
      <c r="K7">
        <v>171.42934296640101</v>
      </c>
      <c r="L7">
        <v>171.55479961128</v>
      </c>
      <c r="M7">
        <v>172.024807742852</v>
      </c>
      <c r="N7">
        <v>172.147444497484</v>
      </c>
      <c r="O7">
        <v>167.56790984981001</v>
      </c>
      <c r="P7">
        <v>164.98999074238299</v>
      </c>
      <c r="Q7">
        <v>167.95205807143299</v>
      </c>
      <c r="R7">
        <v>168.10738902211099</v>
      </c>
      <c r="S7">
        <v>162.232187395816</v>
      </c>
      <c r="T7">
        <v>144.15763742246699</v>
      </c>
      <c r="U7">
        <v>151.262948737008</v>
      </c>
      <c r="V7">
        <v>146.97272203052501</v>
      </c>
      <c r="W7">
        <v>144.50998817027499</v>
      </c>
      <c r="X7">
        <v>139.487481008343</v>
      </c>
      <c r="Y7">
        <v>139.518770284065</v>
      </c>
      <c r="Z7">
        <v>143.98287596310399</v>
      </c>
      <c r="AA7">
        <v>142.21975206786701</v>
      </c>
      <c r="AB7">
        <v>144.77156371604801</v>
      </c>
      <c r="AC7">
        <v>143.95741756683901</v>
      </c>
      <c r="AD7">
        <v>149.52842119003699</v>
      </c>
      <c r="AE7">
        <v>158.492680139518</v>
      </c>
      <c r="AF7">
        <v>169.26539398440599</v>
      </c>
    </row>
    <row r="8" spans="1:32" x14ac:dyDescent="0.3">
      <c r="A8" t="s">
        <v>93</v>
      </c>
      <c r="B8" t="s">
        <v>309</v>
      </c>
      <c r="C8" t="s">
        <v>297</v>
      </c>
      <c r="D8" t="s">
        <v>310</v>
      </c>
      <c r="E8" t="s">
        <v>298</v>
      </c>
      <c r="F8">
        <v>23.482164753911199</v>
      </c>
      <c r="G8">
        <v>23.402740318813699</v>
      </c>
      <c r="H8">
        <v>23.083091865251799</v>
      </c>
      <c r="I8">
        <v>15.962196370271799</v>
      </c>
      <c r="J8">
        <v>19.510697343337402</v>
      </c>
      <c r="K8">
        <v>28.126753640140599</v>
      </c>
      <c r="L8">
        <v>27.709066647792302</v>
      </c>
      <c r="M8">
        <v>26.634898822691898</v>
      </c>
      <c r="N8">
        <v>29.865840467139499</v>
      </c>
      <c r="O8">
        <v>33.788339991391297</v>
      </c>
      <c r="P8">
        <v>46.115116807324902</v>
      </c>
      <c r="Q8">
        <v>55.002564185310298</v>
      </c>
      <c r="R8">
        <v>52.333959535312502</v>
      </c>
      <c r="S8">
        <v>63.083497610917902</v>
      </c>
      <c r="T8">
        <v>38.344452165747398</v>
      </c>
      <c r="U8">
        <v>52.042449270965697</v>
      </c>
      <c r="V8">
        <v>67.941366199006893</v>
      </c>
      <c r="W8">
        <v>51.609063342168902</v>
      </c>
      <c r="X8">
        <v>55.736883674699001</v>
      </c>
      <c r="Y8">
        <v>56.064476981889797</v>
      </c>
      <c r="Z8">
        <v>44.584038484924903</v>
      </c>
      <c r="AA8">
        <v>41.858856138431698</v>
      </c>
      <c r="AB8">
        <v>31.736372813756599</v>
      </c>
      <c r="AC8">
        <v>29.238549954521599</v>
      </c>
      <c r="AD8">
        <v>27.730380319878499</v>
      </c>
      <c r="AE8">
        <v>23.521945108269001</v>
      </c>
      <c r="AF8">
        <v>25.098479093782402</v>
      </c>
    </row>
    <row r="9" spans="1:32" x14ac:dyDescent="0.3">
      <c r="A9" t="s">
        <v>93</v>
      </c>
      <c r="B9" t="s">
        <v>311</v>
      </c>
      <c r="C9" t="s">
        <v>297</v>
      </c>
      <c r="D9" t="s">
        <v>312</v>
      </c>
      <c r="E9" t="s">
        <v>298</v>
      </c>
      <c r="F9">
        <v>80.1324643630726</v>
      </c>
      <c r="G9">
        <v>78.981089254414201</v>
      </c>
      <c r="H9">
        <v>82.466756474103505</v>
      </c>
      <c r="I9">
        <v>76.383050744495904</v>
      </c>
      <c r="J9">
        <v>73.178029797969202</v>
      </c>
      <c r="K9">
        <v>75.091430230923294</v>
      </c>
      <c r="L9">
        <v>75.439446719327904</v>
      </c>
      <c r="M9">
        <v>79.198285899133396</v>
      </c>
      <c r="N9">
        <v>80.972026511056896</v>
      </c>
      <c r="O9">
        <v>79.166253974407894</v>
      </c>
      <c r="P9">
        <v>77.088549105945702</v>
      </c>
      <c r="Q9">
        <v>79.219151045516995</v>
      </c>
      <c r="R9">
        <v>83.767946730352605</v>
      </c>
      <c r="S9">
        <v>79.825285940093394</v>
      </c>
      <c r="T9">
        <v>65.160097672779997</v>
      </c>
      <c r="U9">
        <v>77.455448220066998</v>
      </c>
      <c r="V9">
        <v>73.927517830889101</v>
      </c>
      <c r="W9">
        <v>72.322238380033994</v>
      </c>
      <c r="X9">
        <v>68.810601973618006</v>
      </c>
      <c r="Y9">
        <v>65.800708885794407</v>
      </c>
      <c r="Z9">
        <v>67.617456464031093</v>
      </c>
      <c r="AA9">
        <v>67.708592463189703</v>
      </c>
      <c r="AB9">
        <v>73.329824188219902</v>
      </c>
      <c r="AC9">
        <v>72.791031811590898</v>
      </c>
      <c r="AD9">
        <v>78.896289494881799</v>
      </c>
      <c r="AE9">
        <v>77.473169391137503</v>
      </c>
      <c r="AF9">
        <v>80.353055798958096</v>
      </c>
    </row>
    <row r="10" spans="1:32" x14ac:dyDescent="0.3">
      <c r="A10" t="s">
        <v>93</v>
      </c>
      <c r="B10" t="s">
        <v>313</v>
      </c>
      <c r="C10" t="s">
        <v>297</v>
      </c>
      <c r="D10" t="s">
        <v>314</v>
      </c>
      <c r="E10" t="s">
        <v>298</v>
      </c>
      <c r="F10">
        <v>153.19264557348299</v>
      </c>
      <c r="G10">
        <v>151.66761845523001</v>
      </c>
      <c r="H10">
        <v>159.42161811976001</v>
      </c>
      <c r="I10">
        <v>147.10632246692299</v>
      </c>
      <c r="J10">
        <v>140.79785329602001</v>
      </c>
      <c r="K10">
        <v>145.463637390907</v>
      </c>
      <c r="L10">
        <v>145.475905660313</v>
      </c>
      <c r="M10">
        <v>150.53632134439599</v>
      </c>
      <c r="N10">
        <v>147.972660406366</v>
      </c>
      <c r="O10">
        <v>143.08571828388801</v>
      </c>
      <c r="P10">
        <v>139.25557561314</v>
      </c>
      <c r="Q10">
        <v>145.35499804011499</v>
      </c>
      <c r="R10">
        <v>156.211009648784</v>
      </c>
      <c r="S10">
        <v>146.757320271282</v>
      </c>
      <c r="T10">
        <v>130.64179300127401</v>
      </c>
      <c r="U10">
        <v>145.612436181785</v>
      </c>
      <c r="V10">
        <v>142.36138861708901</v>
      </c>
      <c r="W10">
        <v>124.155269083015</v>
      </c>
      <c r="X10">
        <v>117.263039864123</v>
      </c>
      <c r="Y10">
        <v>107.26511223594299</v>
      </c>
      <c r="Z10">
        <v>113.488400925951</v>
      </c>
      <c r="AA10">
        <v>110.497631534802</v>
      </c>
      <c r="AB10">
        <v>113.22933820158499</v>
      </c>
      <c r="AC10">
        <v>113.77670553894001</v>
      </c>
      <c r="AD10">
        <v>123.487840630534</v>
      </c>
      <c r="AE10">
        <v>130.664034089837</v>
      </c>
      <c r="AF10">
        <v>136.902284367286</v>
      </c>
    </row>
    <row r="11" spans="1:32" x14ac:dyDescent="0.3">
      <c r="A11" t="s">
        <v>93</v>
      </c>
      <c r="B11" t="s">
        <v>315</v>
      </c>
      <c r="C11" t="s">
        <v>297</v>
      </c>
      <c r="D11" t="s">
        <v>316</v>
      </c>
      <c r="E11" t="s">
        <v>298</v>
      </c>
      <c r="F11">
        <v>73.053737830045307</v>
      </c>
      <c r="G11">
        <v>72.677384965345595</v>
      </c>
      <c r="H11">
        <v>76.941861096138993</v>
      </c>
      <c r="I11">
        <v>70.713038698115994</v>
      </c>
      <c r="J11">
        <v>67.610462126414902</v>
      </c>
      <c r="K11">
        <v>70.359408075476694</v>
      </c>
      <c r="L11">
        <v>70.025788532408498</v>
      </c>
      <c r="M11">
        <v>71.333191566498499</v>
      </c>
      <c r="N11">
        <v>67.015015528440898</v>
      </c>
      <c r="O11">
        <v>63.9366480495339</v>
      </c>
      <c r="P11">
        <v>62.183953470499297</v>
      </c>
      <c r="Q11">
        <v>66.147269716047006</v>
      </c>
      <c r="R11">
        <v>72.449057047119695</v>
      </c>
      <c r="S11">
        <v>66.943257437579803</v>
      </c>
      <c r="T11">
        <v>65.462464519781904</v>
      </c>
      <c r="U11">
        <v>68.156392206319694</v>
      </c>
      <c r="V11">
        <v>68.425337159290805</v>
      </c>
      <c r="W11">
        <v>51.846171292220198</v>
      </c>
      <c r="X11">
        <v>48.464251380562999</v>
      </c>
      <c r="Y11">
        <v>41.468858192111902</v>
      </c>
      <c r="Z11">
        <v>45.8761330622713</v>
      </c>
      <c r="AA11">
        <v>42.7926394463355</v>
      </c>
      <c r="AB11">
        <v>39.903190407684498</v>
      </c>
      <c r="AC11">
        <v>40.9887582800921</v>
      </c>
      <c r="AD11">
        <v>44.594817396934502</v>
      </c>
      <c r="AE11">
        <v>53.190864698699301</v>
      </c>
      <c r="AF11">
        <v>56.549228568327997</v>
      </c>
    </row>
    <row r="12" spans="1:32" x14ac:dyDescent="0.3">
      <c r="A12" t="s">
        <v>93</v>
      </c>
      <c r="B12" t="s">
        <v>317</v>
      </c>
      <c r="C12" t="s">
        <v>297</v>
      </c>
      <c r="D12" t="s">
        <v>318</v>
      </c>
      <c r="E12" t="s">
        <v>298</v>
      </c>
      <c r="F12">
        <v>169.32442794046699</v>
      </c>
      <c r="G12">
        <v>177.103270525601</v>
      </c>
      <c r="H12">
        <v>180.85491236202401</v>
      </c>
      <c r="I12">
        <v>182.307828207885</v>
      </c>
      <c r="J12">
        <v>187.12761339815799</v>
      </c>
      <c r="K12">
        <v>195.81898032310099</v>
      </c>
      <c r="L12">
        <v>201.50417974410499</v>
      </c>
      <c r="M12">
        <v>207.00449654618299</v>
      </c>
      <c r="N12">
        <v>206.55918103520301</v>
      </c>
      <c r="O12">
        <v>199.35375363709599</v>
      </c>
      <c r="P12">
        <v>200.30501034008699</v>
      </c>
      <c r="Q12">
        <v>203.52974421434399</v>
      </c>
      <c r="R12">
        <v>208.465386962579</v>
      </c>
      <c r="S12">
        <v>205.581030996122</v>
      </c>
      <c r="T12">
        <v>179.500898928428</v>
      </c>
      <c r="U12">
        <v>183.67016928105301</v>
      </c>
      <c r="V12">
        <v>182.423241004619</v>
      </c>
      <c r="W12">
        <v>169.24514676676</v>
      </c>
      <c r="X12">
        <v>162.36551536348301</v>
      </c>
      <c r="Y12">
        <v>164.633397654714</v>
      </c>
      <c r="Z12">
        <v>171.07215753824701</v>
      </c>
      <c r="AA12">
        <v>172.629988887135</v>
      </c>
      <c r="AB12">
        <v>178.624616288688</v>
      </c>
      <c r="AC12">
        <v>182.23655595181901</v>
      </c>
      <c r="AD12">
        <v>189.26210942075801</v>
      </c>
      <c r="AE12">
        <v>199.63786581960301</v>
      </c>
      <c r="AF12">
        <v>218.16015101042399</v>
      </c>
    </row>
    <row r="13" spans="1:32" x14ac:dyDescent="0.3">
      <c r="A13" t="s">
        <v>93</v>
      </c>
      <c r="B13" t="s">
        <v>319</v>
      </c>
      <c r="C13" t="s">
        <v>297</v>
      </c>
      <c r="D13" t="s">
        <v>320</v>
      </c>
      <c r="E13" t="s">
        <v>298</v>
      </c>
      <c r="F13">
        <v>132.77221120659101</v>
      </c>
      <c r="G13">
        <v>135.880436295511</v>
      </c>
      <c r="H13">
        <v>143.34155791222901</v>
      </c>
      <c r="I13">
        <v>145.01551308663099</v>
      </c>
      <c r="J13">
        <v>147.182397917326</v>
      </c>
      <c r="K13">
        <v>152.559878888231</v>
      </c>
      <c r="L13">
        <v>157.48734557296399</v>
      </c>
      <c r="M13">
        <v>158.96119327857201</v>
      </c>
      <c r="N13">
        <v>159.49711342555401</v>
      </c>
      <c r="O13">
        <v>160.54938667118401</v>
      </c>
      <c r="P13">
        <v>160.09399466832801</v>
      </c>
      <c r="Q13">
        <v>169.13056833096601</v>
      </c>
      <c r="R13">
        <v>180.696046886337</v>
      </c>
      <c r="S13">
        <v>186.40412109313499</v>
      </c>
      <c r="T13">
        <v>165.84420186105999</v>
      </c>
      <c r="U13">
        <v>173.08767833230999</v>
      </c>
      <c r="V13">
        <v>181.250432980445</v>
      </c>
      <c r="W13">
        <v>187.469358556392</v>
      </c>
      <c r="X13">
        <v>182.826195843291</v>
      </c>
      <c r="Y13">
        <v>177.60961389047799</v>
      </c>
      <c r="Z13">
        <v>171.74135324531699</v>
      </c>
      <c r="AA13">
        <v>169.823538452744</v>
      </c>
      <c r="AB13">
        <v>177.95227292455201</v>
      </c>
      <c r="AC13">
        <v>179.64770074934199</v>
      </c>
      <c r="AD13">
        <v>189.086191050938</v>
      </c>
      <c r="AE13">
        <v>203.93363513643499</v>
      </c>
      <c r="AF13">
        <v>229.437991346969</v>
      </c>
    </row>
    <row r="14" spans="1:32" x14ac:dyDescent="0.3">
      <c r="A14" t="s">
        <v>93</v>
      </c>
      <c r="B14" t="s">
        <v>321</v>
      </c>
      <c r="C14" t="s">
        <v>297</v>
      </c>
      <c r="D14" t="s">
        <v>322</v>
      </c>
      <c r="E14" t="s">
        <v>298</v>
      </c>
      <c r="F14">
        <v>43.416349999614297</v>
      </c>
      <c r="G14">
        <v>45.2705761145331</v>
      </c>
      <c r="H14">
        <v>47.827058902990501</v>
      </c>
      <c r="I14">
        <v>46.3755292015435</v>
      </c>
      <c r="J14">
        <v>49.180055067624899</v>
      </c>
      <c r="K14">
        <v>45.901482615903198</v>
      </c>
      <c r="L14">
        <v>48.942781183132098</v>
      </c>
      <c r="M14">
        <v>47.8625185299476</v>
      </c>
      <c r="N14">
        <v>47.758128001271103</v>
      </c>
      <c r="O14">
        <v>44.863211452231504</v>
      </c>
      <c r="P14">
        <v>45.747614247035301</v>
      </c>
      <c r="Q14">
        <v>47.616658291392099</v>
      </c>
      <c r="R14">
        <v>44.107658849731202</v>
      </c>
      <c r="S14">
        <v>39.2491124328103</v>
      </c>
      <c r="T14">
        <v>29.6498324922383</v>
      </c>
      <c r="U14">
        <v>28.4915691656158</v>
      </c>
      <c r="V14">
        <v>31.744922994113299</v>
      </c>
      <c r="W14">
        <v>31.3331979475537</v>
      </c>
      <c r="X14">
        <v>29.495096993939399</v>
      </c>
      <c r="Y14">
        <v>29.854681256724501</v>
      </c>
      <c r="Z14">
        <v>31.2036154940728</v>
      </c>
      <c r="AA14">
        <v>33.588297964577997</v>
      </c>
      <c r="AB14">
        <v>35.074666669130302</v>
      </c>
      <c r="AC14">
        <v>35.483151391672202</v>
      </c>
      <c r="AD14">
        <v>32.246681851032001</v>
      </c>
      <c r="AE14">
        <v>35.313048880317801</v>
      </c>
      <c r="AF14">
        <v>38.747430016766401</v>
      </c>
    </row>
    <row r="15" spans="1:32" x14ac:dyDescent="0.3">
      <c r="A15" t="s">
        <v>93</v>
      </c>
      <c r="B15" t="s">
        <v>323</v>
      </c>
      <c r="C15" t="s">
        <v>297</v>
      </c>
      <c r="D15" t="s">
        <v>324</v>
      </c>
      <c r="E15" t="s">
        <v>298</v>
      </c>
      <c r="F15">
        <v>93.933968767125094</v>
      </c>
      <c r="G15">
        <v>97.419374693010397</v>
      </c>
      <c r="H15">
        <v>102.845326835962</v>
      </c>
      <c r="I15">
        <v>99.9078288786108</v>
      </c>
      <c r="J15">
        <v>105.880092692818</v>
      </c>
      <c r="K15">
        <v>103.544446308849</v>
      </c>
      <c r="L15">
        <v>107.926319252273</v>
      </c>
      <c r="M15">
        <v>104.945284958104</v>
      </c>
      <c r="N15">
        <v>101.390943792366</v>
      </c>
      <c r="O15">
        <v>94.823643885632805</v>
      </c>
      <c r="P15">
        <v>94.601056828560402</v>
      </c>
      <c r="Q15">
        <v>97.558996016698899</v>
      </c>
      <c r="R15">
        <v>96.397247863271105</v>
      </c>
      <c r="S15">
        <v>94.375820637141501</v>
      </c>
      <c r="T15">
        <v>85.410416117355098</v>
      </c>
      <c r="U15">
        <v>87.828212290981995</v>
      </c>
      <c r="V15">
        <v>88.510262277217805</v>
      </c>
      <c r="W15">
        <v>89.8488906032198</v>
      </c>
      <c r="X15">
        <v>90.598589731497299</v>
      </c>
      <c r="Y15">
        <v>91.532543858434494</v>
      </c>
      <c r="Z15">
        <v>92.299037818785393</v>
      </c>
      <c r="AA15">
        <v>94.096109131933403</v>
      </c>
      <c r="AB15">
        <v>98.017954916372602</v>
      </c>
      <c r="AC15">
        <v>95.931672788822198</v>
      </c>
      <c r="AD15">
        <v>93.679620379132004</v>
      </c>
      <c r="AE15">
        <v>96.271121897485003</v>
      </c>
      <c r="AF15">
        <v>102.75617185084199</v>
      </c>
    </row>
    <row r="16" spans="1:32" x14ac:dyDescent="0.3">
      <c r="A16" t="s">
        <v>93</v>
      </c>
      <c r="B16" t="s">
        <v>325</v>
      </c>
      <c r="C16" t="s">
        <v>297</v>
      </c>
      <c r="D16" t="s">
        <v>326</v>
      </c>
      <c r="E16" t="s">
        <v>298</v>
      </c>
      <c r="F16">
        <v>50.508366415658401</v>
      </c>
      <c r="G16">
        <v>52.139817967114801</v>
      </c>
      <c r="H16">
        <v>55.008794349171303</v>
      </c>
      <c r="I16">
        <v>53.523074650596897</v>
      </c>
      <c r="J16">
        <v>56.690270330614602</v>
      </c>
      <c r="K16">
        <v>57.632874509048897</v>
      </c>
      <c r="L16">
        <v>58.9734884164966</v>
      </c>
      <c r="M16">
        <v>57.072939448276301</v>
      </c>
      <c r="N16">
        <v>53.623816515311901</v>
      </c>
      <c r="O16">
        <v>49.9516589758599</v>
      </c>
      <c r="P16">
        <v>48.8439373318242</v>
      </c>
      <c r="Q16">
        <v>49.932262378441401</v>
      </c>
      <c r="R16">
        <v>52.283155359980398</v>
      </c>
      <c r="S16">
        <v>55.123146661888498</v>
      </c>
      <c r="T16">
        <v>55.760833326460798</v>
      </c>
      <c r="U16">
        <v>59.3396175750919</v>
      </c>
      <c r="V16">
        <v>56.764957355719901</v>
      </c>
      <c r="W16">
        <v>58.516425096149803</v>
      </c>
      <c r="X16">
        <v>61.106621780581598</v>
      </c>
      <c r="Y16">
        <v>61.680962313377002</v>
      </c>
      <c r="Z16">
        <v>61.097646694178501</v>
      </c>
      <c r="AA16">
        <v>60.508437575439302</v>
      </c>
      <c r="AB16">
        <v>62.943880954563198</v>
      </c>
      <c r="AC16">
        <v>60.449089306060401</v>
      </c>
      <c r="AD16">
        <v>61.432547840888901</v>
      </c>
      <c r="AE16">
        <v>60.958073017167202</v>
      </c>
      <c r="AF16">
        <v>64.008741834075806</v>
      </c>
    </row>
    <row r="17" spans="1:32" x14ac:dyDescent="0.3">
      <c r="A17" t="s">
        <v>93</v>
      </c>
      <c r="B17" t="s">
        <v>327</v>
      </c>
      <c r="C17" t="s">
        <v>297</v>
      </c>
      <c r="D17" t="s">
        <v>328</v>
      </c>
      <c r="E17" t="s">
        <v>298</v>
      </c>
      <c r="F17">
        <v>46.672033547573101</v>
      </c>
      <c r="G17">
        <v>48.510885662251901</v>
      </c>
      <c r="H17">
        <v>51.352235526371899</v>
      </c>
      <c r="I17">
        <v>50.567815695121602</v>
      </c>
      <c r="J17">
        <v>53.399529548490698</v>
      </c>
      <c r="K17">
        <v>55.022972743892097</v>
      </c>
      <c r="L17">
        <v>55.631697790180098</v>
      </c>
      <c r="M17">
        <v>56.727631802169</v>
      </c>
      <c r="N17">
        <v>56.129123569650403</v>
      </c>
      <c r="O17">
        <v>54.519313549769201</v>
      </c>
      <c r="P17">
        <v>52.655423653967603</v>
      </c>
      <c r="Q17">
        <v>55.417667863332298</v>
      </c>
      <c r="R17">
        <v>60.2724652914548</v>
      </c>
      <c r="S17">
        <v>60.165537728638597</v>
      </c>
      <c r="T17">
        <v>49.830516369877202</v>
      </c>
      <c r="U17">
        <v>47.115676904916803</v>
      </c>
      <c r="V17">
        <v>46.596215367380999</v>
      </c>
      <c r="W17">
        <v>44.199926266914197</v>
      </c>
      <c r="X17">
        <v>45.3324935493943</v>
      </c>
      <c r="Y17">
        <v>48.014895888466597</v>
      </c>
      <c r="Z17">
        <v>47.2909546128217</v>
      </c>
      <c r="AA17">
        <v>49.764033849916103</v>
      </c>
      <c r="AB17">
        <v>47.795147370849598</v>
      </c>
      <c r="AC17">
        <v>50.074514115043499</v>
      </c>
      <c r="AD17">
        <v>51.876343977803302</v>
      </c>
      <c r="AE17">
        <v>55.782414611283599</v>
      </c>
      <c r="AF17">
        <v>62.284635772541698</v>
      </c>
    </row>
    <row r="18" spans="1:32" x14ac:dyDescent="0.3">
      <c r="A18" t="s">
        <v>93</v>
      </c>
      <c r="B18" t="s">
        <v>329</v>
      </c>
      <c r="C18" t="s">
        <v>297</v>
      </c>
      <c r="D18" t="s">
        <v>330</v>
      </c>
      <c r="E18" t="s">
        <v>298</v>
      </c>
      <c r="F18">
        <v>142.63631227041199</v>
      </c>
      <c r="G18">
        <v>156.52958560938899</v>
      </c>
      <c r="H18">
        <v>159.20764971771499</v>
      </c>
      <c r="I18">
        <v>162.23166581942201</v>
      </c>
      <c r="J18">
        <v>158.482828906809</v>
      </c>
      <c r="K18">
        <v>164.15880687855</v>
      </c>
      <c r="L18">
        <v>167.92903401538501</v>
      </c>
      <c r="M18">
        <v>167.38190242631501</v>
      </c>
      <c r="N18">
        <v>160.49738005766099</v>
      </c>
      <c r="O18">
        <v>146.16808409270701</v>
      </c>
      <c r="P18">
        <v>141.160300497148</v>
      </c>
      <c r="Q18">
        <v>149.09477351047499</v>
      </c>
      <c r="R18">
        <v>138.99803241897601</v>
      </c>
      <c r="S18">
        <v>135.754754250346</v>
      </c>
      <c r="T18">
        <v>114.08068306972299</v>
      </c>
      <c r="U18">
        <v>127.82254423575399</v>
      </c>
      <c r="V18">
        <v>126.07540364086201</v>
      </c>
      <c r="W18">
        <v>124.66571710003601</v>
      </c>
      <c r="X18">
        <v>120.849037120364</v>
      </c>
      <c r="Y18">
        <v>119.9420246473</v>
      </c>
      <c r="Z18">
        <v>126.905546654676</v>
      </c>
      <c r="AA18">
        <v>131.31842302022201</v>
      </c>
      <c r="AB18">
        <v>133.18733270327201</v>
      </c>
      <c r="AC18">
        <v>147.77618649454899</v>
      </c>
      <c r="AD18">
        <v>155.745692916466</v>
      </c>
      <c r="AE18">
        <v>157.48557181978501</v>
      </c>
      <c r="AF18">
        <v>171.06912699773301</v>
      </c>
    </row>
    <row r="19" spans="1:32" x14ac:dyDescent="0.3">
      <c r="A19" t="s">
        <v>93</v>
      </c>
      <c r="B19" t="s">
        <v>331</v>
      </c>
      <c r="C19" t="s">
        <v>297</v>
      </c>
      <c r="D19" t="s">
        <v>332</v>
      </c>
      <c r="E19" t="s">
        <v>298</v>
      </c>
      <c r="F19">
        <v>126.890136068846</v>
      </c>
      <c r="G19">
        <v>137.55158686935201</v>
      </c>
      <c r="H19">
        <v>143.61925973853801</v>
      </c>
      <c r="I19">
        <v>145.55273798467701</v>
      </c>
      <c r="J19">
        <v>146.70409879081799</v>
      </c>
      <c r="K19">
        <v>149.60750069931899</v>
      </c>
      <c r="L19">
        <v>153.51934984391599</v>
      </c>
      <c r="M19">
        <v>157.12352113413701</v>
      </c>
      <c r="N19">
        <v>157.910090234351</v>
      </c>
      <c r="O19">
        <v>152.30887814493099</v>
      </c>
      <c r="P19">
        <v>147.59964740388199</v>
      </c>
      <c r="Q19">
        <v>150.32713091983501</v>
      </c>
      <c r="R19">
        <v>158.171217414681</v>
      </c>
      <c r="S19">
        <v>165.12569655583701</v>
      </c>
      <c r="T19">
        <v>157.60468057453599</v>
      </c>
      <c r="U19">
        <v>162.152594617201</v>
      </c>
      <c r="V19">
        <v>157.33689578440601</v>
      </c>
      <c r="W19">
        <v>154.138413193194</v>
      </c>
      <c r="X19">
        <v>154.52271175443099</v>
      </c>
      <c r="Y19">
        <v>161.550523452394</v>
      </c>
      <c r="Z19">
        <v>169.195046585932</v>
      </c>
      <c r="AA19">
        <v>168.824870568367</v>
      </c>
      <c r="AB19">
        <v>172.920284488372</v>
      </c>
      <c r="AC19">
        <v>179.74049497210601</v>
      </c>
      <c r="AD19">
        <v>185.313445313057</v>
      </c>
      <c r="AE19">
        <v>197.223817661829</v>
      </c>
      <c r="AF19">
        <v>214.501106940054</v>
      </c>
    </row>
    <row r="20" spans="1:32" x14ac:dyDescent="0.3">
      <c r="A20" t="s">
        <v>93</v>
      </c>
      <c r="B20" t="s">
        <v>333</v>
      </c>
      <c r="C20" t="s">
        <v>297</v>
      </c>
      <c r="D20" t="s">
        <v>334</v>
      </c>
      <c r="E20" t="s">
        <v>298</v>
      </c>
      <c r="F20">
        <v>101.38619076644601</v>
      </c>
      <c r="G20">
        <v>94.125355273099998</v>
      </c>
      <c r="H20">
        <v>92.950226637882295</v>
      </c>
      <c r="I20">
        <v>88.963215147650402</v>
      </c>
      <c r="J20">
        <v>100.82852112454999</v>
      </c>
      <c r="K20">
        <v>114.82222530669</v>
      </c>
      <c r="L20">
        <v>123.290845365034</v>
      </c>
      <c r="M20">
        <v>127.503108339744</v>
      </c>
      <c r="N20">
        <v>128.276833217183</v>
      </c>
      <c r="O20">
        <v>131.753424526651</v>
      </c>
      <c r="P20">
        <v>160.503242585512</v>
      </c>
      <c r="Q20">
        <v>158.19181685014101</v>
      </c>
      <c r="R20">
        <v>179.13187313494799</v>
      </c>
      <c r="S20">
        <v>219.389311155694</v>
      </c>
      <c r="T20">
        <v>180.945148509696</v>
      </c>
      <c r="U20">
        <v>186.77883650221199</v>
      </c>
      <c r="V20">
        <v>192.95381666524901</v>
      </c>
      <c r="W20">
        <v>160.44012140176201</v>
      </c>
      <c r="X20">
        <v>202.535831700004</v>
      </c>
      <c r="Y20">
        <v>193.745356594127</v>
      </c>
      <c r="Z20">
        <v>150.01406268723699</v>
      </c>
      <c r="AA20">
        <v>151.00186960637399</v>
      </c>
      <c r="AB20">
        <v>155.25751120122399</v>
      </c>
      <c r="AC20">
        <v>116.515129234022</v>
      </c>
      <c r="AD20">
        <v>116.05312307768099</v>
      </c>
      <c r="AE20">
        <v>134.745375351413</v>
      </c>
      <c r="AF20">
        <v>136.177319588784</v>
      </c>
    </row>
    <row r="21" spans="1:32" x14ac:dyDescent="0.3">
      <c r="A21" t="s">
        <v>93</v>
      </c>
      <c r="B21" t="s">
        <v>335</v>
      </c>
      <c r="C21" t="s">
        <v>297</v>
      </c>
      <c r="D21" t="s">
        <v>336</v>
      </c>
      <c r="E21" t="s">
        <v>298</v>
      </c>
      <c r="F21">
        <v>167.550590181459</v>
      </c>
      <c r="G21">
        <v>162.34524514629501</v>
      </c>
      <c r="H21">
        <v>163.81848409516601</v>
      </c>
      <c r="I21">
        <v>160.97013420846201</v>
      </c>
      <c r="J21">
        <v>178.165253241176</v>
      </c>
      <c r="K21">
        <v>196.62493402050401</v>
      </c>
      <c r="L21">
        <v>213.30474419893599</v>
      </c>
      <c r="M21">
        <v>224.43827108383101</v>
      </c>
      <c r="N21">
        <v>234.45228255393701</v>
      </c>
      <c r="O21">
        <v>241.12123890598201</v>
      </c>
      <c r="P21">
        <v>275.01760604696102</v>
      </c>
      <c r="Q21">
        <v>282.045313774254</v>
      </c>
      <c r="R21">
        <v>308.90606314673602</v>
      </c>
      <c r="S21">
        <v>354.48050683465902</v>
      </c>
      <c r="T21">
        <v>315.45590487155101</v>
      </c>
      <c r="U21">
        <v>319.48769724943497</v>
      </c>
      <c r="V21">
        <v>321.671189683813</v>
      </c>
      <c r="W21">
        <v>278.72477866769998</v>
      </c>
      <c r="X21">
        <v>319.37431911022799</v>
      </c>
      <c r="Y21">
        <v>300.56386984222502</v>
      </c>
      <c r="Z21">
        <v>255.45384509557701</v>
      </c>
      <c r="AA21">
        <v>259.02858929364498</v>
      </c>
      <c r="AB21">
        <v>263.23369884354599</v>
      </c>
      <c r="AC21">
        <v>217.126649332602</v>
      </c>
      <c r="AD21">
        <v>214.23009600076099</v>
      </c>
      <c r="AE21">
        <v>246.546823903399</v>
      </c>
      <c r="AF21">
        <v>247.479731886293</v>
      </c>
    </row>
    <row r="22" spans="1:32" x14ac:dyDescent="0.3">
      <c r="A22" t="s">
        <v>93</v>
      </c>
      <c r="B22" t="s">
        <v>337</v>
      </c>
      <c r="C22" t="s">
        <v>297</v>
      </c>
      <c r="D22" t="s">
        <v>338</v>
      </c>
      <c r="E22" t="s">
        <v>298</v>
      </c>
      <c r="F22">
        <v>66.289898410524401</v>
      </c>
      <c r="G22">
        <v>68.244048504535698</v>
      </c>
      <c r="H22">
        <v>70.854354143582597</v>
      </c>
      <c r="I22">
        <v>71.948627403504403</v>
      </c>
      <c r="J22">
        <v>77.316400952627703</v>
      </c>
      <c r="K22">
        <v>81.846486363316004</v>
      </c>
      <c r="L22">
        <v>90.037198207373294</v>
      </c>
      <c r="M22">
        <v>96.922170863813903</v>
      </c>
      <c r="N22">
        <v>106.069344536572</v>
      </c>
      <c r="O22">
        <v>109.256617154856</v>
      </c>
      <c r="P22">
        <v>114.544375582239</v>
      </c>
      <c r="Q22">
        <v>123.783088387782</v>
      </c>
      <c r="R22">
        <v>129.77956031397699</v>
      </c>
      <c r="S22">
        <v>135.31285534971201</v>
      </c>
      <c r="T22">
        <v>134.48280597921899</v>
      </c>
      <c r="U22">
        <v>132.72544613569599</v>
      </c>
      <c r="V22">
        <v>128.801110151557</v>
      </c>
      <c r="W22">
        <v>118.318575854949</v>
      </c>
      <c r="X22">
        <v>116.756568987799</v>
      </c>
      <c r="Y22">
        <v>106.718696571167</v>
      </c>
      <c r="Z22">
        <v>105.423856233948</v>
      </c>
      <c r="AA22">
        <v>108.017994312865</v>
      </c>
      <c r="AB22">
        <v>107.960090047157</v>
      </c>
      <c r="AC22">
        <v>100.607967032798</v>
      </c>
      <c r="AD22">
        <v>98.174588642521897</v>
      </c>
      <c r="AE22">
        <v>111.801448551986</v>
      </c>
      <c r="AF22">
        <v>111.30241229750899</v>
      </c>
    </row>
    <row r="23" spans="1:32" x14ac:dyDescent="0.3">
      <c r="A23" t="s">
        <v>93</v>
      </c>
      <c r="B23" t="s">
        <v>339</v>
      </c>
      <c r="C23" t="s">
        <v>297</v>
      </c>
      <c r="D23" t="s">
        <v>340</v>
      </c>
      <c r="E23" t="s">
        <v>298</v>
      </c>
      <c r="F23">
        <v>600.30879139547005</v>
      </c>
      <c r="G23">
        <v>629.30930269565602</v>
      </c>
      <c r="H23">
        <v>703.00265483722296</v>
      </c>
      <c r="I23">
        <v>771.29500546020199</v>
      </c>
      <c r="J23">
        <v>801.49937947775595</v>
      </c>
      <c r="K23">
        <v>880.99712408626203</v>
      </c>
      <c r="L23">
        <v>893.47095669872897</v>
      </c>
      <c r="M23">
        <v>954.95833202685799</v>
      </c>
      <c r="N23">
        <v>905.97118230734498</v>
      </c>
      <c r="O23">
        <v>908.78056127287903</v>
      </c>
      <c r="P23">
        <v>927.868463152039</v>
      </c>
      <c r="Q23">
        <v>933.53714923541099</v>
      </c>
      <c r="R23">
        <v>970.51647383359204</v>
      </c>
      <c r="S23">
        <v>964.62634751227199</v>
      </c>
      <c r="T23">
        <v>896.05380811620705</v>
      </c>
      <c r="U23">
        <v>887.15902670403204</v>
      </c>
      <c r="V23">
        <v>821.687330366065</v>
      </c>
      <c r="W23">
        <v>648.37397241805297</v>
      </c>
      <c r="X23">
        <v>567.71788701232197</v>
      </c>
      <c r="Y23">
        <v>537.09487319708899</v>
      </c>
      <c r="Z23">
        <v>527.24111645527103</v>
      </c>
      <c r="AA23">
        <v>488.294688498499</v>
      </c>
      <c r="AB23">
        <v>496.85120440564202</v>
      </c>
      <c r="AC23">
        <v>497.38130825263602</v>
      </c>
      <c r="AD23">
        <v>572.64174564514599</v>
      </c>
      <c r="AE23">
        <v>531.80383469392495</v>
      </c>
      <c r="AF23">
        <v>623.43163456404602</v>
      </c>
    </row>
    <row r="24" spans="1:32" x14ac:dyDescent="0.3">
      <c r="A24" t="s">
        <v>93</v>
      </c>
      <c r="B24" t="s">
        <v>341</v>
      </c>
      <c r="C24" t="s">
        <v>297</v>
      </c>
      <c r="D24" t="s">
        <v>342</v>
      </c>
      <c r="E24" t="s">
        <v>298</v>
      </c>
      <c r="F24">
        <v>2021.26296174247</v>
      </c>
      <c r="G24">
        <v>2151.3980298260299</v>
      </c>
      <c r="H24">
        <v>2143.5529599751699</v>
      </c>
      <c r="I24">
        <v>2243.8512619923399</v>
      </c>
      <c r="J24">
        <v>2299.2865035913601</v>
      </c>
      <c r="K24">
        <v>2338.7581722229502</v>
      </c>
      <c r="L24">
        <v>2484.0153683835301</v>
      </c>
      <c r="M24">
        <v>2520.5071952176199</v>
      </c>
      <c r="N24">
        <v>2602.3311347860699</v>
      </c>
      <c r="O24">
        <v>2620.0365483537998</v>
      </c>
      <c r="P24">
        <v>2529.4006654878699</v>
      </c>
      <c r="Q24">
        <v>2573.5154235429</v>
      </c>
      <c r="R24">
        <v>2647.5683085446499</v>
      </c>
      <c r="S24">
        <v>2645.6640835703702</v>
      </c>
      <c r="T24">
        <v>2401.9218698345699</v>
      </c>
      <c r="U24">
        <v>2413.1104387559199</v>
      </c>
      <c r="V24">
        <v>2232.0343423342902</v>
      </c>
      <c r="W24">
        <v>2110.2035849356898</v>
      </c>
      <c r="X24">
        <v>2087.6583647238699</v>
      </c>
      <c r="Y24">
        <v>2230.13437928759</v>
      </c>
      <c r="Z24">
        <v>2382.0360518453899</v>
      </c>
      <c r="AA24">
        <v>2469.8532885599002</v>
      </c>
      <c r="AB24">
        <v>2557.4748906373802</v>
      </c>
      <c r="AC24">
        <v>2565.8550581385698</v>
      </c>
      <c r="AD24">
        <v>2534.56400780187</v>
      </c>
      <c r="AE24">
        <v>2429.37521946585</v>
      </c>
      <c r="AF24">
        <v>2566.1387923154002</v>
      </c>
    </row>
    <row r="25" spans="1:32" x14ac:dyDescent="0.3">
      <c r="A25" t="s">
        <v>93</v>
      </c>
      <c r="B25" t="s">
        <v>343</v>
      </c>
      <c r="C25" t="s">
        <v>297</v>
      </c>
      <c r="D25" t="s">
        <v>344</v>
      </c>
      <c r="E25" t="s">
        <v>298</v>
      </c>
      <c r="F25">
        <v>243.065104664312</v>
      </c>
      <c r="G25">
        <v>251.124102975971</v>
      </c>
      <c r="H25">
        <v>250.672749938197</v>
      </c>
      <c r="I25">
        <v>262.83612892090201</v>
      </c>
      <c r="J25">
        <v>271.229147241232</v>
      </c>
      <c r="K25">
        <v>276.79400092242503</v>
      </c>
      <c r="L25">
        <v>299.221857852607</v>
      </c>
      <c r="M25">
        <v>310.46591116901902</v>
      </c>
      <c r="N25">
        <v>330.16845140807402</v>
      </c>
      <c r="O25">
        <v>332.60925219122299</v>
      </c>
      <c r="P25">
        <v>319.605461949757</v>
      </c>
      <c r="Q25">
        <v>330.60030524773799</v>
      </c>
      <c r="R25">
        <v>347.33499964078698</v>
      </c>
      <c r="S25">
        <v>350.207849087868</v>
      </c>
      <c r="T25">
        <v>323.91539768611602</v>
      </c>
      <c r="U25">
        <v>329.82305869429302</v>
      </c>
      <c r="V25">
        <v>315.388089667126</v>
      </c>
      <c r="W25">
        <v>287.64890113181201</v>
      </c>
      <c r="X25">
        <v>285.77828792735698</v>
      </c>
      <c r="Y25">
        <v>304.31359465903</v>
      </c>
      <c r="Z25">
        <v>333.997651249162</v>
      </c>
      <c r="AA25">
        <v>357.32516048261101</v>
      </c>
      <c r="AB25">
        <v>382.04795108928602</v>
      </c>
      <c r="AC25">
        <v>381.81064600385002</v>
      </c>
      <c r="AD25">
        <v>390.86626587881699</v>
      </c>
      <c r="AE25">
        <v>331.80813061859601</v>
      </c>
      <c r="AF25">
        <v>352.67825922292297</v>
      </c>
    </row>
    <row r="26" spans="1:32" x14ac:dyDescent="0.3">
      <c r="A26" t="s">
        <v>93</v>
      </c>
      <c r="B26" t="s">
        <v>345</v>
      </c>
      <c r="C26" t="s">
        <v>297</v>
      </c>
      <c r="D26" t="s">
        <v>346</v>
      </c>
      <c r="E26" t="s">
        <v>298</v>
      </c>
      <c r="F26">
        <v>1035.4846606072699</v>
      </c>
      <c r="G26">
        <v>1113.0319396960999</v>
      </c>
      <c r="H26">
        <v>1106.03274970845</v>
      </c>
      <c r="I26">
        <v>1158.4852767853199</v>
      </c>
      <c r="J26">
        <v>1184.2824400995401</v>
      </c>
      <c r="K26">
        <v>1200.2636552890499</v>
      </c>
      <c r="L26">
        <v>1272.67035821124</v>
      </c>
      <c r="M26">
        <v>1287.42134728936</v>
      </c>
      <c r="N26">
        <v>1335.1088225773599</v>
      </c>
      <c r="O26">
        <v>1346.4917132725</v>
      </c>
      <c r="P26">
        <v>1300.5836908726401</v>
      </c>
      <c r="Q26">
        <v>1318.4226526376101</v>
      </c>
      <c r="R26">
        <v>1349.67199729249</v>
      </c>
      <c r="S26">
        <v>1347.18967757936</v>
      </c>
      <c r="T26">
        <v>1219.90610582924</v>
      </c>
      <c r="U26">
        <v>1225.12494735271</v>
      </c>
      <c r="V26">
        <v>1145.3102096989601</v>
      </c>
      <c r="W26">
        <v>1065.33490744866</v>
      </c>
      <c r="X26">
        <v>1051.56867892214</v>
      </c>
      <c r="Y26">
        <v>1130.3663893799701</v>
      </c>
      <c r="Z26">
        <v>1189.7875958770001</v>
      </c>
      <c r="AA26">
        <v>1233.5640179299201</v>
      </c>
      <c r="AB26">
        <v>1251.69697138228</v>
      </c>
      <c r="AC26">
        <v>1206.48412139279</v>
      </c>
      <c r="AD26">
        <v>1181.91445138787</v>
      </c>
      <c r="AE26">
        <v>1169.10864554002</v>
      </c>
      <c r="AF26">
        <v>1217.2757569171399</v>
      </c>
    </row>
    <row r="27" spans="1:32" x14ac:dyDescent="0.3">
      <c r="A27" t="s">
        <v>93</v>
      </c>
      <c r="B27" t="s">
        <v>347</v>
      </c>
      <c r="C27" t="s">
        <v>297</v>
      </c>
      <c r="D27" t="s">
        <v>348</v>
      </c>
      <c r="E27" t="s">
        <v>298</v>
      </c>
      <c r="F27">
        <v>742.99656982419197</v>
      </c>
      <c r="G27">
        <v>787.24843222061702</v>
      </c>
      <c r="H27">
        <v>786.91187947407604</v>
      </c>
      <c r="I27">
        <v>822.58340072205499</v>
      </c>
      <c r="J27">
        <v>843.885366968982</v>
      </c>
      <c r="K27">
        <v>861.89818480421002</v>
      </c>
      <c r="L27">
        <v>912.37602028974197</v>
      </c>
      <c r="M27">
        <v>922.94623117839501</v>
      </c>
      <c r="N27">
        <v>937.27344397780996</v>
      </c>
      <c r="O27">
        <v>941.12804031677797</v>
      </c>
      <c r="P27">
        <v>909.38627491936802</v>
      </c>
      <c r="Q27">
        <v>924.75184481004203</v>
      </c>
      <c r="R27">
        <v>950.92711987095799</v>
      </c>
      <c r="S27">
        <v>948.65755462443303</v>
      </c>
      <c r="T27">
        <v>858.50777491540805</v>
      </c>
      <c r="U27">
        <v>858.576990231065</v>
      </c>
      <c r="V27">
        <v>771.54663498233595</v>
      </c>
      <c r="W27">
        <v>757.52580316467299</v>
      </c>
      <c r="X27">
        <v>750.59700686320298</v>
      </c>
      <c r="Y27">
        <v>795.82379879586097</v>
      </c>
      <c r="Z27">
        <v>858.54817311218301</v>
      </c>
      <c r="AA27">
        <v>879.26399536608801</v>
      </c>
      <c r="AB27">
        <v>923.92205096261</v>
      </c>
      <c r="AC27">
        <v>977.70470518840602</v>
      </c>
      <c r="AD27">
        <v>961.93827050735501</v>
      </c>
      <c r="AE27">
        <v>928.45844330724003</v>
      </c>
      <c r="AF27">
        <v>996.18477617533495</v>
      </c>
    </row>
    <row r="28" spans="1:32" x14ac:dyDescent="0.3">
      <c r="A28" t="s">
        <v>93</v>
      </c>
      <c r="B28" t="s">
        <v>349</v>
      </c>
      <c r="C28" t="s">
        <v>297</v>
      </c>
      <c r="D28" t="s">
        <v>350</v>
      </c>
      <c r="E28" t="s">
        <v>298</v>
      </c>
      <c r="F28">
        <v>322.25711986810097</v>
      </c>
      <c r="G28">
        <v>345.47717108326998</v>
      </c>
      <c r="H28">
        <v>361.18419619898998</v>
      </c>
      <c r="I28">
        <v>379.23004839031302</v>
      </c>
      <c r="J28">
        <v>388.758057715527</v>
      </c>
      <c r="K28">
        <v>421.03952278775103</v>
      </c>
      <c r="L28">
        <v>443.35057894117602</v>
      </c>
      <c r="M28">
        <v>466.47359027576402</v>
      </c>
      <c r="N28">
        <v>479.90266572699898</v>
      </c>
      <c r="O28">
        <v>496.80934769086502</v>
      </c>
      <c r="P28">
        <v>528.12802966505899</v>
      </c>
      <c r="Q28">
        <v>553.10530642896401</v>
      </c>
      <c r="R28">
        <v>593.09727009339201</v>
      </c>
      <c r="S28">
        <v>633.38886910518397</v>
      </c>
      <c r="T28">
        <v>609.72913634173301</v>
      </c>
      <c r="U28">
        <v>656.05441679129001</v>
      </c>
      <c r="V28">
        <v>611.81553739062497</v>
      </c>
      <c r="W28">
        <v>548.65390902365004</v>
      </c>
      <c r="X28">
        <v>548.87929874500696</v>
      </c>
      <c r="Y28">
        <v>532.07129959445297</v>
      </c>
      <c r="Z28">
        <v>551.38379354756705</v>
      </c>
      <c r="AA28">
        <v>575.825424744467</v>
      </c>
      <c r="AB28">
        <v>611.118801013591</v>
      </c>
      <c r="AC28">
        <v>649.06676916700303</v>
      </c>
      <c r="AD28">
        <v>628.23747333873098</v>
      </c>
      <c r="AE28">
        <v>578.14469499838901</v>
      </c>
      <c r="AF28">
        <v>562.78598824588198</v>
      </c>
    </row>
    <row r="29" spans="1:32" x14ac:dyDescent="0.3">
      <c r="A29" t="s">
        <v>93</v>
      </c>
      <c r="B29" t="s">
        <v>351</v>
      </c>
      <c r="C29" t="s">
        <v>297</v>
      </c>
      <c r="D29" t="s">
        <v>352</v>
      </c>
      <c r="E29" t="s">
        <v>298</v>
      </c>
      <c r="F29">
        <v>92.869140789045503</v>
      </c>
      <c r="G29">
        <v>98.561563687892701</v>
      </c>
      <c r="H29">
        <v>103.10819911144</v>
      </c>
      <c r="I29">
        <v>108.47466972317901</v>
      </c>
      <c r="J29">
        <v>111.882169133883</v>
      </c>
      <c r="K29">
        <v>119.011453709287</v>
      </c>
      <c r="L29">
        <v>126.292439969273</v>
      </c>
      <c r="M29">
        <v>133.30802492650301</v>
      </c>
      <c r="N29">
        <v>135.268268408691</v>
      </c>
      <c r="O29">
        <v>140.76172829856199</v>
      </c>
      <c r="P29">
        <v>146.707926250318</v>
      </c>
      <c r="Q29">
        <v>153.87646299563499</v>
      </c>
      <c r="R29">
        <v>162.56545881940201</v>
      </c>
      <c r="S29">
        <v>171.03451587158</v>
      </c>
      <c r="T29">
        <v>168.112730726124</v>
      </c>
      <c r="U29">
        <v>190.45585388775601</v>
      </c>
      <c r="V29">
        <v>184.896227992815</v>
      </c>
      <c r="W29">
        <v>180.60578868592299</v>
      </c>
      <c r="X29">
        <v>187.594649256748</v>
      </c>
      <c r="Y29">
        <v>178.33057514571601</v>
      </c>
      <c r="Z29">
        <v>196.299711484677</v>
      </c>
      <c r="AA29">
        <v>208.64930403404099</v>
      </c>
      <c r="AB29">
        <v>231.14699826820299</v>
      </c>
      <c r="AC29">
        <v>253.88161950139099</v>
      </c>
      <c r="AD29">
        <v>241.202499540313</v>
      </c>
      <c r="AE29">
        <v>237.63697260002201</v>
      </c>
      <c r="AF29">
        <v>232.13652207294999</v>
      </c>
    </row>
    <row r="30" spans="1:32" x14ac:dyDescent="0.3">
      <c r="A30" t="s">
        <v>93</v>
      </c>
      <c r="B30" t="s">
        <v>353</v>
      </c>
      <c r="C30" t="s">
        <v>297</v>
      </c>
      <c r="D30" t="s">
        <v>354</v>
      </c>
      <c r="E30" t="s">
        <v>298</v>
      </c>
      <c r="F30">
        <v>7.0912865889683401</v>
      </c>
      <c r="G30">
        <v>7.7203953156851703</v>
      </c>
      <c r="H30">
        <v>8.1216113074457095</v>
      </c>
      <c r="I30">
        <v>8.5997582841911999</v>
      </c>
      <c r="J30">
        <v>8.7678915195540092</v>
      </c>
      <c r="K30">
        <v>9.6298071153863898</v>
      </c>
      <c r="L30">
        <v>10.231954079901399</v>
      </c>
      <c r="M30">
        <v>10.749217881291701</v>
      </c>
      <c r="N30">
        <v>11.369192325531801</v>
      </c>
      <c r="O30">
        <v>11.6918958416263</v>
      </c>
      <c r="P30">
        <v>12.4252648594659</v>
      </c>
      <c r="Q30">
        <v>12.8563962361282</v>
      </c>
      <c r="R30">
        <v>13.767154056372799</v>
      </c>
      <c r="S30">
        <v>14.395572349107701</v>
      </c>
      <c r="T30">
        <v>13.0053281851678</v>
      </c>
      <c r="U30">
        <v>13.5909557399796</v>
      </c>
      <c r="V30">
        <v>13.6412182028198</v>
      </c>
      <c r="W30">
        <v>12.2407429154848</v>
      </c>
      <c r="X30">
        <v>13.5177326627201</v>
      </c>
      <c r="Y30">
        <v>15.126348051808</v>
      </c>
      <c r="Z30">
        <v>14.8112800902713</v>
      </c>
      <c r="AA30">
        <v>13.9288180063103</v>
      </c>
      <c r="AB30">
        <v>14.5471099095864</v>
      </c>
      <c r="AC30">
        <v>17.085804264449202</v>
      </c>
      <c r="AD30">
        <v>22.9444681514682</v>
      </c>
      <c r="AE30">
        <v>22.841947958545401</v>
      </c>
      <c r="AF30">
        <v>23.4569334163454</v>
      </c>
    </row>
    <row r="31" spans="1:32" x14ac:dyDescent="0.3">
      <c r="A31" t="s">
        <v>93</v>
      </c>
      <c r="B31" t="s">
        <v>355</v>
      </c>
      <c r="C31" t="s">
        <v>297</v>
      </c>
      <c r="D31" t="s">
        <v>356</v>
      </c>
      <c r="E31" t="s">
        <v>298</v>
      </c>
      <c r="F31">
        <v>40.656104219208999</v>
      </c>
      <c r="G31">
        <v>43.490025784435403</v>
      </c>
      <c r="H31">
        <v>45.414483897819103</v>
      </c>
      <c r="I31">
        <v>47.719791104212803</v>
      </c>
      <c r="J31">
        <v>48.940243976571999</v>
      </c>
      <c r="K31">
        <v>52.4809724317929</v>
      </c>
      <c r="L31">
        <v>55.588903300036002</v>
      </c>
      <c r="M31">
        <v>58.654059014986998</v>
      </c>
      <c r="N31">
        <v>60.931090602481198</v>
      </c>
      <c r="O31">
        <v>62.258596320974803</v>
      </c>
      <c r="P31">
        <v>65.350115047703795</v>
      </c>
      <c r="Q31">
        <v>67.3140059141828</v>
      </c>
      <c r="R31">
        <v>71.029383154092997</v>
      </c>
      <c r="S31">
        <v>73.697190322627705</v>
      </c>
      <c r="T31">
        <v>70.197571263598107</v>
      </c>
      <c r="U31">
        <v>72.368824133573895</v>
      </c>
      <c r="V31">
        <v>68.024306209048007</v>
      </c>
      <c r="W31">
        <v>64.3470699588093</v>
      </c>
      <c r="X31">
        <v>66.2659902191604</v>
      </c>
      <c r="Y31">
        <v>61.867796937429702</v>
      </c>
      <c r="Z31">
        <v>61.399517810240098</v>
      </c>
      <c r="AA31">
        <v>64.120465876927298</v>
      </c>
      <c r="AB31">
        <v>69.730486149511407</v>
      </c>
      <c r="AC31">
        <v>80.097010547933095</v>
      </c>
      <c r="AD31">
        <v>76.526149805113903</v>
      </c>
      <c r="AE31">
        <v>61.392251446249396</v>
      </c>
      <c r="AF31">
        <v>53.974879299188203</v>
      </c>
    </row>
    <row r="32" spans="1:32" x14ac:dyDescent="0.3">
      <c r="A32" t="s">
        <v>93</v>
      </c>
      <c r="B32" t="s">
        <v>357</v>
      </c>
      <c r="C32" t="s">
        <v>297</v>
      </c>
      <c r="D32" t="s">
        <v>358</v>
      </c>
      <c r="E32" t="s">
        <v>298</v>
      </c>
      <c r="F32">
        <v>148.22472455855501</v>
      </c>
      <c r="G32">
        <v>160.352150589768</v>
      </c>
      <c r="H32">
        <v>167.58693375455701</v>
      </c>
      <c r="I32">
        <v>175.85892101838999</v>
      </c>
      <c r="J32">
        <v>179.259478111714</v>
      </c>
      <c r="K32">
        <v>197.146106875654</v>
      </c>
      <c r="L32">
        <v>205.710152530568</v>
      </c>
      <c r="M32">
        <v>215.50863104661499</v>
      </c>
      <c r="N32">
        <v>222.23403081153799</v>
      </c>
      <c r="O32">
        <v>229.94559502057999</v>
      </c>
      <c r="P32">
        <v>248.10988418339599</v>
      </c>
      <c r="Q32">
        <v>256.96605814237199</v>
      </c>
      <c r="R32">
        <v>275.90797085526401</v>
      </c>
      <c r="S32">
        <v>295.12958677256597</v>
      </c>
      <c r="T32">
        <v>278.209877722182</v>
      </c>
      <c r="U32">
        <v>292.932503117463</v>
      </c>
      <c r="V32">
        <v>267.75028510017199</v>
      </c>
      <c r="W32">
        <v>213.29247087188099</v>
      </c>
      <c r="X32">
        <v>207.69351133482101</v>
      </c>
      <c r="Y32">
        <v>202.81322731700701</v>
      </c>
      <c r="Z32">
        <v>205.869259392141</v>
      </c>
      <c r="AA32">
        <v>217.34448520174101</v>
      </c>
      <c r="AB32">
        <v>224.934919982759</v>
      </c>
      <c r="AC32">
        <v>229.527299780953</v>
      </c>
      <c r="AD32">
        <v>226.91323528434299</v>
      </c>
      <c r="AE32">
        <v>201.090748686339</v>
      </c>
      <c r="AF32">
        <v>197.85168364948001</v>
      </c>
    </row>
    <row r="33" spans="1:32" x14ac:dyDescent="0.3">
      <c r="A33" t="s">
        <v>93</v>
      </c>
      <c r="B33" t="s">
        <v>359</v>
      </c>
      <c r="C33" t="s">
        <v>297</v>
      </c>
      <c r="D33" t="s">
        <v>360</v>
      </c>
      <c r="E33" t="s">
        <v>298</v>
      </c>
      <c r="F33">
        <v>33.376341756747699</v>
      </c>
      <c r="G33">
        <v>35.340459324709201</v>
      </c>
      <c r="H33">
        <v>36.938426278528098</v>
      </c>
      <c r="I33">
        <v>38.558830017355497</v>
      </c>
      <c r="J33">
        <v>39.876376334143998</v>
      </c>
      <c r="K33">
        <v>42.776482256075496</v>
      </c>
      <c r="L33">
        <v>45.507111756103697</v>
      </c>
      <c r="M33">
        <v>48.223338887468401</v>
      </c>
      <c r="N33">
        <v>50.081657646776399</v>
      </c>
      <c r="O33">
        <v>52.131884416355298</v>
      </c>
      <c r="P33">
        <v>55.550620940337701</v>
      </c>
      <c r="Q33">
        <v>62.091985082994903</v>
      </c>
      <c r="R33">
        <v>69.842826808629297</v>
      </c>
      <c r="S33">
        <v>79.170309837290105</v>
      </c>
      <c r="T33">
        <v>80.193871060129197</v>
      </c>
      <c r="U33">
        <v>86.645949099595896</v>
      </c>
      <c r="V33">
        <v>77.384116864500001</v>
      </c>
      <c r="W33">
        <v>78.070389091338001</v>
      </c>
      <c r="X33">
        <v>73.759065135437098</v>
      </c>
      <c r="Y33">
        <v>73.873091173066896</v>
      </c>
      <c r="Z33">
        <v>72.977498888186602</v>
      </c>
      <c r="AA33">
        <v>71.742959860018999</v>
      </c>
      <c r="AB33">
        <v>70.759415719528405</v>
      </c>
      <c r="AC33">
        <v>68.507205573144702</v>
      </c>
      <c r="AD33">
        <v>60.663772989201497</v>
      </c>
      <c r="AE33">
        <v>55.182774307232798</v>
      </c>
      <c r="AF33">
        <v>55.365969807918098</v>
      </c>
    </row>
    <row r="34" spans="1:32" x14ac:dyDescent="0.3">
      <c r="A34" t="s">
        <v>93</v>
      </c>
      <c r="B34" t="s">
        <v>361</v>
      </c>
      <c r="C34" t="s">
        <v>297</v>
      </c>
      <c r="D34" t="s">
        <v>362</v>
      </c>
      <c r="E34" t="s">
        <v>298</v>
      </c>
      <c r="F34">
        <v>252.20294655627299</v>
      </c>
      <c r="G34">
        <v>264.892334254719</v>
      </c>
      <c r="H34">
        <v>282.35649195296401</v>
      </c>
      <c r="I34">
        <v>294.59112167599102</v>
      </c>
      <c r="J34">
        <v>300.68003280271</v>
      </c>
      <c r="K34">
        <v>311.229545866389</v>
      </c>
      <c r="L34">
        <v>337.30029328625602</v>
      </c>
      <c r="M34">
        <v>344.29183196151303</v>
      </c>
      <c r="N34">
        <v>346.443758732574</v>
      </c>
      <c r="O34">
        <v>335.74368400102202</v>
      </c>
      <c r="P34">
        <v>339.46837368829199</v>
      </c>
      <c r="Q34">
        <v>353.76908850412002</v>
      </c>
      <c r="R34">
        <v>370.82405954990003</v>
      </c>
      <c r="S34">
        <v>363.81335487524899</v>
      </c>
      <c r="T34">
        <v>352.05401267806201</v>
      </c>
      <c r="U34">
        <v>360.64755625663298</v>
      </c>
      <c r="V34">
        <v>345.10574558743701</v>
      </c>
      <c r="W34">
        <v>309.61038457455498</v>
      </c>
      <c r="X34">
        <v>289.65383175980401</v>
      </c>
      <c r="Y34">
        <v>301.65156612299398</v>
      </c>
      <c r="Z34">
        <v>339.25765825366602</v>
      </c>
      <c r="AA34">
        <v>356.27817295922301</v>
      </c>
      <c r="AB34">
        <v>389.46138810736102</v>
      </c>
      <c r="AC34">
        <v>408.64056005553198</v>
      </c>
      <c r="AD34">
        <v>438.70319314192398</v>
      </c>
      <c r="AE34">
        <v>316.42689405953098</v>
      </c>
      <c r="AF34">
        <v>339.96994625633101</v>
      </c>
    </row>
    <row r="35" spans="1:32" x14ac:dyDescent="0.3">
      <c r="A35" t="s">
        <v>93</v>
      </c>
      <c r="B35" t="s">
        <v>363</v>
      </c>
      <c r="C35" t="s">
        <v>297</v>
      </c>
      <c r="D35" t="s">
        <v>364</v>
      </c>
      <c r="E35" t="s">
        <v>298</v>
      </c>
      <c r="F35">
        <v>698.781502846423</v>
      </c>
      <c r="G35">
        <v>750.114303225154</v>
      </c>
      <c r="H35">
        <v>775.12285520678904</v>
      </c>
      <c r="I35">
        <v>802.80989544114004</v>
      </c>
      <c r="J35">
        <v>826.00205357604602</v>
      </c>
      <c r="K35">
        <v>865.72308075393198</v>
      </c>
      <c r="L35">
        <v>944.00549847344496</v>
      </c>
      <c r="M35">
        <v>970.421673833456</v>
      </c>
      <c r="N35">
        <v>1005.1130642747599</v>
      </c>
      <c r="O35">
        <v>997.079826996051</v>
      </c>
      <c r="P35">
        <v>993.04496709093303</v>
      </c>
      <c r="Q35">
        <v>988.478118907777</v>
      </c>
      <c r="R35">
        <v>994.24165131698498</v>
      </c>
      <c r="S35">
        <v>1025.3975564449199</v>
      </c>
      <c r="T35">
        <v>1015.23521558382</v>
      </c>
      <c r="U35">
        <v>1023.72183393426</v>
      </c>
      <c r="V35">
        <v>1014.70341446243</v>
      </c>
      <c r="W35">
        <v>1021.73176238919</v>
      </c>
      <c r="X35">
        <v>1021.34314594425</v>
      </c>
      <c r="Y35">
        <v>969.13634665843801</v>
      </c>
      <c r="Z35">
        <v>984.25613451683205</v>
      </c>
      <c r="AA35">
        <v>999.57968306730402</v>
      </c>
      <c r="AB35">
        <v>1050.8592519613701</v>
      </c>
      <c r="AC35">
        <v>1074.7067404203001</v>
      </c>
      <c r="AD35">
        <v>1173.41664717203</v>
      </c>
      <c r="AE35">
        <v>1175.4658306600099</v>
      </c>
      <c r="AF35">
        <v>1301.11145712345</v>
      </c>
    </row>
    <row r="36" spans="1:32" x14ac:dyDescent="0.3">
      <c r="A36" t="s">
        <v>93</v>
      </c>
      <c r="B36" t="s">
        <v>365</v>
      </c>
      <c r="C36" t="s">
        <v>297</v>
      </c>
      <c r="D36" t="s">
        <v>366</v>
      </c>
      <c r="E36" t="s">
        <v>298</v>
      </c>
      <c r="F36">
        <v>250.53424040779899</v>
      </c>
      <c r="G36">
        <v>256.16492841089303</v>
      </c>
      <c r="H36">
        <v>261.33762066973401</v>
      </c>
      <c r="I36">
        <v>263.36433122690897</v>
      </c>
      <c r="J36">
        <v>267.67506719911302</v>
      </c>
      <c r="K36">
        <v>278.69646382185999</v>
      </c>
      <c r="L36">
        <v>281.522437266498</v>
      </c>
      <c r="M36">
        <v>270.62754852915901</v>
      </c>
      <c r="N36">
        <v>274.00224259432201</v>
      </c>
      <c r="O36">
        <v>267.087665289619</v>
      </c>
      <c r="P36">
        <v>261.10953969053998</v>
      </c>
      <c r="Q36">
        <v>267.49094947800103</v>
      </c>
      <c r="R36">
        <v>274.16481235598701</v>
      </c>
      <c r="S36">
        <v>280.96024358596702</v>
      </c>
      <c r="T36">
        <v>256.30182368969599</v>
      </c>
      <c r="U36">
        <v>250.520501223677</v>
      </c>
      <c r="V36">
        <v>237.93658598014699</v>
      </c>
      <c r="W36">
        <v>212.765833984203</v>
      </c>
      <c r="X36">
        <v>187.728378455128</v>
      </c>
      <c r="Y36">
        <v>190.23164734815899</v>
      </c>
      <c r="Z36">
        <v>188.35621268187899</v>
      </c>
      <c r="AA36">
        <v>182.31697178926299</v>
      </c>
      <c r="AB36">
        <v>181.15919291467301</v>
      </c>
      <c r="AC36">
        <v>169.279089736972</v>
      </c>
      <c r="AD36">
        <v>174.81726443078099</v>
      </c>
      <c r="AE36">
        <v>159.18498244663701</v>
      </c>
      <c r="AF36">
        <v>167.12731130680601</v>
      </c>
    </row>
    <row r="37" spans="1:32" x14ac:dyDescent="0.3">
      <c r="A37" t="s">
        <v>93</v>
      </c>
      <c r="B37" t="s">
        <v>367</v>
      </c>
      <c r="C37" t="s">
        <v>297</v>
      </c>
      <c r="D37" t="s">
        <v>368</v>
      </c>
      <c r="E37" t="s">
        <v>298</v>
      </c>
      <c r="F37">
        <v>276.74160127225298</v>
      </c>
      <c r="G37">
        <v>306.20988376124302</v>
      </c>
      <c r="H37">
        <v>317.70068376877299</v>
      </c>
      <c r="I37">
        <v>337.18990325137702</v>
      </c>
      <c r="J37">
        <v>345.93716946807899</v>
      </c>
      <c r="K37">
        <v>356.46139462711</v>
      </c>
      <c r="L37">
        <v>428.62228409812002</v>
      </c>
      <c r="M37">
        <v>433.02690629164698</v>
      </c>
      <c r="N37">
        <v>449.80568884395001</v>
      </c>
      <c r="O37">
        <v>444.55073522340598</v>
      </c>
      <c r="P37">
        <v>432.28765697856397</v>
      </c>
      <c r="Q37">
        <v>413.00833420644102</v>
      </c>
      <c r="R37">
        <v>402.40208880792602</v>
      </c>
      <c r="S37">
        <v>404.75250781843999</v>
      </c>
      <c r="T37">
        <v>394.57104495979701</v>
      </c>
      <c r="U37">
        <v>399.16393337581098</v>
      </c>
      <c r="V37">
        <v>397.64201245269902</v>
      </c>
      <c r="W37">
        <v>416.71951050321502</v>
      </c>
      <c r="X37">
        <v>434.413319226601</v>
      </c>
      <c r="Y37">
        <v>376.54942021059298</v>
      </c>
      <c r="Z37">
        <v>376.17158249079</v>
      </c>
      <c r="AA37">
        <v>382.44109312926997</v>
      </c>
      <c r="AB37">
        <v>390.45909994221898</v>
      </c>
      <c r="AC37">
        <v>375.68159815267597</v>
      </c>
      <c r="AD37">
        <v>383.51223588052801</v>
      </c>
      <c r="AE37">
        <v>370.81402100627503</v>
      </c>
      <c r="AF37">
        <v>401.32797938625203</v>
      </c>
    </row>
    <row r="38" spans="1:32" x14ac:dyDescent="0.3">
      <c r="A38" t="s">
        <v>93</v>
      </c>
      <c r="B38" t="s">
        <v>369</v>
      </c>
      <c r="C38" t="s">
        <v>297</v>
      </c>
      <c r="D38" t="s">
        <v>370</v>
      </c>
      <c r="E38" t="s">
        <v>298</v>
      </c>
      <c r="F38">
        <v>169.943693194513</v>
      </c>
      <c r="G38">
        <v>186.351855341673</v>
      </c>
      <c r="H38">
        <v>194.71652343707601</v>
      </c>
      <c r="I38">
        <v>200.93535389935701</v>
      </c>
      <c r="J38">
        <v>211.11484887987001</v>
      </c>
      <c r="K38">
        <v>229.32258959060999</v>
      </c>
      <c r="L38">
        <v>232.670575138956</v>
      </c>
      <c r="M38">
        <v>265.95270730770198</v>
      </c>
      <c r="N38">
        <v>280.59247670365698</v>
      </c>
      <c r="O38">
        <v>284.78478630906102</v>
      </c>
      <c r="P38">
        <v>299.12296111649999</v>
      </c>
      <c r="Q38">
        <v>307.41446170912798</v>
      </c>
      <c r="R38">
        <v>317.08223351721199</v>
      </c>
      <c r="S38">
        <v>339.15219929935199</v>
      </c>
      <c r="T38">
        <v>364.230185861032</v>
      </c>
      <c r="U38">
        <v>373.99851325459798</v>
      </c>
      <c r="V38">
        <v>379.22080303640502</v>
      </c>
      <c r="W38">
        <v>392.44847281796598</v>
      </c>
      <c r="X38">
        <v>399.22162055057402</v>
      </c>
      <c r="Y38">
        <v>402.49966207260701</v>
      </c>
      <c r="Z38">
        <v>419.84920029737702</v>
      </c>
      <c r="AA38">
        <v>434.88520462400498</v>
      </c>
      <c r="AB38">
        <v>479.25813347240802</v>
      </c>
      <c r="AC38">
        <v>529.73216855967098</v>
      </c>
      <c r="AD38">
        <v>615.062060916262</v>
      </c>
      <c r="AE38">
        <v>645.46682720709498</v>
      </c>
      <c r="AF38">
        <v>732.656166430388</v>
      </c>
    </row>
    <row r="39" spans="1:32" x14ac:dyDescent="0.3">
      <c r="A39" t="s">
        <v>93</v>
      </c>
      <c r="B39" t="s">
        <v>371</v>
      </c>
      <c r="C39" t="s">
        <v>297</v>
      </c>
      <c r="D39" t="s">
        <v>372</v>
      </c>
      <c r="E39" t="s">
        <v>298</v>
      </c>
      <c r="F39">
        <v>966.38962247731604</v>
      </c>
      <c r="G39">
        <v>1015.1845700943099</v>
      </c>
      <c r="H39">
        <v>1057.01663111267</v>
      </c>
      <c r="I39">
        <v>1072.13891813592</v>
      </c>
      <c r="J39">
        <v>1102.3243993040201</v>
      </c>
      <c r="K39">
        <v>1149.8555114855899</v>
      </c>
      <c r="L39">
        <v>1154.7007193125</v>
      </c>
      <c r="M39">
        <v>1181.90120324697</v>
      </c>
      <c r="N39">
        <v>1201.83079618291</v>
      </c>
      <c r="O39">
        <v>1182.39846426701</v>
      </c>
      <c r="P39">
        <v>1267.79262106531</v>
      </c>
      <c r="Q39">
        <v>1319.7057507398999</v>
      </c>
      <c r="R39">
        <v>1376.52877723712</v>
      </c>
      <c r="S39">
        <v>1361.18199992362</v>
      </c>
      <c r="T39">
        <v>1337.54131132005</v>
      </c>
      <c r="U39">
        <v>1359.9026945657999</v>
      </c>
      <c r="V39">
        <v>1269.0077843342201</v>
      </c>
      <c r="W39">
        <v>1363.92408738115</v>
      </c>
      <c r="X39">
        <v>1352.8739464591399</v>
      </c>
      <c r="Y39">
        <v>1240.08267366006</v>
      </c>
      <c r="Z39">
        <v>1231.80545016838</v>
      </c>
      <c r="AA39">
        <v>1204.77043163557</v>
      </c>
      <c r="AB39">
        <v>1213.7509709917899</v>
      </c>
      <c r="AC39">
        <v>1154.91330649318</v>
      </c>
      <c r="AD39">
        <v>1200.5594140158501</v>
      </c>
      <c r="AE39">
        <v>1100.4881707971999</v>
      </c>
      <c r="AF39">
        <v>1174.79720260366</v>
      </c>
    </row>
    <row r="40" spans="1:32" x14ac:dyDescent="0.3">
      <c r="A40" t="s">
        <v>93</v>
      </c>
      <c r="B40" t="s">
        <v>373</v>
      </c>
      <c r="C40" t="s">
        <v>297</v>
      </c>
      <c r="D40" t="s">
        <v>374</v>
      </c>
      <c r="E40" t="s">
        <v>298</v>
      </c>
      <c r="F40">
        <v>157.25499074556501</v>
      </c>
      <c r="G40">
        <v>182.94195597117101</v>
      </c>
      <c r="H40">
        <v>191.90647917518399</v>
      </c>
      <c r="I40">
        <v>192.96905351063401</v>
      </c>
      <c r="J40">
        <v>195.013076496807</v>
      </c>
      <c r="K40">
        <v>208.90126645427699</v>
      </c>
      <c r="L40">
        <v>230.70525137004699</v>
      </c>
      <c r="M40">
        <v>236.88396518868899</v>
      </c>
      <c r="N40">
        <v>237.60150101908701</v>
      </c>
      <c r="O40">
        <v>229.13498835471299</v>
      </c>
      <c r="P40">
        <v>228.66072443663001</v>
      </c>
      <c r="Q40">
        <v>225.51989765475801</v>
      </c>
      <c r="R40">
        <v>212.83718818075599</v>
      </c>
      <c r="S40">
        <v>210.90734781936499</v>
      </c>
      <c r="T40">
        <v>199.50288551750199</v>
      </c>
      <c r="U40">
        <v>170.40954165279501</v>
      </c>
      <c r="V40">
        <v>160.06864468544401</v>
      </c>
      <c r="W40">
        <v>133.640963406765</v>
      </c>
      <c r="X40">
        <v>144.37954524300599</v>
      </c>
      <c r="Y40">
        <v>149.26441423044199</v>
      </c>
      <c r="Z40">
        <v>168.69015884035599</v>
      </c>
      <c r="AA40">
        <v>203.801454019613</v>
      </c>
      <c r="AB40">
        <v>249.41748088392799</v>
      </c>
      <c r="AC40">
        <v>264.15621549006102</v>
      </c>
      <c r="AD40">
        <v>273.62660659681001</v>
      </c>
      <c r="AE40">
        <v>287.34314936403399</v>
      </c>
      <c r="AF40">
        <v>317.691024203067</v>
      </c>
    </row>
    <row r="41" spans="1:32" x14ac:dyDescent="0.3">
      <c r="A41" t="s">
        <v>93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93</v>
      </c>
      <c r="B42" t="s">
        <v>377</v>
      </c>
      <c r="C42" t="s">
        <v>297</v>
      </c>
      <c r="D42" t="s">
        <v>378</v>
      </c>
      <c r="E42" t="s">
        <v>298</v>
      </c>
      <c r="F42">
        <v>947.53175533637295</v>
      </c>
      <c r="G42">
        <v>1030.0782740233799</v>
      </c>
      <c r="H42">
        <v>1067.74163425807</v>
      </c>
      <c r="I42">
        <v>1102.1188800391999</v>
      </c>
      <c r="J42">
        <v>1149.47906365517</v>
      </c>
      <c r="K42">
        <v>1169.3166077711501</v>
      </c>
      <c r="L42">
        <v>1236.8601947269599</v>
      </c>
      <c r="M42">
        <v>1219.5961401203199</v>
      </c>
      <c r="N42">
        <v>1242.4760388649299</v>
      </c>
      <c r="O42">
        <v>1227.78804424232</v>
      </c>
      <c r="P42">
        <v>1249.1746005881801</v>
      </c>
      <c r="Q42">
        <v>1191.4561656753499</v>
      </c>
      <c r="R42">
        <v>1267.13569098637</v>
      </c>
      <c r="S42">
        <v>1294.66905731166</v>
      </c>
      <c r="T42">
        <v>1302.51170808599</v>
      </c>
      <c r="U42">
        <v>1291.9280066219501</v>
      </c>
      <c r="V42">
        <v>1291.6068995969299</v>
      </c>
      <c r="W42">
        <v>1208.1337148523</v>
      </c>
      <c r="X42">
        <v>1198.29591061213</v>
      </c>
      <c r="Y42">
        <v>1286.04621658509</v>
      </c>
      <c r="Z42">
        <v>1331.2435857886201</v>
      </c>
      <c r="AA42">
        <v>1379.90004033112</v>
      </c>
      <c r="AB42">
        <v>1482.2999731801599</v>
      </c>
      <c r="AC42">
        <v>1559.5226297289901</v>
      </c>
      <c r="AD42">
        <v>1672.7855196222299</v>
      </c>
      <c r="AE42">
        <v>1566.39512155119</v>
      </c>
      <c r="AF42">
        <v>1565.44898352517</v>
      </c>
    </row>
    <row r="43" spans="1:32" x14ac:dyDescent="0.3">
      <c r="A43" t="s">
        <v>93</v>
      </c>
      <c r="B43" t="s">
        <v>379</v>
      </c>
      <c r="C43" t="s">
        <v>297</v>
      </c>
      <c r="D43" t="s">
        <v>380</v>
      </c>
      <c r="E43" t="s">
        <v>298</v>
      </c>
      <c r="F43">
        <v>1172.51155872853</v>
      </c>
      <c r="G43">
        <v>1275.1608560771799</v>
      </c>
      <c r="H43">
        <v>1321.66905399397</v>
      </c>
      <c r="I43">
        <v>1364.3058835792201</v>
      </c>
      <c r="J43">
        <v>1422.3735808418201</v>
      </c>
      <c r="K43">
        <v>1455.73388508371</v>
      </c>
      <c r="L43">
        <v>1529.6699531926199</v>
      </c>
      <c r="M43">
        <v>1521.5665109740401</v>
      </c>
      <c r="N43">
        <v>1552.2608495373499</v>
      </c>
      <c r="O43">
        <v>1540.10928865807</v>
      </c>
      <c r="P43">
        <v>1567.26468034703</v>
      </c>
      <c r="Q43">
        <v>1515.15219085842</v>
      </c>
      <c r="R43">
        <v>1610.5397863033199</v>
      </c>
      <c r="S43">
        <v>1656.72458871963</v>
      </c>
      <c r="T43">
        <v>1655.8263701565099</v>
      </c>
      <c r="U43">
        <v>1644.3150099038301</v>
      </c>
      <c r="V43">
        <v>1643.6034331978301</v>
      </c>
      <c r="W43">
        <v>1544.63951517588</v>
      </c>
      <c r="X43">
        <v>1528.41539711057</v>
      </c>
      <c r="Y43">
        <v>1600.70202717861</v>
      </c>
      <c r="Z43">
        <v>1671.83989889656</v>
      </c>
      <c r="AA43">
        <v>1740.46255227399</v>
      </c>
      <c r="AB43">
        <v>1888.4178300164599</v>
      </c>
      <c r="AC43">
        <v>2004.5617479564701</v>
      </c>
      <c r="AD43">
        <v>2130.00542572943</v>
      </c>
      <c r="AE43">
        <v>1956.9036997405999</v>
      </c>
      <c r="AF43">
        <v>1972.5052803092999</v>
      </c>
    </row>
    <row r="44" spans="1:32" x14ac:dyDescent="0.3">
      <c r="A44" t="s">
        <v>93</v>
      </c>
      <c r="B44" t="s">
        <v>381</v>
      </c>
      <c r="C44" t="s">
        <v>297</v>
      </c>
      <c r="D44" t="s">
        <v>382</v>
      </c>
      <c r="E44" t="s">
        <v>298</v>
      </c>
      <c r="F44">
        <v>8364.6217811780298</v>
      </c>
      <c r="G44">
        <v>8840.2119546805006</v>
      </c>
      <c r="H44">
        <v>9083.5705399348008</v>
      </c>
      <c r="I44">
        <v>9334.91245789399</v>
      </c>
      <c r="J44">
        <v>9564.4396896843191</v>
      </c>
      <c r="K44">
        <v>9909.2365473587306</v>
      </c>
      <c r="L44">
        <v>10373.348857765401</v>
      </c>
      <c r="M44">
        <v>10580.114970799899</v>
      </c>
      <c r="N44">
        <v>10722.6855450605</v>
      </c>
      <c r="O44">
        <v>10637.800450543</v>
      </c>
      <c r="P44">
        <v>10685.9114801576</v>
      </c>
      <c r="Q44">
        <v>10830.2648057803</v>
      </c>
      <c r="R44">
        <v>11268.671019638199</v>
      </c>
      <c r="S44">
        <v>11411.451625253199</v>
      </c>
      <c r="T44">
        <v>10729.9546347263</v>
      </c>
      <c r="U44">
        <v>10881.4804340309</v>
      </c>
      <c r="V44">
        <v>10469.1985440235</v>
      </c>
      <c r="W44">
        <v>9991.0685646030997</v>
      </c>
      <c r="X44">
        <v>9869.6990088849707</v>
      </c>
      <c r="Y44">
        <v>9923.3949515302593</v>
      </c>
      <c r="Z44">
        <v>10200.0468355101</v>
      </c>
      <c r="AA44">
        <v>10427.6986531028</v>
      </c>
      <c r="AB44">
        <v>10819.7813111746</v>
      </c>
      <c r="AC44">
        <v>10944.3082071146</v>
      </c>
      <c r="AD44">
        <v>11372.705749225899</v>
      </c>
      <c r="AE44">
        <v>10807.665584056</v>
      </c>
      <c r="AF44">
        <v>11378.146370757</v>
      </c>
    </row>
    <row r="45" spans="1:32" x14ac:dyDescent="0.3">
      <c r="A45" t="s">
        <v>93</v>
      </c>
      <c r="B45" t="s">
        <v>383</v>
      </c>
      <c r="C45" t="s">
        <v>297</v>
      </c>
      <c r="D45" t="s">
        <v>384</v>
      </c>
      <c r="E45" t="s">
        <v>298</v>
      </c>
      <c r="F45">
        <v>8304.7756006876407</v>
      </c>
      <c r="G45">
        <v>8776.9554549396107</v>
      </c>
      <c r="H45">
        <v>9021.6574257769607</v>
      </c>
      <c r="I45">
        <v>9273.9762106375492</v>
      </c>
      <c r="J45">
        <v>9500.7921590989408</v>
      </c>
      <c r="K45">
        <v>9846.2749646603097</v>
      </c>
      <c r="L45">
        <v>10312.0289092574</v>
      </c>
      <c r="M45">
        <v>10518.8679613729</v>
      </c>
      <c r="N45">
        <v>10660.8517830494</v>
      </c>
      <c r="O45">
        <v>10576.416203022</v>
      </c>
      <c r="P45">
        <v>10623.3495184289</v>
      </c>
      <c r="Q45">
        <v>10769.523214901499</v>
      </c>
      <c r="R45">
        <v>11198.493487309001</v>
      </c>
      <c r="S45">
        <v>11340.064882040801</v>
      </c>
      <c r="T45">
        <v>10664.2644405013</v>
      </c>
      <c r="U45">
        <v>10813.817000638701</v>
      </c>
      <c r="V45">
        <v>10396.5671740214</v>
      </c>
      <c r="W45">
        <v>9917.9122371764806</v>
      </c>
      <c r="X45">
        <v>9802.8992240354601</v>
      </c>
      <c r="Y45">
        <v>9847.3507427508903</v>
      </c>
      <c r="Z45">
        <v>10116.931297523801</v>
      </c>
      <c r="AA45">
        <v>10339.591456317499</v>
      </c>
      <c r="AB45">
        <v>10731.423397820001</v>
      </c>
      <c r="AC45">
        <v>10858.2523109618</v>
      </c>
      <c r="AD45">
        <v>11277.0524955907</v>
      </c>
      <c r="AE45">
        <v>10723.451323229399</v>
      </c>
      <c r="AF45">
        <v>11294.313603266501</v>
      </c>
    </row>
    <row r="46" spans="1:32" x14ac:dyDescent="0.3">
      <c r="A46" t="s">
        <v>93</v>
      </c>
      <c r="B46" t="s">
        <v>385</v>
      </c>
      <c r="C46" t="s">
        <v>297</v>
      </c>
      <c r="D46" t="s">
        <v>386</v>
      </c>
      <c r="E46" t="s">
        <v>298</v>
      </c>
      <c r="F46">
        <v>224.95566227039299</v>
      </c>
      <c r="G46">
        <v>245.05594232106799</v>
      </c>
      <c r="H46">
        <v>253.899745727978</v>
      </c>
      <c r="I46">
        <v>262.15848021559401</v>
      </c>
      <c r="J46">
        <v>272.86449461878101</v>
      </c>
      <c r="K46">
        <v>286.391215983839</v>
      </c>
      <c r="L46">
        <v>292.77791763613698</v>
      </c>
      <c r="M46">
        <v>301.94883293340899</v>
      </c>
      <c r="N46">
        <v>309.76352077642298</v>
      </c>
      <c r="O46">
        <v>312.31236722543002</v>
      </c>
      <c r="P46">
        <v>318.08149984800201</v>
      </c>
      <c r="Q46">
        <v>323.71433674877301</v>
      </c>
      <c r="R46">
        <v>343.422301181433</v>
      </c>
      <c r="S46">
        <v>362.08865785287497</v>
      </c>
      <c r="T46">
        <v>353.33388430804803</v>
      </c>
      <c r="U46">
        <v>352.40959705465798</v>
      </c>
      <c r="V46">
        <v>352.01861257257298</v>
      </c>
      <c r="W46">
        <v>336.54824339844998</v>
      </c>
      <c r="X46">
        <v>330.141127014407</v>
      </c>
      <c r="Y46">
        <v>314.39947214101699</v>
      </c>
      <c r="Z46">
        <v>340.40823584379899</v>
      </c>
      <c r="AA46">
        <v>360.40217513736201</v>
      </c>
      <c r="AB46">
        <v>406.03272876063102</v>
      </c>
      <c r="AC46">
        <v>445.01263247097398</v>
      </c>
      <c r="AD46">
        <v>457.16527101839301</v>
      </c>
      <c r="AE46">
        <v>390.50857818941302</v>
      </c>
      <c r="AF46">
        <v>407.05629678412299</v>
      </c>
    </row>
    <row r="47" spans="1:32" x14ac:dyDescent="0.3">
      <c r="A47" t="s">
        <v>93</v>
      </c>
      <c r="B47" t="s">
        <v>387</v>
      </c>
      <c r="C47" t="s">
        <v>297</v>
      </c>
      <c r="D47" t="s">
        <v>388</v>
      </c>
      <c r="E47" t="s">
        <v>298</v>
      </c>
      <c r="F47">
        <v>119.09166357575</v>
      </c>
      <c r="G47">
        <v>124.373218069972</v>
      </c>
      <c r="H47">
        <v>125.83721960387901</v>
      </c>
      <c r="I47">
        <v>127.751715732032</v>
      </c>
      <c r="J47">
        <v>136.07007648730001</v>
      </c>
      <c r="K47">
        <v>153.14938041999901</v>
      </c>
      <c r="L47">
        <v>152.19795635564799</v>
      </c>
      <c r="M47">
        <v>148.44960125102801</v>
      </c>
      <c r="N47">
        <v>155.79830758761599</v>
      </c>
      <c r="O47">
        <v>156.10814907811701</v>
      </c>
      <c r="P47">
        <v>170.50674486973</v>
      </c>
      <c r="Q47">
        <v>173.9720406653</v>
      </c>
      <c r="R47">
        <v>199.077574256986</v>
      </c>
      <c r="S47">
        <v>199.26569996628899</v>
      </c>
      <c r="T47">
        <v>215.53018108853999</v>
      </c>
      <c r="U47">
        <v>192.33976504791599</v>
      </c>
      <c r="V47">
        <v>187.69033824636901</v>
      </c>
      <c r="W47">
        <v>200.152656438062</v>
      </c>
      <c r="X47">
        <v>197.27097398188201</v>
      </c>
      <c r="Y47">
        <v>191.47528860984499</v>
      </c>
      <c r="Z47">
        <v>183.021552661904</v>
      </c>
      <c r="AA47">
        <v>169.39831969579001</v>
      </c>
      <c r="AB47">
        <v>175.17188304885201</v>
      </c>
      <c r="AC47">
        <v>173.325453705548</v>
      </c>
      <c r="AD47">
        <v>171.68364712997001</v>
      </c>
      <c r="AE47">
        <v>160.04405562992099</v>
      </c>
      <c r="AF47">
        <v>159.92830847761601</v>
      </c>
    </row>
    <row r="48" spans="1:32" x14ac:dyDescent="0.3">
      <c r="A48" t="s">
        <v>93</v>
      </c>
      <c r="B48" t="s">
        <v>389</v>
      </c>
      <c r="C48" t="s">
        <v>297</v>
      </c>
      <c r="D48" t="s">
        <v>390</v>
      </c>
      <c r="E48" t="s">
        <v>298</v>
      </c>
      <c r="F48">
        <v>524.98040266627697</v>
      </c>
      <c r="G48">
        <v>541.371492714846</v>
      </c>
      <c r="H48">
        <v>548.37942547091097</v>
      </c>
      <c r="I48">
        <v>552.57895238155299</v>
      </c>
      <c r="J48">
        <v>586.37982739128404</v>
      </c>
      <c r="K48">
        <v>626.61092640056199</v>
      </c>
      <c r="L48">
        <v>647.75801305001903</v>
      </c>
      <c r="M48">
        <v>681.82475375858303</v>
      </c>
      <c r="N48">
        <v>712.58553207673401</v>
      </c>
      <c r="O48">
        <v>722.13914972482803</v>
      </c>
      <c r="P48">
        <v>739.60118422462801</v>
      </c>
      <c r="Q48">
        <v>738.21760048863496</v>
      </c>
      <c r="R48">
        <v>765.30330088517201</v>
      </c>
      <c r="S48">
        <v>800.64702031496904</v>
      </c>
      <c r="T48">
        <v>858.335105915442</v>
      </c>
      <c r="U48">
        <v>844.657328569519</v>
      </c>
      <c r="V48">
        <v>862.09500790596303</v>
      </c>
      <c r="W48">
        <v>829.61152968137299</v>
      </c>
      <c r="X48">
        <v>836.75922579291603</v>
      </c>
      <c r="Y48">
        <v>845.85873526006401</v>
      </c>
      <c r="Z48">
        <v>839.13216294431697</v>
      </c>
      <c r="AA48">
        <v>856.56876637428002</v>
      </c>
      <c r="AB48">
        <v>898.57284076037604</v>
      </c>
      <c r="AC48">
        <v>883.73954326300304</v>
      </c>
      <c r="AD48">
        <v>941.13573152041704</v>
      </c>
      <c r="AE48">
        <v>859.54104340517802</v>
      </c>
      <c r="AF48">
        <v>884.20142578916796</v>
      </c>
    </row>
    <row r="49" spans="1:32" x14ac:dyDescent="0.3">
      <c r="A49" t="s">
        <v>93</v>
      </c>
      <c r="B49" t="s">
        <v>391</v>
      </c>
      <c r="C49" t="s">
        <v>297</v>
      </c>
      <c r="D49" t="s">
        <v>392</v>
      </c>
      <c r="E49" t="s">
        <v>298</v>
      </c>
      <c r="F49">
        <v>162.55698999536901</v>
      </c>
      <c r="G49">
        <v>164.55900480858301</v>
      </c>
      <c r="H49">
        <v>168.93587397263201</v>
      </c>
      <c r="I49">
        <v>169.69382850831701</v>
      </c>
      <c r="J49">
        <v>176.260213786408</v>
      </c>
      <c r="K49">
        <v>185.79098242187101</v>
      </c>
      <c r="L49">
        <v>192.54624445421101</v>
      </c>
      <c r="M49">
        <v>202.555456995074</v>
      </c>
      <c r="N49">
        <v>202.94808349521699</v>
      </c>
      <c r="O49">
        <v>204.20733189168101</v>
      </c>
      <c r="P49">
        <v>210.00141971566501</v>
      </c>
      <c r="Q49">
        <v>206.24822836593199</v>
      </c>
      <c r="R49">
        <v>197.87284668467899</v>
      </c>
      <c r="S49">
        <v>209.80567714706399</v>
      </c>
      <c r="T49">
        <v>225.53497275086201</v>
      </c>
      <c r="U49">
        <v>224.831027266749</v>
      </c>
      <c r="V49">
        <v>229.57333872918599</v>
      </c>
      <c r="W49">
        <v>201.426858496694</v>
      </c>
      <c r="X49">
        <v>209.993698597953</v>
      </c>
      <c r="Y49">
        <v>200.378447024845</v>
      </c>
      <c r="Z49">
        <v>189.83910877029399</v>
      </c>
      <c r="AA49">
        <v>188.682031247379</v>
      </c>
      <c r="AB49">
        <v>187.46610891359799</v>
      </c>
      <c r="AC49">
        <v>192.94453700751299</v>
      </c>
      <c r="AD49">
        <v>198.560110100412</v>
      </c>
      <c r="AE49">
        <v>177.15873079185999</v>
      </c>
      <c r="AF49">
        <v>189.842247767836</v>
      </c>
    </row>
    <row r="50" spans="1:32" x14ac:dyDescent="0.3">
      <c r="A50" t="s">
        <v>93</v>
      </c>
      <c r="B50" t="s">
        <v>393</v>
      </c>
      <c r="C50" t="s">
        <v>297</v>
      </c>
      <c r="D50" t="s">
        <v>394</v>
      </c>
      <c r="E50" t="s">
        <v>298</v>
      </c>
      <c r="F50">
        <v>243.57052145077401</v>
      </c>
      <c r="G50">
        <v>252.634758084655</v>
      </c>
      <c r="H50">
        <v>253.805226871054</v>
      </c>
      <c r="I50">
        <v>255.310303529338</v>
      </c>
      <c r="J50">
        <v>274.22819179679902</v>
      </c>
      <c r="K50">
        <v>287.670337032877</v>
      </c>
      <c r="L50">
        <v>303.16929322709399</v>
      </c>
      <c r="M50">
        <v>331.235877246722</v>
      </c>
      <c r="N50">
        <v>354.26737164597603</v>
      </c>
      <c r="O50">
        <v>362.278246291264</v>
      </c>
      <c r="P50">
        <v>359.36088146978398</v>
      </c>
      <c r="Q50">
        <v>358.19191694583498</v>
      </c>
      <c r="R50">
        <v>368.250601727635</v>
      </c>
      <c r="S50">
        <v>391.63894656609301</v>
      </c>
      <c r="T50">
        <v>417.300482281548</v>
      </c>
      <c r="U50">
        <v>427.79196447429803</v>
      </c>
      <c r="V50">
        <v>445.27708486123299</v>
      </c>
      <c r="W50">
        <v>428.337421243172</v>
      </c>
      <c r="X50">
        <v>429.75673495657298</v>
      </c>
      <c r="Y50">
        <v>454.20755867987998</v>
      </c>
      <c r="Z50">
        <v>466.43076781883298</v>
      </c>
      <c r="AA50">
        <v>498.51308882817602</v>
      </c>
      <c r="AB50">
        <v>535.95490718713495</v>
      </c>
      <c r="AC50">
        <v>517.49316674176305</v>
      </c>
      <c r="AD50">
        <v>570.90595646774295</v>
      </c>
      <c r="AE50">
        <v>522.33825698339604</v>
      </c>
      <c r="AF50">
        <v>534.43086954371597</v>
      </c>
    </row>
    <row r="51" spans="1:32" x14ac:dyDescent="0.3">
      <c r="A51" t="s">
        <v>93</v>
      </c>
      <c r="B51" t="s">
        <v>395</v>
      </c>
      <c r="C51" t="s">
        <v>297</v>
      </c>
      <c r="D51" t="s">
        <v>396</v>
      </c>
      <c r="E51" t="s">
        <v>298</v>
      </c>
      <c r="F51">
        <v>213.15451217873499</v>
      </c>
      <c r="G51">
        <v>221.24924983048501</v>
      </c>
      <c r="H51">
        <v>222.861668683077</v>
      </c>
      <c r="I51">
        <v>224.24344111350501</v>
      </c>
      <c r="J51">
        <v>241.87389364888401</v>
      </c>
      <c r="K51">
        <v>254.40113166123601</v>
      </c>
      <c r="L51">
        <v>268.62424217468202</v>
      </c>
      <c r="M51">
        <v>293.46497170668101</v>
      </c>
      <c r="N51">
        <v>316.39773614667303</v>
      </c>
      <c r="O51">
        <v>323.93306135575801</v>
      </c>
      <c r="P51">
        <v>321.47326867383998</v>
      </c>
      <c r="Q51">
        <v>319.46016443619197</v>
      </c>
      <c r="R51">
        <v>327.58890417123399</v>
      </c>
      <c r="S51">
        <v>349.24617416870302</v>
      </c>
      <c r="T51">
        <v>374.411547434863</v>
      </c>
      <c r="U51">
        <v>384.59800467609699</v>
      </c>
      <c r="V51">
        <v>400.67122146238802</v>
      </c>
      <c r="W51">
        <v>382.80840383914301</v>
      </c>
      <c r="X51">
        <v>382.45533672018001</v>
      </c>
      <c r="Y51">
        <v>405.51555894252999</v>
      </c>
      <c r="Z51">
        <v>414.05586554951202</v>
      </c>
      <c r="AA51">
        <v>442.08520464129498</v>
      </c>
      <c r="AB51">
        <v>472.79375128554398</v>
      </c>
      <c r="AC51">
        <v>450.82282292418802</v>
      </c>
      <c r="AD51">
        <v>501.16043409676598</v>
      </c>
      <c r="AE51">
        <v>458.488765993242</v>
      </c>
      <c r="AF51">
        <v>467.71422622062602</v>
      </c>
    </row>
    <row r="52" spans="1:32" x14ac:dyDescent="0.3">
      <c r="A52" t="s">
        <v>93</v>
      </c>
      <c r="B52" t="s">
        <v>397</v>
      </c>
      <c r="C52" t="s">
        <v>297</v>
      </c>
      <c r="D52" t="s">
        <v>398</v>
      </c>
      <c r="E52" t="s">
        <v>298</v>
      </c>
      <c r="F52">
        <v>30.393109449754899</v>
      </c>
      <c r="G52">
        <v>31.362493802609901</v>
      </c>
      <c r="H52">
        <v>30.921515681646301</v>
      </c>
      <c r="I52">
        <v>31.0447994774742</v>
      </c>
      <c r="J52">
        <v>32.332412131999298</v>
      </c>
      <c r="K52">
        <v>33.2474254834584</v>
      </c>
      <c r="L52">
        <v>34.523119229135403</v>
      </c>
      <c r="M52">
        <v>37.746919298550203</v>
      </c>
      <c r="N52">
        <v>37.848591900936498</v>
      </c>
      <c r="O52">
        <v>38.322983255043297</v>
      </c>
      <c r="P52">
        <v>37.865587527756503</v>
      </c>
      <c r="Q52">
        <v>38.709581389121603</v>
      </c>
      <c r="R52">
        <v>40.639510742172497</v>
      </c>
      <c r="S52">
        <v>42.369298812623398</v>
      </c>
      <c r="T52">
        <v>42.864341480556803</v>
      </c>
      <c r="U52">
        <v>43.167650408020499</v>
      </c>
      <c r="V52">
        <v>44.578137041974202</v>
      </c>
      <c r="W52">
        <v>45.506758528212202</v>
      </c>
      <c r="X52">
        <v>47.285062414957203</v>
      </c>
      <c r="Y52">
        <v>48.668339149301502</v>
      </c>
      <c r="Z52">
        <v>52.357900909815903</v>
      </c>
      <c r="AA52">
        <v>56.410974735499401</v>
      </c>
      <c r="AB52">
        <v>63.149916898913403</v>
      </c>
      <c r="AC52">
        <v>66.671985192979506</v>
      </c>
      <c r="AD52">
        <v>69.745571067266596</v>
      </c>
      <c r="AE52">
        <v>63.849490990154401</v>
      </c>
      <c r="AF52">
        <v>66.716643323090594</v>
      </c>
    </row>
    <row r="53" spans="1:32" x14ac:dyDescent="0.3">
      <c r="A53" t="s">
        <v>93</v>
      </c>
      <c r="B53" t="s">
        <v>399</v>
      </c>
      <c r="C53" t="s">
        <v>297</v>
      </c>
      <c r="D53" t="s">
        <v>400</v>
      </c>
      <c r="E53" t="s">
        <v>298</v>
      </c>
      <c r="F53">
        <v>134.407869758609</v>
      </c>
      <c r="G53">
        <v>138.67683866944401</v>
      </c>
      <c r="H53">
        <v>135.753021535404</v>
      </c>
      <c r="I53">
        <v>132.13103969342501</v>
      </c>
      <c r="J53">
        <v>135.23814663118199</v>
      </c>
      <c r="K53">
        <v>141.597898584989</v>
      </c>
      <c r="L53">
        <v>148.70225592234601</v>
      </c>
      <c r="M53">
        <v>140.92706594349301</v>
      </c>
      <c r="N53">
        <v>134.32153551287601</v>
      </c>
      <c r="O53">
        <v>139.89000854328401</v>
      </c>
      <c r="P53">
        <v>143.65625936657401</v>
      </c>
      <c r="Q53">
        <v>143.57950086374399</v>
      </c>
      <c r="R53">
        <v>155.44185528305499</v>
      </c>
      <c r="S53">
        <v>159.75123816020999</v>
      </c>
      <c r="T53">
        <v>153.88379580562801</v>
      </c>
      <c r="U53">
        <v>153.87641870614499</v>
      </c>
      <c r="V53">
        <v>146.077177557711</v>
      </c>
      <c r="W53">
        <v>141.23678461578601</v>
      </c>
      <c r="X53">
        <v>142.31534945461999</v>
      </c>
      <c r="Y53">
        <v>164.88103739293501</v>
      </c>
      <c r="Z53">
        <v>167.372237669345</v>
      </c>
      <c r="AA53">
        <v>188.58802953420101</v>
      </c>
      <c r="AB53">
        <v>183.87787045264699</v>
      </c>
      <c r="AC53">
        <v>190.01344373508201</v>
      </c>
      <c r="AD53">
        <v>220.63170292861699</v>
      </c>
      <c r="AE53">
        <v>174.71311671531299</v>
      </c>
      <c r="AF53">
        <v>170.60843133255901</v>
      </c>
    </row>
    <row r="54" spans="1:32" x14ac:dyDescent="0.3">
      <c r="A54" t="s">
        <v>93</v>
      </c>
      <c r="B54" t="s">
        <v>401</v>
      </c>
      <c r="C54" t="s">
        <v>297</v>
      </c>
      <c r="D54" t="s">
        <v>402</v>
      </c>
      <c r="E54" t="s">
        <v>298</v>
      </c>
      <c r="F54">
        <v>296.77527579265302</v>
      </c>
      <c r="G54">
        <v>308.34024771574002</v>
      </c>
      <c r="H54">
        <v>304.89764001026799</v>
      </c>
      <c r="I54">
        <v>298.19446530183899</v>
      </c>
      <c r="J54">
        <v>300.476820154942</v>
      </c>
      <c r="K54">
        <v>308.13577688638497</v>
      </c>
      <c r="L54">
        <v>324.42789553514302</v>
      </c>
      <c r="M54">
        <v>324.19978216854003</v>
      </c>
      <c r="N54">
        <v>332.69582927088402</v>
      </c>
      <c r="O54">
        <v>338.218231973748</v>
      </c>
      <c r="P54">
        <v>338.24396167797602</v>
      </c>
      <c r="Q54">
        <v>340.14222214159702</v>
      </c>
      <c r="R54">
        <v>360.742344329086</v>
      </c>
      <c r="S54">
        <v>373.04738898815998</v>
      </c>
      <c r="T54">
        <v>362.98089955473802</v>
      </c>
      <c r="U54">
        <v>357.94663224754402</v>
      </c>
      <c r="V54">
        <v>344.62627404992401</v>
      </c>
      <c r="W54">
        <v>334.373690241551</v>
      </c>
      <c r="X54">
        <v>337.45838909861601</v>
      </c>
      <c r="Y54">
        <v>371.07345101454302</v>
      </c>
      <c r="Z54">
        <v>369.79367221701898</v>
      </c>
      <c r="AA54">
        <v>388.44210366419497</v>
      </c>
      <c r="AB54">
        <v>386.91098148701099</v>
      </c>
      <c r="AC54">
        <v>395.25693542708399</v>
      </c>
      <c r="AD54">
        <v>423.04024825550198</v>
      </c>
      <c r="AE54">
        <v>378.51339515054002</v>
      </c>
      <c r="AF54">
        <v>366.92596701633801</v>
      </c>
    </row>
    <row r="55" spans="1:32" x14ac:dyDescent="0.3">
      <c r="A55" t="s">
        <v>93</v>
      </c>
      <c r="B55" t="s">
        <v>403</v>
      </c>
      <c r="C55" t="s">
        <v>297</v>
      </c>
      <c r="D55" t="s">
        <v>404</v>
      </c>
      <c r="E55" t="s">
        <v>298</v>
      </c>
      <c r="F55">
        <v>162.33217628184499</v>
      </c>
      <c r="G55">
        <v>169.63554514092701</v>
      </c>
      <c r="H55">
        <v>169.126835908332</v>
      </c>
      <c r="I55">
        <v>166.050563060456</v>
      </c>
      <c r="J55">
        <v>165.210873681057</v>
      </c>
      <c r="K55">
        <v>166.488804337669</v>
      </c>
      <c r="L55">
        <v>175.676723822951</v>
      </c>
      <c r="M55">
        <v>183.27326989909301</v>
      </c>
      <c r="N55">
        <v>198.44712307189599</v>
      </c>
      <c r="O55">
        <v>198.38411639013</v>
      </c>
      <c r="P55">
        <v>194.62005387481801</v>
      </c>
      <c r="Q55">
        <v>196.60088303078001</v>
      </c>
      <c r="R55">
        <v>205.32198941357399</v>
      </c>
      <c r="S55">
        <v>213.324735761754</v>
      </c>
      <c r="T55">
        <v>209.13489719124999</v>
      </c>
      <c r="U55">
        <v>204.095160272383</v>
      </c>
      <c r="V55">
        <v>198.58554569103401</v>
      </c>
      <c r="W55">
        <v>193.17426481113301</v>
      </c>
      <c r="X55">
        <v>195.18114624100201</v>
      </c>
      <c r="Y55">
        <v>206.221952612248</v>
      </c>
      <c r="Z55">
        <v>202.44555892644701</v>
      </c>
      <c r="AA55">
        <v>199.86152114398999</v>
      </c>
      <c r="AB55">
        <v>203.04641926526699</v>
      </c>
      <c r="AC55">
        <v>205.25491135379801</v>
      </c>
      <c r="AD55">
        <v>202.416020365457</v>
      </c>
      <c r="AE55">
        <v>203.800278435227</v>
      </c>
      <c r="AF55">
        <v>196.317535683779</v>
      </c>
    </row>
    <row r="56" spans="1:32" x14ac:dyDescent="0.3">
      <c r="A56" t="s">
        <v>93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93</v>
      </c>
      <c r="B57" t="s">
        <v>407</v>
      </c>
      <c r="C57" t="s">
        <v>297</v>
      </c>
      <c r="D57" t="s">
        <v>408</v>
      </c>
      <c r="E57" t="s">
        <v>298</v>
      </c>
      <c r="F57">
        <v>9048.2643338008402</v>
      </c>
      <c r="G57">
        <v>9566.0240242119398</v>
      </c>
      <c r="H57">
        <v>9825.4692616927696</v>
      </c>
      <c r="I57">
        <v>10082.3304293046</v>
      </c>
      <c r="J57">
        <v>10347.4954891656</v>
      </c>
      <c r="K57">
        <v>10746.132798140599</v>
      </c>
      <c r="L57">
        <v>11253.249457763</v>
      </c>
      <c r="M57">
        <v>11500.040768958501</v>
      </c>
      <c r="N57">
        <v>11673.824736426701</v>
      </c>
      <c r="O57">
        <v>11589.9565768213</v>
      </c>
      <c r="P57">
        <v>11654.926925773199</v>
      </c>
      <c r="Q57">
        <v>11794.943200376099</v>
      </c>
      <c r="R57">
        <v>12247.9806757672</v>
      </c>
      <c r="S57">
        <v>12423.9479856657</v>
      </c>
      <c r="T57">
        <v>11787.407063308299</v>
      </c>
      <c r="U57">
        <v>11896.623189525801</v>
      </c>
      <c r="V57">
        <v>11490.9771098246</v>
      </c>
      <c r="W57">
        <v>10954.00417176</v>
      </c>
      <c r="X57">
        <v>10850.644740693901</v>
      </c>
      <c r="Y57">
        <v>10918.371198114801</v>
      </c>
      <c r="Z57">
        <v>11207.667313232299</v>
      </c>
      <c r="AA57">
        <v>11487.9526444236</v>
      </c>
      <c r="AB57">
        <v>11967.742444089101</v>
      </c>
      <c r="AC57">
        <v>12092.179757476501</v>
      </c>
      <c r="AD57">
        <v>12587.3979861567</v>
      </c>
      <c r="AE57">
        <v>11954.549776825201</v>
      </c>
      <c r="AF57">
        <v>12580.0388207493</v>
      </c>
    </row>
    <row r="58" spans="1:32" x14ac:dyDescent="0.3">
      <c r="A58" t="s">
        <v>93</v>
      </c>
      <c r="B58" t="s">
        <v>409</v>
      </c>
      <c r="C58" t="s">
        <v>297</v>
      </c>
      <c r="D58" t="s">
        <v>410</v>
      </c>
      <c r="E58" t="s">
        <v>298</v>
      </c>
      <c r="F58">
        <v>9048.2643338008402</v>
      </c>
      <c r="G58">
        <v>9566.0240242119398</v>
      </c>
      <c r="H58">
        <v>9825.4692616927696</v>
      </c>
      <c r="I58">
        <v>10082.3304293046</v>
      </c>
      <c r="J58">
        <v>10347.4954891656</v>
      </c>
      <c r="K58">
        <v>10746.132798140599</v>
      </c>
      <c r="L58">
        <v>11253.249457763</v>
      </c>
      <c r="M58">
        <v>11500.040768958501</v>
      </c>
      <c r="N58">
        <v>11673.824736426701</v>
      </c>
      <c r="O58">
        <v>11589.9565768213</v>
      </c>
      <c r="P58">
        <v>11654.926925773199</v>
      </c>
      <c r="Q58">
        <v>11794.943200376099</v>
      </c>
      <c r="R58">
        <v>12247.9806757672</v>
      </c>
      <c r="S58">
        <v>12423.9479856657</v>
      </c>
      <c r="T58">
        <v>11787.407063308299</v>
      </c>
      <c r="U58">
        <v>11896.623189525801</v>
      </c>
      <c r="V58">
        <v>11490.9771098246</v>
      </c>
      <c r="W58">
        <v>10954.00417176</v>
      </c>
      <c r="X58">
        <v>10850.644740693901</v>
      </c>
      <c r="Y58">
        <v>10918.371198114801</v>
      </c>
      <c r="Z58">
        <v>11207.667313232299</v>
      </c>
      <c r="AA58">
        <v>11487.9526444236</v>
      </c>
      <c r="AB58">
        <v>11967.742444089101</v>
      </c>
      <c r="AC58">
        <v>12092.179757476501</v>
      </c>
      <c r="AD58">
        <v>12587.3979861567</v>
      </c>
      <c r="AE58">
        <v>11954.549776825201</v>
      </c>
      <c r="AF58">
        <v>12580.0388207493</v>
      </c>
    </row>
    <row r="59" spans="1:32" x14ac:dyDescent="0.3">
      <c r="A59" t="s">
        <v>93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95</v>
      </c>
      <c r="B2" t="s">
        <v>295</v>
      </c>
      <c r="C2" t="s">
        <v>297</v>
      </c>
      <c r="D2" t="s">
        <v>296</v>
      </c>
      <c r="E2" t="s">
        <v>298</v>
      </c>
      <c r="U2">
        <v>4.41856485054105</v>
      </c>
      <c r="V2">
        <v>4.7268368168578698</v>
      </c>
      <c r="W2">
        <v>8.9398870231877101</v>
      </c>
      <c r="X2">
        <v>10.8110261675758</v>
      </c>
      <c r="Y2">
        <v>8.8167592046249492</v>
      </c>
      <c r="Z2">
        <v>9.13164346193299</v>
      </c>
      <c r="AA2">
        <v>12.3484724087503</v>
      </c>
      <c r="AB2">
        <v>17.1849574355108</v>
      </c>
      <c r="AC2">
        <v>16.673500368977798</v>
      </c>
      <c r="AD2">
        <v>19.988111888111899</v>
      </c>
      <c r="AE2">
        <v>28.3</v>
      </c>
      <c r="AF2">
        <v>32.799999999999997</v>
      </c>
    </row>
    <row r="3" spans="1:32" x14ac:dyDescent="0.3">
      <c r="A3" t="s">
        <v>95</v>
      </c>
      <c r="B3" t="s">
        <v>299</v>
      </c>
      <c r="C3" t="s">
        <v>297</v>
      </c>
      <c r="D3" t="s">
        <v>300</v>
      </c>
      <c r="E3" t="s">
        <v>298</v>
      </c>
      <c r="U3">
        <v>5.29441253664936</v>
      </c>
      <c r="V3">
        <v>7.12709379933567</v>
      </c>
      <c r="W3">
        <v>5.0907812852397702</v>
      </c>
      <c r="X3">
        <v>7.12709379933567</v>
      </c>
      <c r="Y3">
        <v>5.90530629087813</v>
      </c>
      <c r="Z3">
        <v>10.5673902047293</v>
      </c>
      <c r="AA3">
        <v>8.2881491801798308</v>
      </c>
      <c r="AB3">
        <v>11.52254886025</v>
      </c>
      <c r="AC3">
        <v>13.6451236502961</v>
      </c>
      <c r="AD3">
        <v>13.147126436781599</v>
      </c>
      <c r="AE3">
        <v>17.2</v>
      </c>
      <c r="AF3">
        <v>18.100000000000001</v>
      </c>
    </row>
    <row r="4" spans="1:32" x14ac:dyDescent="0.3">
      <c r="A4" t="s">
        <v>95</v>
      </c>
      <c r="B4" t="s">
        <v>301</v>
      </c>
      <c r="C4" t="s">
        <v>297</v>
      </c>
      <c r="D4" t="s">
        <v>302</v>
      </c>
      <c r="E4" t="s">
        <v>298</v>
      </c>
      <c r="U4">
        <v>576.61393811937103</v>
      </c>
      <c r="V4">
        <v>615.64910343981899</v>
      </c>
      <c r="W4">
        <v>673.45067411062996</v>
      </c>
      <c r="X4">
        <v>632.54649050945397</v>
      </c>
      <c r="Y4">
        <v>640.233504627515</v>
      </c>
      <c r="Z4">
        <v>606.46457473727401</v>
      </c>
      <c r="AA4">
        <v>733.41614284478203</v>
      </c>
      <c r="AB4">
        <v>772.79907258949299</v>
      </c>
      <c r="AC4">
        <v>885.69493710691495</v>
      </c>
      <c r="AD4">
        <v>900.61211810539305</v>
      </c>
      <c r="AE4">
        <v>971.1</v>
      </c>
      <c r="AF4">
        <v>1031.5999999999999</v>
      </c>
    </row>
    <row r="5" spans="1:32" x14ac:dyDescent="0.3">
      <c r="A5" t="s">
        <v>95</v>
      </c>
      <c r="B5" t="s">
        <v>303</v>
      </c>
      <c r="C5" t="s">
        <v>297</v>
      </c>
      <c r="D5" t="s">
        <v>304</v>
      </c>
      <c r="E5" t="s">
        <v>298</v>
      </c>
      <c r="U5">
        <v>74.693798317078404</v>
      </c>
      <c r="V5">
        <v>66.9881107327856</v>
      </c>
      <c r="W5">
        <v>99.492450621788905</v>
      </c>
      <c r="X5">
        <v>89.931930023496605</v>
      </c>
      <c r="Y5">
        <v>87.398636220017806</v>
      </c>
      <c r="Z5">
        <v>74.140347958486004</v>
      </c>
      <c r="AA5">
        <v>81.091005579593997</v>
      </c>
      <c r="AB5">
        <v>86.191723517206498</v>
      </c>
      <c r="AC5">
        <v>112.608658008658</v>
      </c>
      <c r="AD5">
        <v>112.608658008658</v>
      </c>
      <c r="AE5">
        <v>115.1</v>
      </c>
      <c r="AF5">
        <v>108.6</v>
      </c>
    </row>
    <row r="6" spans="1:32" x14ac:dyDescent="0.3">
      <c r="A6" t="s">
        <v>95</v>
      </c>
      <c r="B6" t="s">
        <v>305</v>
      </c>
      <c r="C6" t="s">
        <v>297</v>
      </c>
      <c r="D6" t="s">
        <v>306</v>
      </c>
      <c r="E6" t="s">
        <v>298</v>
      </c>
      <c r="U6">
        <v>34.561220912983998</v>
      </c>
      <c r="V6">
        <v>34.7700500423676</v>
      </c>
      <c r="W6">
        <v>38.468991536236501</v>
      </c>
      <c r="X6">
        <v>41.469358564132399</v>
      </c>
      <c r="Y6">
        <v>46.531851687545903</v>
      </c>
      <c r="Z6">
        <v>44.700737153545298</v>
      </c>
      <c r="AA6">
        <v>55.475855178624201</v>
      </c>
      <c r="AB6">
        <v>51.896767747745201</v>
      </c>
      <c r="AC6">
        <v>57.117770539268903</v>
      </c>
      <c r="AD6">
        <v>62.6255555555556</v>
      </c>
      <c r="AE6">
        <v>71.8</v>
      </c>
      <c r="AF6">
        <v>79</v>
      </c>
    </row>
    <row r="7" spans="1:32" x14ac:dyDescent="0.3">
      <c r="A7" t="s">
        <v>95</v>
      </c>
      <c r="B7" t="s">
        <v>307</v>
      </c>
      <c r="C7" t="s">
        <v>297</v>
      </c>
      <c r="D7" t="s">
        <v>308</v>
      </c>
      <c r="E7" t="s">
        <v>298</v>
      </c>
      <c r="U7">
        <v>35.3053819785396</v>
      </c>
      <c r="V7">
        <v>49.776483312766601</v>
      </c>
      <c r="W7">
        <v>51.546776652341997</v>
      </c>
      <c r="X7">
        <v>53.019541699551702</v>
      </c>
      <c r="Y7">
        <v>47.823626612995703</v>
      </c>
      <c r="Z7">
        <v>47.504802435575698</v>
      </c>
      <c r="AA7">
        <v>51.305186630421801</v>
      </c>
      <c r="AB7">
        <v>59.021820391908001</v>
      </c>
      <c r="AC7">
        <v>78.626607833156797</v>
      </c>
      <c r="AD7">
        <v>79.641144708423298</v>
      </c>
      <c r="AE7">
        <v>92.3</v>
      </c>
      <c r="AF7">
        <v>82.8</v>
      </c>
    </row>
    <row r="8" spans="1:32" x14ac:dyDescent="0.3">
      <c r="A8" t="s">
        <v>95</v>
      </c>
      <c r="B8" t="s">
        <v>309</v>
      </c>
      <c r="C8" t="s">
        <v>297</v>
      </c>
      <c r="D8" t="s">
        <v>310</v>
      </c>
      <c r="E8" t="s">
        <v>298</v>
      </c>
      <c r="U8">
        <v>8.4661589982858096</v>
      </c>
      <c r="V8">
        <v>6.7926159404851303</v>
      </c>
      <c r="W8">
        <v>7.3919644058220504</v>
      </c>
      <c r="X8">
        <v>11.0373167155425</v>
      </c>
      <c r="Y8">
        <v>6.8080645161290301</v>
      </c>
      <c r="Z8">
        <v>3.0945747800586498</v>
      </c>
      <c r="AA8">
        <v>3.1977272727272701</v>
      </c>
      <c r="AB8">
        <v>3.0977982954545502</v>
      </c>
      <c r="AC8">
        <v>3.2976562500000002</v>
      </c>
      <c r="AD8">
        <v>6.5953125000000004</v>
      </c>
      <c r="AE8">
        <v>6.3</v>
      </c>
      <c r="AF8">
        <v>14</v>
      </c>
    </row>
    <row r="9" spans="1:32" x14ac:dyDescent="0.3">
      <c r="A9" t="s">
        <v>95</v>
      </c>
      <c r="B9" t="s">
        <v>311</v>
      </c>
      <c r="C9" t="s">
        <v>297</v>
      </c>
      <c r="D9" t="s">
        <v>312</v>
      </c>
      <c r="E9" t="s">
        <v>298</v>
      </c>
      <c r="U9">
        <v>40.884023590893797</v>
      </c>
      <c r="V9">
        <v>29.493449854127299</v>
      </c>
      <c r="W9">
        <v>35.6808868864617</v>
      </c>
      <c r="X9">
        <v>37.865430981551199</v>
      </c>
      <c r="Y9">
        <v>36.610223324704201</v>
      </c>
      <c r="Z9">
        <v>37.454263055533197</v>
      </c>
      <c r="AA9">
        <v>44.063838888862499</v>
      </c>
      <c r="AB9">
        <v>42.093926091478103</v>
      </c>
      <c r="AC9">
        <v>49.092427250941498</v>
      </c>
      <c r="AD9">
        <v>51.4205217391304</v>
      </c>
      <c r="AE9">
        <v>57.3</v>
      </c>
      <c r="AF9">
        <v>60.5</v>
      </c>
    </row>
    <row r="10" spans="1:32" x14ac:dyDescent="0.3">
      <c r="A10" t="s">
        <v>95</v>
      </c>
      <c r="B10" t="s">
        <v>313</v>
      </c>
      <c r="C10" t="s">
        <v>297</v>
      </c>
      <c r="D10" t="s">
        <v>314</v>
      </c>
      <c r="E10" t="s">
        <v>298</v>
      </c>
      <c r="U10">
        <v>129.23265239061399</v>
      </c>
      <c r="V10">
        <v>131.14795691122399</v>
      </c>
      <c r="W10">
        <v>141.88103210660901</v>
      </c>
      <c r="X10">
        <v>139.72509746533601</v>
      </c>
      <c r="Y10">
        <v>126.359194102206</v>
      </c>
      <c r="Z10">
        <v>125.21801911441899</v>
      </c>
      <c r="AA10">
        <v>151.296482599406</v>
      </c>
      <c r="AB10">
        <v>161.656445136721</v>
      </c>
      <c r="AC10">
        <v>186.31416873036</v>
      </c>
      <c r="AD10">
        <v>158.13983101991599</v>
      </c>
      <c r="AE10">
        <v>164.7</v>
      </c>
      <c r="AF10">
        <v>207.5</v>
      </c>
    </row>
    <row r="11" spans="1:32" x14ac:dyDescent="0.3">
      <c r="A11" t="s">
        <v>95</v>
      </c>
      <c r="B11" t="s">
        <v>315</v>
      </c>
      <c r="C11" t="s">
        <v>297</v>
      </c>
      <c r="D11" t="s">
        <v>316</v>
      </c>
      <c r="E11" t="s">
        <v>298</v>
      </c>
      <c r="U11">
        <v>88.357880585377302</v>
      </c>
      <c r="V11">
        <v>101.511155990701</v>
      </c>
      <c r="W11">
        <v>106.09290325206599</v>
      </c>
      <c r="X11">
        <v>101.804258462281</v>
      </c>
      <c r="Y11">
        <v>89.755208814789398</v>
      </c>
      <c r="Z11">
        <v>87.797288071412794</v>
      </c>
      <c r="AA11">
        <v>107.250614502242</v>
      </c>
      <c r="AB11">
        <v>119.507827588212</v>
      </c>
      <c r="AC11">
        <v>137.16355275709401</v>
      </c>
      <c r="AD11">
        <v>106.705175600739</v>
      </c>
      <c r="AE11">
        <v>107.4</v>
      </c>
      <c r="AF11">
        <v>147</v>
      </c>
    </row>
    <row r="12" spans="1:32" x14ac:dyDescent="0.3">
      <c r="A12" t="s">
        <v>95</v>
      </c>
      <c r="B12" t="s">
        <v>317</v>
      </c>
      <c r="C12" t="s">
        <v>297</v>
      </c>
      <c r="D12" t="s">
        <v>318</v>
      </c>
      <c r="E12" t="s">
        <v>298</v>
      </c>
      <c r="U12">
        <v>57.813698556368301</v>
      </c>
      <c r="V12">
        <v>66.818310012935399</v>
      </c>
      <c r="W12">
        <v>84.767949193428905</v>
      </c>
      <c r="X12">
        <v>65.478809463066895</v>
      </c>
      <c r="Y12">
        <v>70.088517649266805</v>
      </c>
      <c r="Z12">
        <v>64.916322822739502</v>
      </c>
      <c r="AA12">
        <v>69.118026565311695</v>
      </c>
      <c r="AB12">
        <v>82.401971610897107</v>
      </c>
      <c r="AC12">
        <v>97.356021527768306</v>
      </c>
      <c r="AD12">
        <v>108.60109789569999</v>
      </c>
      <c r="AE12">
        <v>108.9</v>
      </c>
      <c r="AF12">
        <v>119.2</v>
      </c>
    </row>
    <row r="13" spans="1:32" x14ac:dyDescent="0.3">
      <c r="A13" t="s">
        <v>95</v>
      </c>
      <c r="B13" t="s">
        <v>319</v>
      </c>
      <c r="C13" t="s">
        <v>297</v>
      </c>
      <c r="D13" t="s">
        <v>320</v>
      </c>
      <c r="E13" t="s">
        <v>298</v>
      </c>
      <c r="U13">
        <v>53.359944652311199</v>
      </c>
      <c r="V13">
        <v>55.548536132191103</v>
      </c>
      <c r="W13">
        <v>52.056913861024803</v>
      </c>
      <c r="X13">
        <v>53.556495741795104</v>
      </c>
      <c r="Y13">
        <v>68.397452393135893</v>
      </c>
      <c r="Z13">
        <v>48.039785460375803</v>
      </c>
      <c r="AA13">
        <v>65.402279983748798</v>
      </c>
      <c r="AB13">
        <v>70.231340785117098</v>
      </c>
      <c r="AC13">
        <v>74.718632989812605</v>
      </c>
      <c r="AD13">
        <v>81.242497261774403</v>
      </c>
      <c r="AE13">
        <v>90.9</v>
      </c>
      <c r="AF13">
        <v>87.2</v>
      </c>
    </row>
    <row r="14" spans="1:32" x14ac:dyDescent="0.3">
      <c r="A14" t="s">
        <v>95</v>
      </c>
      <c r="B14" t="s">
        <v>321</v>
      </c>
      <c r="C14" t="s">
        <v>297</v>
      </c>
      <c r="D14" t="s">
        <v>322</v>
      </c>
      <c r="E14" t="s">
        <v>298</v>
      </c>
      <c r="U14">
        <v>28.654361268824999</v>
      </c>
      <c r="V14">
        <v>37.312513594656998</v>
      </c>
      <c r="W14">
        <v>37.521547284263001</v>
      </c>
      <c r="X14">
        <v>31.552210216312002</v>
      </c>
      <c r="Y14">
        <v>41.071351603606203</v>
      </c>
      <c r="Z14">
        <v>45.028747461245302</v>
      </c>
      <c r="AA14">
        <v>51.039610705486503</v>
      </c>
      <c r="AB14">
        <v>49.164686230591101</v>
      </c>
      <c r="AC14">
        <v>51.4417874875869</v>
      </c>
      <c r="AD14">
        <v>48.194968553459098</v>
      </c>
      <c r="AE14">
        <v>63.2</v>
      </c>
      <c r="AF14">
        <v>58.1</v>
      </c>
    </row>
    <row r="15" spans="1:32" x14ac:dyDescent="0.3">
      <c r="A15" t="s">
        <v>95</v>
      </c>
      <c r="B15" t="s">
        <v>323</v>
      </c>
      <c r="C15" t="s">
        <v>297</v>
      </c>
      <c r="D15" t="s">
        <v>324</v>
      </c>
      <c r="E15" t="s">
        <v>298</v>
      </c>
      <c r="U15">
        <v>59.357379968495998</v>
      </c>
      <c r="V15">
        <v>67.691806607908106</v>
      </c>
      <c r="W15">
        <v>66.866296771226203</v>
      </c>
      <c r="X15">
        <v>64.145602379908695</v>
      </c>
      <c r="Y15">
        <v>76.094293019303507</v>
      </c>
      <c r="Z15">
        <v>77.569805626326001</v>
      </c>
      <c r="AA15">
        <v>89.173914015169899</v>
      </c>
      <c r="AB15">
        <v>91.863614437901305</v>
      </c>
      <c r="AC15">
        <v>97.424864639298903</v>
      </c>
      <c r="AD15">
        <v>102.078596491228</v>
      </c>
      <c r="AE15">
        <v>113.2</v>
      </c>
      <c r="AF15">
        <v>115.9</v>
      </c>
    </row>
    <row r="16" spans="1:32" x14ac:dyDescent="0.3">
      <c r="A16" t="s">
        <v>95</v>
      </c>
      <c r="B16" t="s">
        <v>325</v>
      </c>
      <c r="C16" t="s">
        <v>297</v>
      </c>
      <c r="D16" t="s">
        <v>326</v>
      </c>
      <c r="E16" t="s">
        <v>298</v>
      </c>
      <c r="U16">
        <v>30.582256011902</v>
      </c>
      <c r="V16">
        <v>30.3823719856804</v>
      </c>
      <c r="W16">
        <v>29.366239143349901</v>
      </c>
      <c r="X16">
        <v>32.435880865651299</v>
      </c>
      <c r="Y16">
        <v>34.993915634235798</v>
      </c>
      <c r="Z16">
        <v>32.612672854391398</v>
      </c>
      <c r="AA16">
        <v>38.203416772287</v>
      </c>
      <c r="AB16">
        <v>42.722100476535999</v>
      </c>
      <c r="AC16">
        <v>46.000535045478898</v>
      </c>
      <c r="AD16">
        <v>53.869047619047599</v>
      </c>
      <c r="AE16">
        <v>50</v>
      </c>
      <c r="AF16">
        <v>57.8</v>
      </c>
    </row>
    <row r="17" spans="1:32" x14ac:dyDescent="0.3">
      <c r="A17" t="s">
        <v>95</v>
      </c>
      <c r="B17" t="s">
        <v>327</v>
      </c>
      <c r="C17" t="s">
        <v>297</v>
      </c>
      <c r="D17" t="s">
        <v>328</v>
      </c>
      <c r="E17" t="s">
        <v>298</v>
      </c>
      <c r="U17">
        <v>16.396335394603199</v>
      </c>
      <c r="V17">
        <v>17.4211063567659</v>
      </c>
      <c r="W17">
        <v>21.906780448627799</v>
      </c>
      <c r="X17">
        <v>19.063111832700098</v>
      </c>
      <c r="Y17">
        <v>20.537606670588598</v>
      </c>
      <c r="Z17">
        <v>22.3372938530628</v>
      </c>
      <c r="AA17">
        <v>36.561513995343397</v>
      </c>
      <c r="AB17">
        <v>31.279255599415599</v>
      </c>
      <c r="AC17">
        <v>36.099337609817297</v>
      </c>
      <c r="AD17">
        <v>40.851911468812901</v>
      </c>
      <c r="AE17">
        <v>49.4</v>
      </c>
      <c r="AF17">
        <v>53</v>
      </c>
    </row>
    <row r="18" spans="1:32" x14ac:dyDescent="0.3">
      <c r="A18" t="s">
        <v>95</v>
      </c>
      <c r="B18" t="s">
        <v>329</v>
      </c>
      <c r="C18" t="s">
        <v>297</v>
      </c>
      <c r="D18" t="s">
        <v>330</v>
      </c>
      <c r="E18" t="s">
        <v>298</v>
      </c>
      <c r="U18">
        <v>68.000736357862294</v>
      </c>
      <c r="V18">
        <v>67.796529942373198</v>
      </c>
      <c r="W18">
        <v>64.064610862976494</v>
      </c>
      <c r="X18">
        <v>56.515262283378597</v>
      </c>
      <c r="Y18">
        <v>59.672539505913797</v>
      </c>
      <c r="Z18">
        <v>68.999686000621395</v>
      </c>
      <c r="AA18">
        <v>90.417019728642998</v>
      </c>
      <c r="AB18">
        <v>98.134274007673696</v>
      </c>
      <c r="AC18">
        <v>93.772750718443703</v>
      </c>
      <c r="AD18">
        <v>100.29607250755301</v>
      </c>
      <c r="AE18">
        <v>99</v>
      </c>
      <c r="AF18">
        <v>110.4</v>
      </c>
    </row>
    <row r="19" spans="1:32" x14ac:dyDescent="0.3">
      <c r="A19" t="s">
        <v>95</v>
      </c>
      <c r="B19" t="s">
        <v>331</v>
      </c>
      <c r="C19" t="s">
        <v>297</v>
      </c>
      <c r="D19" t="s">
        <v>332</v>
      </c>
      <c r="E19" t="s">
        <v>298</v>
      </c>
      <c r="U19">
        <v>39.131931535570402</v>
      </c>
      <c r="V19">
        <v>50.945344829327503</v>
      </c>
      <c r="W19">
        <v>44.724650092272803</v>
      </c>
      <c r="X19">
        <v>38.227122233831203</v>
      </c>
      <c r="Y19">
        <v>30.603479623095701</v>
      </c>
      <c r="Z19">
        <v>29.729094491007199</v>
      </c>
      <c r="AA19">
        <v>40.392791427998901</v>
      </c>
      <c r="AB19">
        <v>36.903361802020001</v>
      </c>
      <c r="AC19">
        <v>48.225984173094297</v>
      </c>
      <c r="AD19">
        <v>47.919463087248303</v>
      </c>
      <c r="AE19">
        <v>59.5</v>
      </c>
      <c r="AF19">
        <v>54</v>
      </c>
    </row>
    <row r="20" spans="1:32" x14ac:dyDescent="0.3">
      <c r="A20" t="s">
        <v>95</v>
      </c>
      <c r="B20" t="s">
        <v>333</v>
      </c>
      <c r="C20" t="s">
        <v>297</v>
      </c>
      <c r="D20" t="s">
        <v>334</v>
      </c>
      <c r="E20" t="s">
        <v>298</v>
      </c>
      <c r="U20">
        <v>64.254122519756905</v>
      </c>
      <c r="V20">
        <v>45.7438289461845</v>
      </c>
      <c r="W20">
        <v>45.422443731105901</v>
      </c>
      <c r="X20">
        <v>46.831731961426598</v>
      </c>
      <c r="Y20">
        <v>44.718185863404997</v>
      </c>
      <c r="Z20">
        <v>45.500754116014598</v>
      </c>
      <c r="AA20">
        <v>50.127949449846597</v>
      </c>
      <c r="AB20">
        <v>55.097530645305497</v>
      </c>
      <c r="AC20">
        <v>66.949906423656103</v>
      </c>
      <c r="AD20">
        <v>68.394126284875199</v>
      </c>
      <c r="AE20">
        <v>68.900000000000006</v>
      </c>
      <c r="AF20">
        <v>85</v>
      </c>
    </row>
    <row r="21" spans="1:32" x14ac:dyDescent="0.3">
      <c r="A21" t="s">
        <v>95</v>
      </c>
      <c r="B21" t="s">
        <v>335</v>
      </c>
      <c r="C21" t="s">
        <v>297</v>
      </c>
      <c r="D21" t="s">
        <v>336</v>
      </c>
      <c r="E21" t="s">
        <v>298</v>
      </c>
      <c r="U21">
        <v>82.561064748489201</v>
      </c>
      <c r="V21">
        <v>64.839088125098797</v>
      </c>
      <c r="W21">
        <v>70.081852676468202</v>
      </c>
      <c r="X21">
        <v>69.108493611517304</v>
      </c>
      <c r="Y21">
        <v>65.785969880194301</v>
      </c>
      <c r="Z21">
        <v>67.341719167901601</v>
      </c>
      <c r="AA21">
        <v>72.050164573136996</v>
      </c>
      <c r="AB21">
        <v>80.3182162454642</v>
      </c>
      <c r="AC21">
        <v>96.785575396319999</v>
      </c>
      <c r="AD21">
        <v>102.86041470311</v>
      </c>
      <c r="AE21">
        <v>107.1</v>
      </c>
      <c r="AF21">
        <v>122.5</v>
      </c>
    </row>
    <row r="22" spans="1:32" x14ac:dyDescent="0.3">
      <c r="A22" t="s">
        <v>95</v>
      </c>
      <c r="B22" t="s">
        <v>337</v>
      </c>
      <c r="C22" t="s">
        <v>297</v>
      </c>
      <c r="D22" t="s">
        <v>338</v>
      </c>
      <c r="E22" t="s">
        <v>298</v>
      </c>
      <c r="U22">
        <v>18.3606918744198</v>
      </c>
      <c r="V22">
        <v>19.099340398103301</v>
      </c>
      <c r="W22">
        <v>24.6477521338652</v>
      </c>
      <c r="X22">
        <v>22.279845815327899</v>
      </c>
      <c r="Y22">
        <v>21.072563529768299</v>
      </c>
      <c r="Z22">
        <v>21.840834075124398</v>
      </c>
      <c r="AA22">
        <v>21.9489570160904</v>
      </c>
      <c r="AB22">
        <v>25.2359988880652</v>
      </c>
      <c r="AC22">
        <v>29.8625986842105</v>
      </c>
      <c r="AD22">
        <v>34.480526315789497</v>
      </c>
      <c r="AE22">
        <v>38.200000000000003</v>
      </c>
      <c r="AF22">
        <v>37.5</v>
      </c>
    </row>
    <row r="23" spans="1:32" x14ac:dyDescent="0.3">
      <c r="A23" t="s">
        <v>95</v>
      </c>
      <c r="B23" t="s">
        <v>339</v>
      </c>
      <c r="C23" t="s">
        <v>297</v>
      </c>
      <c r="D23" t="s">
        <v>340</v>
      </c>
      <c r="E23" t="s">
        <v>298</v>
      </c>
      <c r="U23">
        <v>39.9342033663686</v>
      </c>
      <c r="V23">
        <v>38.564428580714797</v>
      </c>
      <c r="W23">
        <v>31.746408058157499</v>
      </c>
      <c r="X23">
        <v>37.813980929341199</v>
      </c>
      <c r="Y23">
        <v>38.698518494939798</v>
      </c>
      <c r="Z23">
        <v>40.029126580725702</v>
      </c>
      <c r="AA23">
        <v>43.6383101248895</v>
      </c>
      <c r="AB23">
        <v>46.962112615974497</v>
      </c>
      <c r="AC23">
        <v>53.018312659210999</v>
      </c>
      <c r="AD23">
        <v>54.871379897785303</v>
      </c>
      <c r="AE23">
        <v>59.1</v>
      </c>
      <c r="AF23">
        <v>76</v>
      </c>
    </row>
    <row r="24" spans="1:32" x14ac:dyDescent="0.3">
      <c r="A24" t="s">
        <v>95</v>
      </c>
      <c r="B24" t="s">
        <v>341</v>
      </c>
      <c r="C24" t="s">
        <v>297</v>
      </c>
      <c r="D24" t="s">
        <v>342</v>
      </c>
      <c r="E24" t="s">
        <v>298</v>
      </c>
      <c r="U24">
        <v>290.34238703578399</v>
      </c>
      <c r="V24">
        <v>278.898234554081</v>
      </c>
      <c r="W24">
        <v>255.09377162789701</v>
      </c>
      <c r="X24">
        <v>262.83379632258902</v>
      </c>
      <c r="Y24">
        <v>279.74058305176101</v>
      </c>
      <c r="Z24">
        <v>265.38635265650402</v>
      </c>
      <c r="AA24">
        <v>281.84272012176899</v>
      </c>
      <c r="AB24">
        <v>305.40132917011499</v>
      </c>
      <c r="AC24">
        <v>327.10929821217201</v>
      </c>
      <c r="AD24">
        <v>347.20580519118101</v>
      </c>
      <c r="AE24">
        <v>360.8</v>
      </c>
      <c r="AF24">
        <v>396.9</v>
      </c>
    </row>
    <row r="25" spans="1:32" x14ac:dyDescent="0.3">
      <c r="A25" t="s">
        <v>95</v>
      </c>
      <c r="B25" t="s">
        <v>343</v>
      </c>
      <c r="C25" t="s">
        <v>297</v>
      </c>
      <c r="D25" t="s">
        <v>344</v>
      </c>
      <c r="E25" t="s">
        <v>298</v>
      </c>
      <c r="U25">
        <v>17.0386960548385</v>
      </c>
      <c r="V25">
        <v>20.1269597147779</v>
      </c>
      <c r="W25">
        <v>18.512497705571199</v>
      </c>
      <c r="X25">
        <v>19.293145199179602</v>
      </c>
      <c r="Y25">
        <v>20.097026249145401</v>
      </c>
      <c r="Z25">
        <v>18.2700238628594</v>
      </c>
      <c r="AA25">
        <v>21.5205189059449</v>
      </c>
      <c r="AB25">
        <v>24.360790436678698</v>
      </c>
      <c r="AC25">
        <v>26.185166812993899</v>
      </c>
      <c r="AD25">
        <v>26.392164179104501</v>
      </c>
      <c r="AE25">
        <v>27.1</v>
      </c>
      <c r="AF25">
        <v>28.9</v>
      </c>
    </row>
    <row r="26" spans="1:32" x14ac:dyDescent="0.3">
      <c r="A26" t="s">
        <v>95</v>
      </c>
      <c r="B26" t="s">
        <v>345</v>
      </c>
      <c r="C26" t="s">
        <v>297</v>
      </c>
      <c r="D26" t="s">
        <v>346</v>
      </c>
      <c r="E26" t="s">
        <v>298</v>
      </c>
      <c r="U26">
        <v>181.313502560079</v>
      </c>
      <c r="V26">
        <v>185.61799219815799</v>
      </c>
      <c r="W26">
        <v>177.42739884614801</v>
      </c>
      <c r="X26">
        <v>173.98011483699401</v>
      </c>
      <c r="Y26">
        <v>173.651643883871</v>
      </c>
      <c r="Z26">
        <v>169.148343821102</v>
      </c>
      <c r="AA26">
        <v>165.45941265374</v>
      </c>
      <c r="AB26">
        <v>186.8743140983</v>
      </c>
      <c r="AC26">
        <v>198.276814619552</v>
      </c>
      <c r="AD26">
        <v>212.842416107383</v>
      </c>
      <c r="AE26">
        <v>224.6</v>
      </c>
      <c r="AF26">
        <v>239.8</v>
      </c>
    </row>
    <row r="27" spans="1:32" x14ac:dyDescent="0.3">
      <c r="A27" t="s">
        <v>95</v>
      </c>
      <c r="B27" t="s">
        <v>347</v>
      </c>
      <c r="C27" t="s">
        <v>297</v>
      </c>
      <c r="D27" t="s">
        <v>348</v>
      </c>
      <c r="E27" t="s">
        <v>298</v>
      </c>
      <c r="U27">
        <v>91.625071923901601</v>
      </c>
      <c r="V27">
        <v>72.505185871786097</v>
      </c>
      <c r="W27">
        <v>58.415986823456997</v>
      </c>
      <c r="X27">
        <v>69.057229204959597</v>
      </c>
      <c r="Y27">
        <v>85.922691123002494</v>
      </c>
      <c r="Z27">
        <v>77.750387608001006</v>
      </c>
      <c r="AA27">
        <v>95.040645971329795</v>
      </c>
      <c r="AB27">
        <v>94.166708996880701</v>
      </c>
      <c r="AC27">
        <v>102.688095034399</v>
      </c>
      <c r="AD27">
        <v>107.988796296296</v>
      </c>
      <c r="AE27">
        <v>109.1</v>
      </c>
      <c r="AF27">
        <v>128.19999999999999</v>
      </c>
    </row>
    <row r="28" spans="1:32" x14ac:dyDescent="0.3">
      <c r="A28" t="s">
        <v>95</v>
      </c>
      <c r="B28" t="s">
        <v>349</v>
      </c>
      <c r="C28" t="s">
        <v>297</v>
      </c>
      <c r="D28" t="s">
        <v>350</v>
      </c>
      <c r="E28" t="s">
        <v>298</v>
      </c>
      <c r="U28">
        <v>74.728241912955795</v>
      </c>
      <c r="V28">
        <v>63.738794572815301</v>
      </c>
      <c r="W28">
        <v>69.156592111504594</v>
      </c>
      <c r="X28">
        <v>59.613880537676799</v>
      </c>
      <c r="Y28">
        <v>59.4996777013978</v>
      </c>
      <c r="Z28">
        <v>59.841629872095503</v>
      </c>
      <c r="AA28">
        <v>59.507319090687098</v>
      </c>
      <c r="AB28">
        <v>77.195733205717005</v>
      </c>
      <c r="AC28">
        <v>89.845454193208397</v>
      </c>
      <c r="AD28">
        <v>112.12377985462101</v>
      </c>
      <c r="AE28">
        <v>97.1</v>
      </c>
      <c r="AF28">
        <v>91.5</v>
      </c>
    </row>
    <row r="29" spans="1:32" x14ac:dyDescent="0.3">
      <c r="A29" t="s">
        <v>95</v>
      </c>
      <c r="B29" t="s">
        <v>351</v>
      </c>
      <c r="C29" t="s">
        <v>297</v>
      </c>
      <c r="D29" t="s">
        <v>352</v>
      </c>
      <c r="E29" t="s">
        <v>298</v>
      </c>
      <c r="U29">
        <v>9.3028078851834</v>
      </c>
      <c r="V29">
        <v>10.5713725967993</v>
      </c>
      <c r="W29">
        <v>14.9494157934536</v>
      </c>
      <c r="X29">
        <v>12.9852589738757</v>
      </c>
      <c r="Y29">
        <v>13.5449684124049</v>
      </c>
      <c r="Z29">
        <v>10.1867117812301</v>
      </c>
      <c r="AA29">
        <v>11.5154133179123</v>
      </c>
      <c r="AB29">
        <v>13.144952938371601</v>
      </c>
      <c r="AC29">
        <v>19.070956312227601</v>
      </c>
      <c r="AD29">
        <v>17.403550295858</v>
      </c>
      <c r="AE29">
        <v>17.100000000000001</v>
      </c>
      <c r="AF29">
        <v>16.600000000000001</v>
      </c>
    </row>
    <row r="30" spans="1:32" x14ac:dyDescent="0.3">
      <c r="A30" t="s">
        <v>95</v>
      </c>
      <c r="B30" t="s">
        <v>353</v>
      </c>
      <c r="C30" t="s">
        <v>297</v>
      </c>
      <c r="D30" t="s">
        <v>354</v>
      </c>
      <c r="E30" t="s">
        <v>298</v>
      </c>
      <c r="U30">
        <v>1.0833333333333299</v>
      </c>
      <c r="V30">
        <v>0.65</v>
      </c>
      <c r="W30">
        <v>1.8416666666666699</v>
      </c>
      <c r="X30">
        <v>4.0083333333333302</v>
      </c>
      <c r="Y30">
        <v>1.0833333333333299</v>
      </c>
      <c r="Z30">
        <v>0.86666666666666703</v>
      </c>
      <c r="AA30">
        <v>1.3</v>
      </c>
      <c r="AB30">
        <v>1.0833333333333299</v>
      </c>
      <c r="AC30">
        <v>1.19166666666667</v>
      </c>
      <c r="AD30">
        <v>1.3</v>
      </c>
      <c r="AE30">
        <v>1.6</v>
      </c>
      <c r="AF30">
        <v>1.6</v>
      </c>
    </row>
    <row r="31" spans="1:32" x14ac:dyDescent="0.3">
      <c r="A31" t="s">
        <v>95</v>
      </c>
      <c r="B31" t="s">
        <v>355</v>
      </c>
      <c r="C31" t="s">
        <v>297</v>
      </c>
      <c r="D31" t="s">
        <v>356</v>
      </c>
      <c r="E31" t="s">
        <v>298</v>
      </c>
      <c r="U31">
        <v>8.0377631675624794</v>
      </c>
      <c r="V31">
        <v>8.7980921158454102</v>
      </c>
      <c r="W31">
        <v>8.1382352071570097</v>
      </c>
      <c r="X31">
        <v>9.2530619478634506</v>
      </c>
      <c r="Y31">
        <v>9.4815326132427895</v>
      </c>
      <c r="Z31">
        <v>9.1388266151737696</v>
      </c>
      <c r="AA31">
        <v>11.0568519541609</v>
      </c>
      <c r="AB31">
        <v>23.661663181904199</v>
      </c>
      <c r="AC31">
        <v>24.321988666050402</v>
      </c>
      <c r="AD31">
        <v>44.289385474860303</v>
      </c>
      <c r="AE31">
        <v>36.200000000000003</v>
      </c>
      <c r="AF31">
        <v>20.9</v>
      </c>
    </row>
    <row r="32" spans="1:32" x14ac:dyDescent="0.3">
      <c r="A32" t="s">
        <v>95</v>
      </c>
      <c r="B32" t="s">
        <v>357</v>
      </c>
      <c r="C32" t="s">
        <v>297</v>
      </c>
      <c r="D32" t="s">
        <v>358</v>
      </c>
      <c r="E32" t="s">
        <v>298</v>
      </c>
      <c r="U32">
        <v>35.407204157057997</v>
      </c>
      <c r="V32">
        <v>23.060599825634299</v>
      </c>
      <c r="W32">
        <v>32.367568365128001</v>
      </c>
      <c r="X32">
        <v>24.527672913366899</v>
      </c>
      <c r="Y32">
        <v>25.663213326022699</v>
      </c>
      <c r="Z32">
        <v>25.210998113229401</v>
      </c>
      <c r="AA32">
        <v>25.874445431998598</v>
      </c>
      <c r="AB32">
        <v>31.1792480519481</v>
      </c>
      <c r="AC32">
        <v>37.372386363636402</v>
      </c>
      <c r="AD32">
        <v>39.746875000000003</v>
      </c>
      <c r="AE32">
        <v>32.200000000000003</v>
      </c>
      <c r="AF32">
        <v>36.299999999999997</v>
      </c>
    </row>
    <row r="33" spans="1:32" x14ac:dyDescent="0.3">
      <c r="A33" t="s">
        <v>95</v>
      </c>
      <c r="B33" t="s">
        <v>359</v>
      </c>
      <c r="C33" t="s">
        <v>297</v>
      </c>
      <c r="D33" t="s">
        <v>360</v>
      </c>
      <c r="E33" t="s">
        <v>298</v>
      </c>
      <c r="U33">
        <v>20.578329006753702</v>
      </c>
      <c r="V33">
        <v>20.683858899095998</v>
      </c>
      <c r="W33">
        <v>11.5269421989754</v>
      </c>
      <c r="X33">
        <v>8.4146678052520407</v>
      </c>
      <c r="Y33">
        <v>9.46650128090854</v>
      </c>
      <c r="Z33">
        <v>14.375057500638899</v>
      </c>
      <c r="AA33">
        <v>9.6582417582417595</v>
      </c>
      <c r="AB33">
        <v>8.1217032967033003</v>
      </c>
      <c r="AC33">
        <v>7.7968351648351604</v>
      </c>
      <c r="AD33">
        <v>9.5879999999999992</v>
      </c>
      <c r="AE33">
        <v>10.199999999999999</v>
      </c>
      <c r="AF33">
        <v>16.100000000000001</v>
      </c>
    </row>
    <row r="34" spans="1:32" x14ac:dyDescent="0.3">
      <c r="A34" t="s">
        <v>95</v>
      </c>
      <c r="B34" t="s">
        <v>361</v>
      </c>
      <c r="C34" t="s">
        <v>297</v>
      </c>
      <c r="D34" t="s">
        <v>362</v>
      </c>
      <c r="E34" t="s">
        <v>298</v>
      </c>
      <c r="U34">
        <v>28.012464498893699</v>
      </c>
      <c r="V34">
        <v>29.830067157218799</v>
      </c>
      <c r="W34">
        <v>29.830067157218799</v>
      </c>
      <c r="X34">
        <v>33.0222145651869</v>
      </c>
      <c r="Y34">
        <v>42.667878613437402</v>
      </c>
      <c r="Z34">
        <v>42.213965011166799</v>
      </c>
      <c r="AA34">
        <v>43.661937425797802</v>
      </c>
      <c r="AB34">
        <v>55.747910129696997</v>
      </c>
      <c r="AC34">
        <v>83.944729538925898</v>
      </c>
      <c r="AD34">
        <v>87.783981693363799</v>
      </c>
      <c r="AE34">
        <v>88.8</v>
      </c>
      <c r="AF34">
        <v>93.1</v>
      </c>
    </row>
    <row r="35" spans="1:32" x14ac:dyDescent="0.3">
      <c r="A35" t="s">
        <v>95</v>
      </c>
      <c r="B35" t="s">
        <v>363</v>
      </c>
      <c r="C35" t="s">
        <v>297</v>
      </c>
      <c r="D35" t="s">
        <v>364</v>
      </c>
      <c r="E35" t="s">
        <v>298</v>
      </c>
      <c r="U35">
        <v>1021.4769735962</v>
      </c>
      <c r="V35">
        <v>1044.70452292768</v>
      </c>
      <c r="W35">
        <v>993.17778936775005</v>
      </c>
      <c r="X35">
        <v>1021.59473773707</v>
      </c>
      <c r="Y35">
        <v>986.95881669658604</v>
      </c>
      <c r="Z35">
        <v>989.49060933366195</v>
      </c>
      <c r="AA35">
        <v>986.22675905548601</v>
      </c>
      <c r="AB35">
        <v>1159.65380423279</v>
      </c>
      <c r="AC35">
        <v>1190.6269026708801</v>
      </c>
      <c r="AD35">
        <v>1430.24670830641</v>
      </c>
      <c r="AE35">
        <v>1399.6</v>
      </c>
      <c r="AF35">
        <v>1318.4</v>
      </c>
    </row>
    <row r="36" spans="1:32" x14ac:dyDescent="0.3">
      <c r="A36" t="s">
        <v>95</v>
      </c>
      <c r="B36" t="s">
        <v>365</v>
      </c>
      <c r="C36" t="s">
        <v>297</v>
      </c>
      <c r="D36" t="s">
        <v>366</v>
      </c>
      <c r="E36" t="s">
        <v>298</v>
      </c>
      <c r="U36">
        <v>371.68394556251297</v>
      </c>
      <c r="V36">
        <v>358.76501640051202</v>
      </c>
      <c r="W36">
        <v>330.636835283712</v>
      </c>
      <c r="X36">
        <v>319.89298144524798</v>
      </c>
      <c r="Y36">
        <v>346.619791423511</v>
      </c>
      <c r="Z36">
        <v>344.84813283836297</v>
      </c>
      <c r="AA36">
        <v>346.73140540847601</v>
      </c>
      <c r="AB36">
        <v>380.387738308829</v>
      </c>
      <c r="AC36">
        <v>374.17487219314199</v>
      </c>
      <c r="AD36">
        <v>376.35433928031398</v>
      </c>
      <c r="AE36">
        <v>324.2</v>
      </c>
      <c r="AF36">
        <v>351.5</v>
      </c>
    </row>
    <row r="37" spans="1:32" x14ac:dyDescent="0.3">
      <c r="A37" t="s">
        <v>95</v>
      </c>
      <c r="B37" t="s">
        <v>367</v>
      </c>
      <c r="C37" t="s">
        <v>297</v>
      </c>
      <c r="D37" t="s">
        <v>368</v>
      </c>
      <c r="E37" t="s">
        <v>298</v>
      </c>
      <c r="U37">
        <v>198.69746764992499</v>
      </c>
      <c r="V37">
        <v>250.43378941537699</v>
      </c>
      <c r="W37">
        <v>188.36881816703499</v>
      </c>
      <c r="X37">
        <v>173.74458778790299</v>
      </c>
      <c r="Y37">
        <v>116.232929931527</v>
      </c>
      <c r="Z37">
        <v>109.76336119005499</v>
      </c>
      <c r="AA37">
        <v>127.8597740261</v>
      </c>
      <c r="AB37">
        <v>128.284204811249</v>
      </c>
      <c r="AC37">
        <v>141.35506873614199</v>
      </c>
      <c r="AD37">
        <v>146.70864745011099</v>
      </c>
      <c r="AE37">
        <v>91.2</v>
      </c>
      <c r="AF37">
        <v>96.4</v>
      </c>
    </row>
    <row r="38" spans="1:32" x14ac:dyDescent="0.3">
      <c r="A38" t="s">
        <v>95</v>
      </c>
      <c r="B38" t="s">
        <v>369</v>
      </c>
      <c r="C38" t="s">
        <v>297</v>
      </c>
      <c r="D38" t="s">
        <v>370</v>
      </c>
      <c r="E38" t="s">
        <v>298</v>
      </c>
      <c r="U38">
        <v>444.29176172500399</v>
      </c>
      <c r="V38">
        <v>429.45356977887798</v>
      </c>
      <c r="W38">
        <v>468.240144068993</v>
      </c>
      <c r="X38">
        <v>522.81487242174796</v>
      </c>
      <c r="Y38">
        <v>517.03227461357005</v>
      </c>
      <c r="Z38">
        <v>528.01128745015399</v>
      </c>
      <c r="AA38">
        <v>503.869831773952</v>
      </c>
      <c r="AB38">
        <v>644.31568458223103</v>
      </c>
      <c r="AC38">
        <v>669.37300055235596</v>
      </c>
      <c r="AD38">
        <v>904.12450283359101</v>
      </c>
      <c r="AE38">
        <v>982.7</v>
      </c>
      <c r="AF38">
        <v>869</v>
      </c>
    </row>
    <row r="39" spans="1:32" x14ac:dyDescent="0.3">
      <c r="A39" t="s">
        <v>95</v>
      </c>
      <c r="B39" t="s">
        <v>371</v>
      </c>
      <c r="C39" t="s">
        <v>297</v>
      </c>
      <c r="D39" t="s">
        <v>372</v>
      </c>
      <c r="E39" t="s">
        <v>298</v>
      </c>
      <c r="U39">
        <v>387.03167778462603</v>
      </c>
      <c r="V39">
        <v>422.25460961234899</v>
      </c>
      <c r="W39">
        <v>327.19149679607102</v>
      </c>
      <c r="X39">
        <v>322.759765257043</v>
      </c>
      <c r="Y39">
        <v>342.75373301632902</v>
      </c>
      <c r="Z39">
        <v>336.81765168763002</v>
      </c>
      <c r="AA39">
        <v>353.17643760105301</v>
      </c>
      <c r="AB39">
        <v>321.06948872823</v>
      </c>
      <c r="AC39">
        <v>315.57027482379402</v>
      </c>
      <c r="AD39">
        <v>382.390864827266</v>
      </c>
      <c r="AE39">
        <v>434.7</v>
      </c>
      <c r="AF39">
        <v>427</v>
      </c>
    </row>
    <row r="40" spans="1:32" x14ac:dyDescent="0.3">
      <c r="A40" t="s">
        <v>95</v>
      </c>
      <c r="B40" t="s">
        <v>373</v>
      </c>
      <c r="C40" t="s">
        <v>297</v>
      </c>
      <c r="D40" t="s">
        <v>374</v>
      </c>
      <c r="E40" t="s">
        <v>298</v>
      </c>
      <c r="U40">
        <v>11.607746861258599</v>
      </c>
      <c r="V40">
        <v>12.0416813233618</v>
      </c>
      <c r="W40">
        <v>12.0416813233618</v>
      </c>
      <c r="X40">
        <v>14.940604604911799</v>
      </c>
      <c r="Y40">
        <v>16.204809609942799</v>
      </c>
      <c r="Z40">
        <v>14.378915569385899</v>
      </c>
      <c r="AA40">
        <v>15.9516094597875</v>
      </c>
      <c r="AB40">
        <v>17.808988643461401</v>
      </c>
      <c r="AC40">
        <v>26.659516332939099</v>
      </c>
      <c r="AD40">
        <v>23.6276497695853</v>
      </c>
      <c r="AE40">
        <v>22.1</v>
      </c>
      <c r="AF40">
        <v>24.7</v>
      </c>
    </row>
    <row r="41" spans="1:32" x14ac:dyDescent="0.3">
      <c r="A41" t="s">
        <v>95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95</v>
      </c>
      <c r="B42" t="s">
        <v>377</v>
      </c>
      <c r="C42" t="s">
        <v>297</v>
      </c>
      <c r="D42" t="s">
        <v>378</v>
      </c>
      <c r="E42" t="s">
        <v>298</v>
      </c>
      <c r="U42">
        <v>753.28646242221998</v>
      </c>
      <c r="V42">
        <v>697.11813508775299</v>
      </c>
      <c r="W42">
        <v>647.98023603521699</v>
      </c>
      <c r="X42">
        <v>739.83471501031602</v>
      </c>
      <c r="Y42">
        <v>831.37252265087398</v>
      </c>
      <c r="Z42">
        <v>792.01448851598605</v>
      </c>
      <c r="AA42">
        <v>728.22032788313004</v>
      </c>
      <c r="AB42">
        <v>785.69226185192804</v>
      </c>
      <c r="AC42">
        <v>840.734174322988</v>
      </c>
      <c r="AD42">
        <v>876.55976142294196</v>
      </c>
      <c r="AE42">
        <v>936.4</v>
      </c>
      <c r="AF42">
        <v>1067.9000000000001</v>
      </c>
    </row>
    <row r="43" spans="1:32" x14ac:dyDescent="0.3">
      <c r="A43" t="s">
        <v>95</v>
      </c>
      <c r="B43" t="s">
        <v>379</v>
      </c>
      <c r="C43" t="s">
        <v>297</v>
      </c>
      <c r="D43" t="s">
        <v>380</v>
      </c>
      <c r="E43" t="s">
        <v>298</v>
      </c>
      <c r="U43">
        <v>807.34020663017998</v>
      </c>
      <c r="V43">
        <v>755.263642801164</v>
      </c>
      <c r="W43">
        <v>703.57733056879101</v>
      </c>
      <c r="X43">
        <v>798.32392774355503</v>
      </c>
      <c r="Y43">
        <v>894.97867315428095</v>
      </c>
      <c r="Z43">
        <v>861.84311530164803</v>
      </c>
      <c r="AA43">
        <v>800.34327553882804</v>
      </c>
      <c r="AB43">
        <v>867.89116221683798</v>
      </c>
      <c r="AC43">
        <v>924.69140937316797</v>
      </c>
      <c r="AD43">
        <v>972.39576213920304</v>
      </c>
      <c r="AE43">
        <v>1034.3</v>
      </c>
      <c r="AF43">
        <v>1155.8</v>
      </c>
    </row>
    <row r="44" spans="1:32" x14ac:dyDescent="0.3">
      <c r="A44" t="s">
        <v>95</v>
      </c>
      <c r="B44" t="s">
        <v>381</v>
      </c>
      <c r="C44" t="s">
        <v>297</v>
      </c>
      <c r="D44" t="s">
        <v>382</v>
      </c>
      <c r="E44" t="s">
        <v>298</v>
      </c>
      <c r="U44">
        <v>3491.1537462624001</v>
      </c>
      <c r="V44">
        <v>3522.0229832958698</v>
      </c>
      <c r="W44">
        <v>3430.5034374761299</v>
      </c>
      <c r="X44">
        <v>3501.4727266375999</v>
      </c>
      <c r="Y44">
        <v>3572.7660167681202</v>
      </c>
      <c r="Z44">
        <v>3532.5006322722102</v>
      </c>
      <c r="AA44">
        <v>3579.02331533608</v>
      </c>
      <c r="AB44">
        <v>3946.3708199831299</v>
      </c>
      <c r="AC44">
        <v>4219.5923853513495</v>
      </c>
      <c r="AD44">
        <v>4648.54406790136</v>
      </c>
      <c r="AE44">
        <v>4862.2</v>
      </c>
      <c r="AF44">
        <v>5007.5</v>
      </c>
    </row>
    <row r="45" spans="1:32" x14ac:dyDescent="0.3">
      <c r="A45" t="s">
        <v>95</v>
      </c>
      <c r="B45" t="s">
        <v>383</v>
      </c>
      <c r="C45" t="s">
        <v>297</v>
      </c>
      <c r="D45" t="s">
        <v>384</v>
      </c>
      <c r="E45" t="s">
        <v>298</v>
      </c>
      <c r="U45">
        <v>3486.8802845312998</v>
      </c>
      <c r="V45">
        <v>3517.3356725553799</v>
      </c>
      <c r="W45">
        <v>3421.3641360844299</v>
      </c>
      <c r="X45">
        <v>3490.4166383616198</v>
      </c>
      <c r="Y45">
        <v>3563.7751333456099</v>
      </c>
      <c r="Z45">
        <v>3523.0692250575698</v>
      </c>
      <c r="AA45">
        <v>3566.1592866463002</v>
      </c>
      <c r="AB45">
        <v>3928.5759958755598</v>
      </c>
      <c r="AC45">
        <v>4202.3436281226004</v>
      </c>
      <c r="AD45">
        <v>4628.0475295336801</v>
      </c>
      <c r="AE45">
        <v>4833.3</v>
      </c>
      <c r="AF45">
        <v>4974.3</v>
      </c>
    </row>
    <row r="46" spans="1:32" x14ac:dyDescent="0.3">
      <c r="A46" t="s">
        <v>95</v>
      </c>
      <c r="B46" t="s">
        <v>385</v>
      </c>
      <c r="C46" t="s">
        <v>297</v>
      </c>
      <c r="D46" t="s">
        <v>386</v>
      </c>
      <c r="E46" t="s">
        <v>298</v>
      </c>
      <c r="U46">
        <v>52.731459483155597</v>
      </c>
      <c r="V46">
        <v>57.377879068761501</v>
      </c>
      <c r="W46">
        <v>54.9688841460273</v>
      </c>
      <c r="X46">
        <v>57.431848405116099</v>
      </c>
      <c r="Y46">
        <v>62.236903450962402</v>
      </c>
      <c r="Z46">
        <v>69.164733944591504</v>
      </c>
      <c r="AA46">
        <v>71.953634506873399</v>
      </c>
      <c r="AB46">
        <v>82.217127137595895</v>
      </c>
      <c r="AC46">
        <v>83.831337748936093</v>
      </c>
      <c r="AD46">
        <v>95.881443298969103</v>
      </c>
      <c r="AE46">
        <v>97.9</v>
      </c>
      <c r="AF46">
        <v>87.9</v>
      </c>
    </row>
    <row r="47" spans="1:32" x14ac:dyDescent="0.3">
      <c r="A47" t="s">
        <v>95</v>
      </c>
      <c r="B47" t="s">
        <v>387</v>
      </c>
      <c r="C47" t="s">
        <v>297</v>
      </c>
      <c r="D47" t="s">
        <v>388</v>
      </c>
      <c r="E47" t="s">
        <v>298</v>
      </c>
      <c r="U47">
        <v>174.42294750566899</v>
      </c>
      <c r="V47">
        <v>192.414690701127</v>
      </c>
      <c r="W47">
        <v>163.93296812276799</v>
      </c>
      <c r="X47">
        <v>202.59640400078001</v>
      </c>
      <c r="Y47">
        <v>201.80279749378201</v>
      </c>
      <c r="Z47">
        <v>206.80241635061</v>
      </c>
      <c r="AA47">
        <v>192.82928011070399</v>
      </c>
      <c r="AB47">
        <v>204.320241751807</v>
      </c>
      <c r="AC47">
        <v>221.626350105586</v>
      </c>
      <c r="AD47">
        <v>192.695860482944</v>
      </c>
      <c r="AE47">
        <v>265.3</v>
      </c>
      <c r="AF47">
        <v>418.9</v>
      </c>
    </row>
    <row r="48" spans="1:32" x14ac:dyDescent="0.3">
      <c r="A48" t="s">
        <v>95</v>
      </c>
      <c r="B48" t="s">
        <v>389</v>
      </c>
      <c r="C48" t="s">
        <v>297</v>
      </c>
      <c r="D48" t="s">
        <v>390</v>
      </c>
      <c r="E48" t="s">
        <v>298</v>
      </c>
      <c r="U48">
        <v>1432.82260340992</v>
      </c>
      <c r="V48">
        <v>1475.0516575174199</v>
      </c>
      <c r="W48">
        <v>1391.09467328658</v>
      </c>
      <c r="X48">
        <v>1261.28558407643</v>
      </c>
      <c r="Y48">
        <v>1283.22920241256</v>
      </c>
      <c r="Z48">
        <v>1314.44003593057</v>
      </c>
      <c r="AA48">
        <v>1390.5663127095199</v>
      </c>
      <c r="AB48">
        <v>1459.5757603178699</v>
      </c>
      <c r="AC48">
        <v>1528.44903907454</v>
      </c>
      <c r="AD48">
        <v>1490.0906712103699</v>
      </c>
      <c r="AE48">
        <v>1643.4</v>
      </c>
      <c r="AF48">
        <v>1773.3</v>
      </c>
    </row>
    <row r="49" spans="1:32" x14ac:dyDescent="0.3">
      <c r="A49" t="s">
        <v>95</v>
      </c>
      <c r="B49" t="s">
        <v>391</v>
      </c>
      <c r="C49" t="s">
        <v>297</v>
      </c>
      <c r="D49" t="s">
        <v>392</v>
      </c>
      <c r="E49" t="s">
        <v>298</v>
      </c>
      <c r="U49">
        <v>1026.6638365501301</v>
      </c>
      <c r="V49">
        <v>1041.2066637681701</v>
      </c>
      <c r="W49">
        <v>869.79589307206697</v>
      </c>
      <c r="X49">
        <v>829.043218361698</v>
      </c>
      <c r="Y49">
        <v>839.97966242949599</v>
      </c>
      <c r="Z49">
        <v>866.07870153264196</v>
      </c>
      <c r="AA49">
        <v>941.55887178903004</v>
      </c>
      <c r="AB49">
        <v>971.92518638992703</v>
      </c>
      <c r="AC49">
        <v>1009.0843442525299</v>
      </c>
      <c r="AD49">
        <v>965.23292634895597</v>
      </c>
      <c r="AE49">
        <v>1007.7</v>
      </c>
      <c r="AF49">
        <v>949.6</v>
      </c>
    </row>
    <row r="50" spans="1:32" x14ac:dyDescent="0.3">
      <c r="A50" t="s">
        <v>95</v>
      </c>
      <c r="B50" t="s">
        <v>393</v>
      </c>
      <c r="C50" t="s">
        <v>297</v>
      </c>
      <c r="D50" t="s">
        <v>394</v>
      </c>
      <c r="E50" t="s">
        <v>298</v>
      </c>
      <c r="U50">
        <v>225.29624004503501</v>
      </c>
      <c r="V50">
        <v>236.09145998010999</v>
      </c>
      <c r="W50">
        <v>361.061812468428</v>
      </c>
      <c r="X50">
        <v>229.36619559979701</v>
      </c>
      <c r="Y50">
        <v>241.633573087716</v>
      </c>
      <c r="Z50">
        <v>241.302114139721</v>
      </c>
      <c r="AA50">
        <v>253.571713163775</v>
      </c>
      <c r="AB50">
        <v>281.75825608941898</v>
      </c>
      <c r="AC50">
        <v>296.40883609708197</v>
      </c>
      <c r="AD50">
        <v>330.81526717557301</v>
      </c>
      <c r="AE50">
        <v>370.4</v>
      </c>
      <c r="AF50">
        <v>404.8</v>
      </c>
    </row>
    <row r="51" spans="1:32" x14ac:dyDescent="0.3">
      <c r="A51" t="s">
        <v>95</v>
      </c>
      <c r="B51" t="s">
        <v>395</v>
      </c>
      <c r="C51" t="s">
        <v>297</v>
      </c>
      <c r="D51" t="s">
        <v>396</v>
      </c>
      <c r="E51" t="s">
        <v>298</v>
      </c>
      <c r="U51">
        <v>207.93938670454801</v>
      </c>
      <c r="V51">
        <v>215.69269371787101</v>
      </c>
      <c r="W51">
        <v>216.12777731589</v>
      </c>
      <c r="X51">
        <v>209.641745341507</v>
      </c>
      <c r="Y51">
        <v>219.073939561478</v>
      </c>
      <c r="Z51">
        <v>215.00275133256099</v>
      </c>
      <c r="AA51">
        <v>220.766608601466</v>
      </c>
      <c r="AB51">
        <v>249.60404659004701</v>
      </c>
      <c r="AC51">
        <v>261.77211159973501</v>
      </c>
      <c r="AD51">
        <v>284.68230818008902</v>
      </c>
      <c r="AE51">
        <v>318.39999999999998</v>
      </c>
      <c r="AF51">
        <v>355.6</v>
      </c>
    </row>
    <row r="52" spans="1:32" x14ac:dyDescent="0.3">
      <c r="A52" t="s">
        <v>95</v>
      </c>
      <c r="B52" t="s">
        <v>397</v>
      </c>
      <c r="C52" t="s">
        <v>297</v>
      </c>
      <c r="D52" t="s">
        <v>398</v>
      </c>
      <c r="E52" t="s">
        <v>298</v>
      </c>
      <c r="U52">
        <v>16.602224837698</v>
      </c>
      <c r="V52">
        <v>19.582111347028398</v>
      </c>
      <c r="W52">
        <v>142.454480348712</v>
      </c>
      <c r="X52">
        <v>19.0951931008175</v>
      </c>
      <c r="Y52">
        <v>21.8868879985978</v>
      </c>
      <c r="Z52">
        <v>25.683593059579099</v>
      </c>
      <c r="AA52">
        <v>32.914895959848899</v>
      </c>
      <c r="AB52">
        <v>32.1443131112906</v>
      </c>
      <c r="AC52">
        <v>34.6504798962387</v>
      </c>
      <c r="AD52">
        <v>46.1322957198444</v>
      </c>
      <c r="AE52">
        <v>52</v>
      </c>
      <c r="AF52">
        <v>49.2</v>
      </c>
    </row>
    <row r="53" spans="1:32" x14ac:dyDescent="0.3">
      <c r="A53" t="s">
        <v>95</v>
      </c>
      <c r="B53" t="s">
        <v>399</v>
      </c>
      <c r="C53" t="s">
        <v>297</v>
      </c>
      <c r="D53" t="s">
        <v>400</v>
      </c>
      <c r="E53" t="s">
        <v>298</v>
      </c>
      <c r="U53">
        <v>25.898758448992702</v>
      </c>
      <c r="V53">
        <v>28.1123275471972</v>
      </c>
      <c r="W53">
        <v>26.0963040577568</v>
      </c>
      <c r="X53">
        <v>31.996338018640898</v>
      </c>
      <c r="Y53">
        <v>29.894388805737499</v>
      </c>
      <c r="Z53">
        <v>33.307527685132698</v>
      </c>
      <c r="AA53">
        <v>31.0142225002547</v>
      </c>
      <c r="AB53">
        <v>40.672630891337498</v>
      </c>
      <c r="AC53">
        <v>42.0531640547511</v>
      </c>
      <c r="AD53">
        <v>43.908450704225402</v>
      </c>
      <c r="AE53">
        <v>43</v>
      </c>
      <c r="AF53">
        <v>44.2</v>
      </c>
    </row>
    <row r="54" spans="1:32" x14ac:dyDescent="0.3">
      <c r="A54" t="s">
        <v>95</v>
      </c>
      <c r="B54" t="s">
        <v>401</v>
      </c>
      <c r="C54" t="s">
        <v>297</v>
      </c>
      <c r="D54" t="s">
        <v>402</v>
      </c>
      <c r="E54" t="s">
        <v>298</v>
      </c>
      <c r="U54">
        <v>95.972888374994497</v>
      </c>
      <c r="V54">
        <v>107.269803125392</v>
      </c>
      <c r="W54">
        <v>151.166955989385</v>
      </c>
      <c r="X54">
        <v>159.66297407789</v>
      </c>
      <c r="Y54">
        <v>125.039781789282</v>
      </c>
      <c r="Z54">
        <v>127.781882267117</v>
      </c>
      <c r="AA54">
        <v>105.05094061694</v>
      </c>
      <c r="AB54">
        <v>150.05742744566899</v>
      </c>
      <c r="AC54">
        <v>148.78665177217101</v>
      </c>
      <c r="AD54">
        <v>159.87312234293799</v>
      </c>
      <c r="AE54">
        <v>211.4</v>
      </c>
      <c r="AF54">
        <v>185.4</v>
      </c>
    </row>
    <row r="55" spans="1:32" x14ac:dyDescent="0.3">
      <c r="A55" t="s">
        <v>95</v>
      </c>
      <c r="B55" t="s">
        <v>403</v>
      </c>
      <c r="C55" t="s">
        <v>297</v>
      </c>
      <c r="D55" t="s">
        <v>404</v>
      </c>
      <c r="E55" t="s">
        <v>298</v>
      </c>
      <c r="U55">
        <v>70.017735679722904</v>
      </c>
      <c r="V55">
        <v>79.004497240872098</v>
      </c>
      <c r="W55">
        <v>123.407024804096</v>
      </c>
      <c r="X55">
        <v>126.419401324945</v>
      </c>
      <c r="Y55">
        <v>94.839694072731106</v>
      </c>
      <c r="Z55">
        <v>94.411523896330607</v>
      </c>
      <c r="AA55">
        <v>74.120405731529004</v>
      </c>
      <c r="AB55">
        <v>109.5131684103</v>
      </c>
      <c r="AC55">
        <v>106.865364531908</v>
      </c>
      <c r="AD55">
        <v>116.11732702542901</v>
      </c>
      <c r="AE55">
        <v>168.4</v>
      </c>
      <c r="AF55">
        <v>141.19999999999999</v>
      </c>
    </row>
    <row r="56" spans="1:32" x14ac:dyDescent="0.3">
      <c r="A56" t="s">
        <v>95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95</v>
      </c>
      <c r="B57" t="s">
        <v>407</v>
      </c>
      <c r="C57" t="s">
        <v>297</v>
      </c>
      <c r="D57" t="s">
        <v>408</v>
      </c>
      <c r="E57" t="s">
        <v>298</v>
      </c>
      <c r="F57">
        <v>1757.9266933265201</v>
      </c>
      <c r="G57">
        <v>1874.42936832492</v>
      </c>
      <c r="H57">
        <v>2013.8879708342899</v>
      </c>
      <c r="I57">
        <v>2323.5474384959698</v>
      </c>
      <c r="J57">
        <v>2585.9073740727299</v>
      </c>
      <c r="K57">
        <v>2840.5972017989602</v>
      </c>
      <c r="L57">
        <v>2962.5228733755998</v>
      </c>
      <c r="M57">
        <v>3165.56588931942</v>
      </c>
      <c r="N57">
        <v>3102.5063013398799</v>
      </c>
      <c r="O57">
        <v>3172.3372382648199</v>
      </c>
      <c r="P57">
        <v>3267.0410291513099</v>
      </c>
      <c r="Q57">
        <v>3729.8418097459598</v>
      </c>
      <c r="R57">
        <v>4175.8048409497096</v>
      </c>
      <c r="S57">
        <v>4848.6817963174499</v>
      </c>
      <c r="T57">
        <v>4922.5057503078397</v>
      </c>
      <c r="U57">
        <v>4940.7287195549698</v>
      </c>
      <c r="V57">
        <v>5014.6914128827602</v>
      </c>
      <c r="W57">
        <v>4838.3110882240098</v>
      </c>
      <c r="X57">
        <v>4779.1996824569696</v>
      </c>
      <c r="Y57">
        <v>4873.5591475926403</v>
      </c>
      <c r="Z57">
        <v>4863.64916081918</v>
      </c>
      <c r="AA57">
        <v>4988.8731682111002</v>
      </c>
      <c r="AB57">
        <v>5426.5065377967603</v>
      </c>
      <c r="AC57">
        <v>5776.7620147068201</v>
      </c>
      <c r="AD57">
        <v>6163.4238164614198</v>
      </c>
      <c r="AE57">
        <v>6529.2</v>
      </c>
      <c r="AF57">
        <v>6806.9</v>
      </c>
    </row>
    <row r="58" spans="1:32" x14ac:dyDescent="0.3">
      <c r="A58" t="s">
        <v>95</v>
      </c>
      <c r="B58" t="s">
        <v>409</v>
      </c>
      <c r="C58" t="s">
        <v>297</v>
      </c>
      <c r="D58" t="s">
        <v>410</v>
      </c>
      <c r="E58" t="s">
        <v>298</v>
      </c>
      <c r="U58">
        <v>4940.7287195549698</v>
      </c>
      <c r="V58">
        <v>5014.6914128827602</v>
      </c>
      <c r="W58">
        <v>4838.3110882240098</v>
      </c>
      <c r="X58">
        <v>4779.1996824569696</v>
      </c>
      <c r="Y58">
        <v>4873.5591475926403</v>
      </c>
      <c r="Z58">
        <v>4863.64916081918</v>
      </c>
      <c r="AA58">
        <v>4988.8731682111002</v>
      </c>
      <c r="AB58">
        <v>5426.5065377967603</v>
      </c>
      <c r="AC58">
        <v>5776.7620147068201</v>
      </c>
      <c r="AD58">
        <v>6163.4238164614198</v>
      </c>
      <c r="AE58">
        <v>6529.2</v>
      </c>
      <c r="AF58">
        <v>6806.9</v>
      </c>
    </row>
    <row r="59" spans="1:32" x14ac:dyDescent="0.3">
      <c r="A59" t="s">
        <v>95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97</v>
      </c>
      <c r="B2" t="s">
        <v>295</v>
      </c>
      <c r="C2" t="s">
        <v>297</v>
      </c>
      <c r="D2" t="s">
        <v>296</v>
      </c>
      <c r="E2" t="s">
        <v>298</v>
      </c>
      <c r="U2">
        <v>71.368326892477</v>
      </c>
      <c r="V2">
        <v>76.7882266746158</v>
      </c>
      <c r="W2">
        <v>81.773188808201695</v>
      </c>
      <c r="X2">
        <v>77.536641605716795</v>
      </c>
      <c r="Y2">
        <v>84.415929507183904</v>
      </c>
      <c r="Z2">
        <v>91.6703602105664</v>
      </c>
      <c r="AA2">
        <v>99.904032922284401</v>
      </c>
      <c r="AB2">
        <v>105.275764657137</v>
      </c>
      <c r="AC2">
        <v>102.483196123079</v>
      </c>
      <c r="AD2">
        <v>115.39848178846999</v>
      </c>
      <c r="AE2">
        <v>112.514260826655</v>
      </c>
      <c r="AF2">
        <v>116.632767490478</v>
      </c>
    </row>
    <row r="3" spans="1:32" x14ac:dyDescent="0.3">
      <c r="A3" t="s">
        <v>97</v>
      </c>
      <c r="B3" t="s">
        <v>299</v>
      </c>
      <c r="C3" t="s">
        <v>297</v>
      </c>
      <c r="D3" t="s">
        <v>300</v>
      </c>
      <c r="E3" t="s">
        <v>298</v>
      </c>
      <c r="U3">
        <v>35.243282759073203</v>
      </c>
      <c r="V3">
        <v>37.148910161341298</v>
      </c>
      <c r="W3">
        <v>32.964846986687398</v>
      </c>
      <c r="X3">
        <v>32.3708949837863</v>
      </c>
      <c r="Y3">
        <v>30.0515663653293</v>
      </c>
      <c r="Z3">
        <v>37.026931076613899</v>
      </c>
      <c r="AA3">
        <v>35.614798806174903</v>
      </c>
      <c r="AB3">
        <v>42.245016268656897</v>
      </c>
      <c r="AC3">
        <v>50.400421885176101</v>
      </c>
      <c r="AD3">
        <v>51.834327133500103</v>
      </c>
      <c r="AE3">
        <v>58.0738637526809</v>
      </c>
      <c r="AF3">
        <v>58.167252358488703</v>
      </c>
    </row>
    <row r="4" spans="1:32" x14ac:dyDescent="0.3">
      <c r="A4" t="s">
        <v>97</v>
      </c>
      <c r="B4" t="s">
        <v>301</v>
      </c>
      <c r="C4" t="s">
        <v>297</v>
      </c>
      <c r="D4" t="s">
        <v>302</v>
      </c>
      <c r="E4" t="s">
        <v>298</v>
      </c>
      <c r="U4">
        <v>2315.98843641961</v>
      </c>
      <c r="V4">
        <v>2357.38323847433</v>
      </c>
      <c r="W4">
        <v>2383.0622224818599</v>
      </c>
      <c r="X4">
        <v>2336.0621903932501</v>
      </c>
      <c r="Y4">
        <v>2366.1675553801701</v>
      </c>
      <c r="Z4">
        <v>2370.31155638467</v>
      </c>
      <c r="AA4">
        <v>2555.3760181892899</v>
      </c>
      <c r="AB4">
        <v>2610.0568502367801</v>
      </c>
      <c r="AC4">
        <v>2739.5405807034799</v>
      </c>
      <c r="AD4">
        <v>2822.8679468821201</v>
      </c>
      <c r="AE4">
        <v>2940.0088960072499</v>
      </c>
      <c r="AF4">
        <v>3130.7003505873699</v>
      </c>
    </row>
    <row r="5" spans="1:32" x14ac:dyDescent="0.3">
      <c r="A5" t="s">
        <v>97</v>
      </c>
      <c r="B5" t="s">
        <v>303</v>
      </c>
      <c r="C5" t="s">
        <v>297</v>
      </c>
      <c r="D5" t="s">
        <v>304</v>
      </c>
      <c r="E5" t="s">
        <v>298</v>
      </c>
      <c r="U5">
        <v>492.49183128122701</v>
      </c>
      <c r="V5">
        <v>477.22675483334802</v>
      </c>
      <c r="W5">
        <v>521.54564438102796</v>
      </c>
      <c r="X5">
        <v>523.64284525870698</v>
      </c>
      <c r="Y5">
        <v>536.31551650385495</v>
      </c>
      <c r="Z5">
        <v>539.90799297887497</v>
      </c>
      <c r="AA5">
        <v>594.00257280792096</v>
      </c>
      <c r="AB5">
        <v>592.73471688089796</v>
      </c>
      <c r="AC5">
        <v>612.25066140495801</v>
      </c>
      <c r="AD5">
        <v>633.19283949998601</v>
      </c>
      <c r="AE5">
        <v>614.28447794557997</v>
      </c>
      <c r="AF5">
        <v>608.89658014290399</v>
      </c>
    </row>
    <row r="6" spans="1:32" x14ac:dyDescent="0.3">
      <c r="A6" t="s">
        <v>97</v>
      </c>
      <c r="B6" t="s">
        <v>305</v>
      </c>
      <c r="C6" t="s">
        <v>297</v>
      </c>
      <c r="D6" t="s">
        <v>306</v>
      </c>
      <c r="E6" t="s">
        <v>298</v>
      </c>
      <c r="U6">
        <v>232.655324923042</v>
      </c>
      <c r="V6">
        <v>232.840172417172</v>
      </c>
      <c r="W6">
        <v>241.08035332048701</v>
      </c>
      <c r="X6">
        <v>248.43580295044401</v>
      </c>
      <c r="Y6">
        <v>263.58190128845098</v>
      </c>
      <c r="Z6">
        <v>269.27050541614801</v>
      </c>
      <c r="AA6">
        <v>287.49110581471098</v>
      </c>
      <c r="AB6">
        <v>286.88707851449198</v>
      </c>
      <c r="AC6">
        <v>289.013186076012</v>
      </c>
      <c r="AD6">
        <v>298.83341880153898</v>
      </c>
      <c r="AE6">
        <v>318.51133177762</v>
      </c>
      <c r="AF6">
        <v>348.328429080425</v>
      </c>
    </row>
    <row r="7" spans="1:32" x14ac:dyDescent="0.3">
      <c r="A7" t="s">
        <v>97</v>
      </c>
      <c r="B7" t="s">
        <v>307</v>
      </c>
      <c r="C7" t="s">
        <v>297</v>
      </c>
      <c r="D7" t="s">
        <v>308</v>
      </c>
      <c r="E7" t="s">
        <v>298</v>
      </c>
      <c r="U7">
        <v>184.99238329472701</v>
      </c>
      <c r="V7">
        <v>195.683097065748</v>
      </c>
      <c r="W7">
        <v>195.07873023827</v>
      </c>
      <c r="X7">
        <v>191.674475291844</v>
      </c>
      <c r="Y7">
        <v>186.343256127882</v>
      </c>
      <c r="Z7">
        <v>190.41245263492701</v>
      </c>
      <c r="AA7">
        <v>192.58725457643999</v>
      </c>
      <c r="AB7">
        <v>203.10405412762299</v>
      </c>
      <c r="AC7">
        <v>222.51025657196701</v>
      </c>
      <c r="AD7">
        <v>229.072026627962</v>
      </c>
      <c r="AE7">
        <v>250.79268013951801</v>
      </c>
      <c r="AF7">
        <v>252.065393984406</v>
      </c>
    </row>
    <row r="8" spans="1:32" x14ac:dyDescent="0.3">
      <c r="A8" t="s">
        <v>97</v>
      </c>
      <c r="B8" t="s">
        <v>309</v>
      </c>
      <c r="C8" t="s">
        <v>297</v>
      </c>
      <c r="D8" t="s">
        <v>310</v>
      </c>
      <c r="E8" t="s">
        <v>298</v>
      </c>
      <c r="U8">
        <v>60.419481071718103</v>
      </c>
      <c r="V8">
        <v>74.3165543371816</v>
      </c>
      <c r="W8">
        <v>58.846162314548202</v>
      </c>
      <c r="X8">
        <v>66.865975216939702</v>
      </c>
      <c r="Y8">
        <v>62.643204883486398</v>
      </c>
      <c r="Z8">
        <v>47.3477516802796</v>
      </c>
      <c r="AA8">
        <v>44.764275469134603</v>
      </c>
      <c r="AB8">
        <v>34.676857988875298</v>
      </c>
      <c r="AC8">
        <v>32.425445260021903</v>
      </c>
      <c r="AD8">
        <v>34.305637497521197</v>
      </c>
      <c r="AE8">
        <v>29.821945108268999</v>
      </c>
      <c r="AF8">
        <v>39.098479093782402</v>
      </c>
    </row>
    <row r="9" spans="1:32" x14ac:dyDescent="0.3">
      <c r="A9" t="s">
        <v>97</v>
      </c>
      <c r="B9" t="s">
        <v>311</v>
      </c>
      <c r="C9" t="s">
        <v>297</v>
      </c>
      <c r="D9" t="s">
        <v>312</v>
      </c>
      <c r="E9" t="s">
        <v>298</v>
      </c>
      <c r="U9">
        <v>117.874840373352</v>
      </c>
      <c r="V9">
        <v>102.72480750429401</v>
      </c>
      <c r="W9">
        <v>107.518623618484</v>
      </c>
      <c r="X9">
        <v>106.37682003545299</v>
      </c>
      <c r="Y9">
        <v>102.141716705238</v>
      </c>
      <c r="Z9">
        <v>104.790173567625</v>
      </c>
      <c r="AA9">
        <v>111.704677026477</v>
      </c>
      <c r="AB9">
        <v>115.121617659541</v>
      </c>
      <c r="AC9">
        <v>121.82963796661301</v>
      </c>
      <c r="AD9">
        <v>130.23959520927301</v>
      </c>
      <c r="AE9">
        <v>134.773169391138</v>
      </c>
      <c r="AF9">
        <v>140.853055798958</v>
      </c>
    </row>
    <row r="10" spans="1:32" x14ac:dyDescent="0.3">
      <c r="A10" t="s">
        <v>97</v>
      </c>
      <c r="B10" t="s">
        <v>313</v>
      </c>
      <c r="C10" t="s">
        <v>297</v>
      </c>
      <c r="D10" t="s">
        <v>314</v>
      </c>
      <c r="E10" t="s">
        <v>298</v>
      </c>
      <c r="U10">
        <v>272.58488372389598</v>
      </c>
      <c r="V10">
        <v>271.39437828928197</v>
      </c>
      <c r="W10">
        <v>264.79106069059401</v>
      </c>
      <c r="X10">
        <v>256.00106078089499</v>
      </c>
      <c r="Y10">
        <v>232.669595007938</v>
      </c>
      <c r="Z10">
        <v>237.47419871960099</v>
      </c>
      <c r="AA10">
        <v>261.39400575728303</v>
      </c>
      <c r="AB10">
        <v>274.68285132416003</v>
      </c>
      <c r="AC10">
        <v>300.47974295624903</v>
      </c>
      <c r="AD10">
        <v>281.65148251253999</v>
      </c>
      <c r="AE10">
        <v>295.36403408983699</v>
      </c>
      <c r="AF10">
        <v>344.40228436728597</v>
      </c>
    </row>
    <row r="11" spans="1:32" x14ac:dyDescent="0.3">
      <c r="A11" t="s">
        <v>97</v>
      </c>
      <c r="B11" t="s">
        <v>315</v>
      </c>
      <c r="C11" t="s">
        <v>297</v>
      </c>
      <c r="D11" t="s">
        <v>316</v>
      </c>
      <c r="E11" t="s">
        <v>298</v>
      </c>
      <c r="U11">
        <v>154.723883849657</v>
      </c>
      <c r="V11">
        <v>168.293258353673</v>
      </c>
      <c r="W11">
        <v>157.10146746061901</v>
      </c>
      <c r="X11">
        <v>149.545769398564</v>
      </c>
      <c r="Y11">
        <v>130.67263796398899</v>
      </c>
      <c r="Z11">
        <v>132.84985262576001</v>
      </c>
      <c r="AA11">
        <v>149.755547228751</v>
      </c>
      <c r="AB11">
        <v>159.555610171328</v>
      </c>
      <c r="AC11">
        <v>178.543220087153</v>
      </c>
      <c r="AD11">
        <v>151.42484783751999</v>
      </c>
      <c r="AE11">
        <v>160.59086469869899</v>
      </c>
      <c r="AF11">
        <v>203.549228568328</v>
      </c>
    </row>
    <row r="12" spans="1:32" x14ac:dyDescent="0.3">
      <c r="A12" t="s">
        <v>97</v>
      </c>
      <c r="B12" t="s">
        <v>317</v>
      </c>
      <c r="C12" t="s">
        <v>297</v>
      </c>
      <c r="D12" t="s">
        <v>318</v>
      </c>
      <c r="E12" t="s">
        <v>298</v>
      </c>
      <c r="U12">
        <v>240.19278569870499</v>
      </c>
      <c r="V12">
        <v>248.246551474668</v>
      </c>
      <c r="W12">
        <v>253.76476684522001</v>
      </c>
      <c r="X12">
        <v>226.959961435759</v>
      </c>
      <c r="Y12">
        <v>233.97700670143999</v>
      </c>
      <c r="Z12">
        <v>234.98219759666901</v>
      </c>
      <c r="AA12">
        <v>240.84979370096201</v>
      </c>
      <c r="AB12">
        <v>260.559513999182</v>
      </c>
      <c r="AC12">
        <v>279.579957743796</v>
      </c>
      <c r="AD12">
        <v>297.93628048491502</v>
      </c>
      <c r="AE12">
        <v>308.53786581960298</v>
      </c>
      <c r="AF12">
        <v>337.36015101042398</v>
      </c>
    </row>
    <row r="13" spans="1:32" x14ac:dyDescent="0.3">
      <c r="A13" t="s">
        <v>97</v>
      </c>
      <c r="B13" t="s">
        <v>319</v>
      </c>
      <c r="C13" t="s">
        <v>297</v>
      </c>
      <c r="D13" t="s">
        <v>320</v>
      </c>
      <c r="E13" t="s">
        <v>298</v>
      </c>
      <c r="U13">
        <v>225.73109711712601</v>
      </c>
      <c r="V13">
        <v>236.04198829582501</v>
      </c>
      <c r="W13">
        <v>238.64996174040201</v>
      </c>
      <c r="X13">
        <v>235.59127840065401</v>
      </c>
      <c r="Y13">
        <v>245.61656012114599</v>
      </c>
      <c r="Z13">
        <v>219.11466709696799</v>
      </c>
      <c r="AA13">
        <v>235.00473752494099</v>
      </c>
      <c r="AB13">
        <v>248.013777129885</v>
      </c>
      <c r="AC13">
        <v>254.303726640452</v>
      </c>
      <c r="AD13">
        <v>270.28239104974301</v>
      </c>
      <c r="AE13">
        <v>294.83363513643502</v>
      </c>
      <c r="AF13">
        <v>316.63799134697001</v>
      </c>
    </row>
    <row r="14" spans="1:32" x14ac:dyDescent="0.3">
      <c r="A14" t="s">
        <v>97</v>
      </c>
      <c r="B14" t="s">
        <v>321</v>
      </c>
      <c r="C14" t="s">
        <v>297</v>
      </c>
      <c r="D14" t="s">
        <v>322</v>
      </c>
      <c r="E14" t="s">
        <v>298</v>
      </c>
      <c r="U14">
        <v>56.895522599115701</v>
      </c>
      <c r="V14">
        <v>68.856090329744802</v>
      </c>
      <c r="W14">
        <v>68.665623054383403</v>
      </c>
      <c r="X14">
        <v>60.813711176392097</v>
      </c>
      <c r="Y14">
        <v>70.832634734545394</v>
      </c>
      <c r="Z14">
        <v>76.159888998956106</v>
      </c>
      <c r="AA14">
        <v>84.594722833029095</v>
      </c>
      <c r="AB14">
        <v>84.109726307187103</v>
      </c>
      <c r="AC14">
        <v>86.825760621469897</v>
      </c>
      <c r="AD14">
        <v>80.359373898313393</v>
      </c>
      <c r="AE14">
        <v>98.513048880317797</v>
      </c>
      <c r="AF14">
        <v>96.847430016766396</v>
      </c>
    </row>
    <row r="15" spans="1:32" x14ac:dyDescent="0.3">
      <c r="A15" t="s">
        <v>97</v>
      </c>
      <c r="B15" t="s">
        <v>323</v>
      </c>
      <c r="C15" t="s">
        <v>297</v>
      </c>
      <c r="D15" t="s">
        <v>324</v>
      </c>
      <c r="E15" t="s">
        <v>298</v>
      </c>
      <c r="U15">
        <v>146.241198907398</v>
      </c>
      <c r="V15">
        <v>155.446591371176</v>
      </c>
      <c r="W15">
        <v>155.90462881835501</v>
      </c>
      <c r="X15">
        <v>153.83522644509301</v>
      </c>
      <c r="Y15">
        <v>167.04809457825999</v>
      </c>
      <c r="Z15">
        <v>169.30380346983199</v>
      </c>
      <c r="AA15">
        <v>182.95868288100201</v>
      </c>
      <c r="AB15">
        <v>189.52393230082399</v>
      </c>
      <c r="AC15">
        <v>193.20174476858301</v>
      </c>
      <c r="AD15">
        <v>195.66622125595401</v>
      </c>
      <c r="AE15">
        <v>209.47112189748501</v>
      </c>
      <c r="AF15">
        <v>218.65617185084199</v>
      </c>
    </row>
    <row r="16" spans="1:32" x14ac:dyDescent="0.3">
      <c r="A16" t="s">
        <v>97</v>
      </c>
      <c r="B16" t="s">
        <v>325</v>
      </c>
      <c r="C16" t="s">
        <v>297</v>
      </c>
      <c r="D16" t="s">
        <v>326</v>
      </c>
      <c r="E16" t="s">
        <v>298</v>
      </c>
      <c r="U16">
        <v>89.304824999834906</v>
      </c>
      <c r="V16">
        <v>86.601468400449306</v>
      </c>
      <c r="W16">
        <v>87.247781700860202</v>
      </c>
      <c r="X16">
        <v>92.962342832169995</v>
      </c>
      <c r="Y16">
        <v>96.202588388492899</v>
      </c>
      <c r="Z16">
        <v>93.167117305906501</v>
      </c>
      <c r="AA16">
        <v>98.388865293002198</v>
      </c>
      <c r="AB16">
        <v>105.45633918890999</v>
      </c>
      <c r="AC16">
        <v>106.414504914188</v>
      </c>
      <c r="AD16">
        <v>115.35074042591199</v>
      </c>
      <c r="AE16">
        <v>110.958073017167</v>
      </c>
      <c r="AF16">
        <v>121.808741834076</v>
      </c>
    </row>
    <row r="17" spans="1:32" x14ac:dyDescent="0.3">
      <c r="A17" t="s">
        <v>97</v>
      </c>
      <c r="B17" t="s">
        <v>327</v>
      </c>
      <c r="C17" t="s">
        <v>297</v>
      </c>
      <c r="D17" t="s">
        <v>328</v>
      </c>
      <c r="E17" t="s">
        <v>298</v>
      </c>
      <c r="U17">
        <v>63.030037386050097</v>
      </c>
      <c r="V17">
        <v>63.571415143960898</v>
      </c>
      <c r="W17">
        <v>65.799854205641793</v>
      </c>
      <c r="X17">
        <v>63.9812810749156</v>
      </c>
      <c r="Y17">
        <v>68.125097628651901</v>
      </c>
      <c r="Z17">
        <v>69.256060118920601</v>
      </c>
      <c r="AA17">
        <v>86.2728056437155</v>
      </c>
      <c r="AB17">
        <v>78.881958666412203</v>
      </c>
      <c r="AC17">
        <v>86.0808531358946</v>
      </c>
      <c r="AD17">
        <v>92.665870856193493</v>
      </c>
      <c r="AE17">
        <v>105.182414611284</v>
      </c>
      <c r="AF17">
        <v>115.284635772542</v>
      </c>
    </row>
    <row r="18" spans="1:32" x14ac:dyDescent="0.3">
      <c r="A18" t="s">
        <v>97</v>
      </c>
      <c r="B18" t="s">
        <v>329</v>
      </c>
      <c r="C18" t="s">
        <v>297</v>
      </c>
      <c r="D18" t="s">
        <v>330</v>
      </c>
      <c r="E18" t="s">
        <v>298</v>
      </c>
      <c r="U18">
        <v>195.48977131718701</v>
      </c>
      <c r="V18">
        <v>193.56692762600699</v>
      </c>
      <c r="W18">
        <v>188.340512215985</v>
      </c>
      <c r="X18">
        <v>176.798559766088</v>
      </c>
      <c r="Y18">
        <v>179.17489016213901</v>
      </c>
      <c r="Z18">
        <v>195.581497119505</v>
      </c>
      <c r="AA18">
        <v>221.90700966476101</v>
      </c>
      <c r="AB18">
        <v>231.719578778196</v>
      </c>
      <c r="AC18">
        <v>241.56862038320801</v>
      </c>
      <c r="AD18">
        <v>256.07304331128</v>
      </c>
      <c r="AE18">
        <v>256.48557181978498</v>
      </c>
      <c r="AF18">
        <v>281.46912699773299</v>
      </c>
    </row>
    <row r="19" spans="1:32" x14ac:dyDescent="0.3">
      <c r="A19" t="s">
        <v>97</v>
      </c>
      <c r="B19" t="s">
        <v>331</v>
      </c>
      <c r="C19" t="s">
        <v>297</v>
      </c>
      <c r="D19" t="s">
        <v>332</v>
      </c>
      <c r="E19" t="s">
        <v>298</v>
      </c>
      <c r="U19">
        <v>201.04896177659401</v>
      </c>
      <c r="V19">
        <v>208.24920048925901</v>
      </c>
      <c r="W19">
        <v>198.77381061714499</v>
      </c>
      <c r="X19">
        <v>192.54146115105399</v>
      </c>
      <c r="Y19">
        <v>191.77382254420201</v>
      </c>
      <c r="Z19">
        <v>198.50876837606299</v>
      </c>
      <c r="AA19">
        <v>209.00844517515</v>
      </c>
      <c r="AB19">
        <v>209.448591803917</v>
      </c>
      <c r="AC19">
        <v>227.86224564248701</v>
      </c>
      <c r="AD19">
        <v>233.112702055922</v>
      </c>
      <c r="AE19">
        <v>256.723817661829</v>
      </c>
      <c r="AF19">
        <v>268.501106940054</v>
      </c>
    </row>
    <row r="20" spans="1:32" x14ac:dyDescent="0.3">
      <c r="A20" t="s">
        <v>97</v>
      </c>
      <c r="B20" t="s">
        <v>333</v>
      </c>
      <c r="C20" t="s">
        <v>297</v>
      </c>
      <c r="D20" t="s">
        <v>334</v>
      </c>
      <c r="E20" t="s">
        <v>298</v>
      </c>
      <c r="U20">
        <v>251.28097533053599</v>
      </c>
      <c r="V20">
        <v>238.58802810736</v>
      </c>
      <c r="W20">
        <v>205.87301710262</v>
      </c>
      <c r="X20">
        <v>249.28158774219401</v>
      </c>
      <c r="Y20">
        <v>238.382103155777</v>
      </c>
      <c r="Z20">
        <v>195.26683146363101</v>
      </c>
      <c r="AA20">
        <v>200.85161183976999</v>
      </c>
      <c r="AB20">
        <v>210.107140833453</v>
      </c>
      <c r="AC20">
        <v>183.51399234706699</v>
      </c>
      <c r="AD20">
        <v>184.49465293903</v>
      </c>
      <c r="AE20">
        <v>203.64537535141301</v>
      </c>
      <c r="AF20">
        <v>221.177319588784</v>
      </c>
    </row>
    <row r="21" spans="1:32" x14ac:dyDescent="0.3">
      <c r="A21" t="s">
        <v>97</v>
      </c>
      <c r="B21" t="s">
        <v>335</v>
      </c>
      <c r="C21" t="s">
        <v>297</v>
      </c>
      <c r="D21" t="s">
        <v>336</v>
      </c>
      <c r="E21" t="s">
        <v>298</v>
      </c>
      <c r="U21">
        <v>401.76133846897102</v>
      </c>
      <c r="V21">
        <v>385.95627324058398</v>
      </c>
      <c r="W21">
        <v>348.49456710708398</v>
      </c>
      <c r="X21">
        <v>387.98280585245101</v>
      </c>
      <c r="Y21">
        <v>365.87551237468699</v>
      </c>
      <c r="Z21">
        <v>322.25977907305901</v>
      </c>
      <c r="AA21">
        <v>330.53502361634702</v>
      </c>
      <c r="AB21">
        <v>343.12102638091397</v>
      </c>
      <c r="AC21">
        <v>313.97542112974401</v>
      </c>
      <c r="AD21">
        <v>317.15313646599498</v>
      </c>
      <c r="AE21">
        <v>353.64682390339902</v>
      </c>
      <c r="AF21">
        <v>369.979731886293</v>
      </c>
    </row>
    <row r="22" spans="1:32" x14ac:dyDescent="0.3">
      <c r="A22" t="s">
        <v>97</v>
      </c>
      <c r="B22" t="s">
        <v>337</v>
      </c>
      <c r="C22" t="s">
        <v>297</v>
      </c>
      <c r="D22" t="s">
        <v>338</v>
      </c>
      <c r="E22" t="s">
        <v>298</v>
      </c>
      <c r="U22">
        <v>150.70419848430001</v>
      </c>
      <c r="V22">
        <v>147.54542633180299</v>
      </c>
      <c r="W22">
        <v>142.72098663629001</v>
      </c>
      <c r="X22">
        <v>138.75423114861701</v>
      </c>
      <c r="Y22">
        <v>127.537136024484</v>
      </c>
      <c r="Z22">
        <v>127.01373463492899</v>
      </c>
      <c r="AA22">
        <v>129.70408024018201</v>
      </c>
      <c r="AB22">
        <v>133.03415590571501</v>
      </c>
      <c r="AC22">
        <v>130.46858790800499</v>
      </c>
      <c r="AD22">
        <v>132.663527630727</v>
      </c>
      <c r="AE22">
        <v>150.00144855198599</v>
      </c>
      <c r="AF22">
        <v>148.80241229750899</v>
      </c>
    </row>
    <row r="23" spans="1:32" x14ac:dyDescent="0.3">
      <c r="A23" t="s">
        <v>97</v>
      </c>
      <c r="B23" t="s">
        <v>339</v>
      </c>
      <c r="C23" t="s">
        <v>297</v>
      </c>
      <c r="D23" t="s">
        <v>340</v>
      </c>
      <c r="E23" t="s">
        <v>298</v>
      </c>
      <c r="U23">
        <v>926.61014765166101</v>
      </c>
      <c r="V23">
        <v>859.83914866621899</v>
      </c>
      <c r="W23">
        <v>679.81536091999703</v>
      </c>
      <c r="X23">
        <v>605.35075943951597</v>
      </c>
      <c r="Y23">
        <v>575.59234964555003</v>
      </c>
      <c r="Z23">
        <v>567.04210765408595</v>
      </c>
      <c r="AA23">
        <v>531.71313681614004</v>
      </c>
      <c r="AB23">
        <v>543.63713133678198</v>
      </c>
      <c r="AC23">
        <v>550.303608586569</v>
      </c>
      <c r="AD23">
        <v>627.41962163383096</v>
      </c>
      <c r="AE23">
        <v>590.903834693926</v>
      </c>
      <c r="AF23">
        <v>699.43163456404602</v>
      </c>
    </row>
    <row r="24" spans="1:32" x14ac:dyDescent="0.3">
      <c r="A24" t="s">
        <v>97</v>
      </c>
      <c r="B24" t="s">
        <v>341</v>
      </c>
      <c r="C24" t="s">
        <v>297</v>
      </c>
      <c r="D24" t="s">
        <v>342</v>
      </c>
      <c r="E24" t="s">
        <v>298</v>
      </c>
      <c r="U24">
        <v>2702.1908934806702</v>
      </c>
      <c r="V24">
        <v>2509.71849275367</v>
      </c>
      <c r="W24">
        <v>2364.0684508931199</v>
      </c>
      <c r="X24">
        <v>2349.6298823624102</v>
      </c>
      <c r="Y24">
        <v>2508.9273127670099</v>
      </c>
      <c r="Z24">
        <v>2646.1173935297702</v>
      </c>
      <c r="AA24">
        <v>2750.48193824187</v>
      </c>
      <c r="AB24">
        <v>2862.1425006795198</v>
      </c>
      <c r="AC24">
        <v>2892.7995150812799</v>
      </c>
      <c r="AD24">
        <v>2881.6474570508599</v>
      </c>
      <c r="AE24">
        <v>2790.1752194658502</v>
      </c>
      <c r="AF24">
        <v>2963.0387923153999</v>
      </c>
    </row>
    <row r="25" spans="1:32" x14ac:dyDescent="0.3">
      <c r="A25" t="s">
        <v>97</v>
      </c>
      <c r="B25" t="s">
        <v>343</v>
      </c>
      <c r="C25" t="s">
        <v>297</v>
      </c>
      <c r="D25" t="s">
        <v>344</v>
      </c>
      <c r="E25" t="s">
        <v>298</v>
      </c>
      <c r="U25">
        <v>346.720113191949</v>
      </c>
      <c r="V25">
        <v>335.36978550158602</v>
      </c>
      <c r="W25">
        <v>306.030294878966</v>
      </c>
      <c r="X25">
        <v>304.94996509710597</v>
      </c>
      <c r="Y25">
        <v>324.28542686237103</v>
      </c>
      <c r="Z25">
        <v>352.198498163983</v>
      </c>
      <c r="AA25">
        <v>378.76890879868</v>
      </c>
      <c r="AB25">
        <v>406.35771644863502</v>
      </c>
      <c r="AC25">
        <v>407.98069581220898</v>
      </c>
      <c r="AD25">
        <v>417.243620428827</v>
      </c>
      <c r="AE25">
        <v>358.90813061859598</v>
      </c>
      <c r="AF25">
        <v>381.57825922292301</v>
      </c>
    </row>
    <row r="26" spans="1:32" x14ac:dyDescent="0.3">
      <c r="A26" t="s">
        <v>97</v>
      </c>
      <c r="B26" t="s">
        <v>345</v>
      </c>
      <c r="C26" t="s">
        <v>297</v>
      </c>
      <c r="D26" t="s">
        <v>346</v>
      </c>
      <c r="E26" t="s">
        <v>298</v>
      </c>
      <c r="U26">
        <v>1406.0268233578699</v>
      </c>
      <c r="V26">
        <v>1330.51028371962</v>
      </c>
      <c r="W26">
        <v>1242.4403785393399</v>
      </c>
      <c r="X26">
        <v>1225.17754657458</v>
      </c>
      <c r="Y26">
        <v>1303.0428831936199</v>
      </c>
      <c r="Z26">
        <v>1357.6096194674401</v>
      </c>
      <c r="AA26">
        <v>1397.32664625091</v>
      </c>
      <c r="AB26">
        <v>1437.7607933429399</v>
      </c>
      <c r="AC26">
        <v>1404.6017456183699</v>
      </c>
      <c r="AD26">
        <v>1394.69469402546</v>
      </c>
      <c r="AE26">
        <v>1393.7086455400199</v>
      </c>
      <c r="AF26">
        <v>1457.0757569171401</v>
      </c>
    </row>
    <row r="27" spans="1:32" x14ac:dyDescent="0.3">
      <c r="A27" t="s">
        <v>97</v>
      </c>
      <c r="B27" t="s">
        <v>347</v>
      </c>
      <c r="C27" t="s">
        <v>297</v>
      </c>
      <c r="D27" t="s">
        <v>348</v>
      </c>
      <c r="E27" t="s">
        <v>298</v>
      </c>
      <c r="U27">
        <v>949.79461022948396</v>
      </c>
      <c r="V27">
        <v>843.785387083258</v>
      </c>
      <c r="W27">
        <v>815.64239846178202</v>
      </c>
      <c r="X27">
        <v>819.54491288388203</v>
      </c>
      <c r="Y27">
        <v>881.63969735469504</v>
      </c>
      <c r="Z27">
        <v>936.34321352831103</v>
      </c>
      <c r="AA27">
        <v>974.41122829148503</v>
      </c>
      <c r="AB27">
        <v>1018.06627698281</v>
      </c>
      <c r="AC27">
        <v>1080.41621824702</v>
      </c>
      <c r="AD27">
        <v>1069.9140520832</v>
      </c>
      <c r="AE27">
        <v>1037.5584433072399</v>
      </c>
      <c r="AF27">
        <v>1124.38477617533</v>
      </c>
    </row>
    <row r="28" spans="1:32" x14ac:dyDescent="0.3">
      <c r="A28" t="s">
        <v>97</v>
      </c>
      <c r="B28" t="s">
        <v>349</v>
      </c>
      <c r="C28" t="s">
        <v>297</v>
      </c>
      <c r="D28" t="s">
        <v>350</v>
      </c>
      <c r="E28" t="s">
        <v>298</v>
      </c>
      <c r="U28">
        <v>730.56203162299096</v>
      </c>
      <c r="V28">
        <v>675.18102929927602</v>
      </c>
      <c r="W28">
        <v>617.76153583988798</v>
      </c>
      <c r="X28">
        <v>608.534424726559</v>
      </c>
      <c r="Y28">
        <v>591.57526804011002</v>
      </c>
      <c r="Z28">
        <v>611.27649726259904</v>
      </c>
      <c r="AA28">
        <v>635.40481714004204</v>
      </c>
      <c r="AB28">
        <v>688.58470602861803</v>
      </c>
      <c r="AC28">
        <v>739.255657705928</v>
      </c>
      <c r="AD28">
        <v>740.41624296310704</v>
      </c>
      <c r="AE28">
        <v>675.24469499838904</v>
      </c>
      <c r="AF28">
        <v>654.28598824588198</v>
      </c>
    </row>
    <row r="29" spans="1:32" x14ac:dyDescent="0.3">
      <c r="A29" t="s">
        <v>97</v>
      </c>
      <c r="B29" t="s">
        <v>351</v>
      </c>
      <c r="C29" t="s">
        <v>297</v>
      </c>
      <c r="D29" t="s">
        <v>352</v>
      </c>
      <c r="E29" t="s">
        <v>298</v>
      </c>
      <c r="U29">
        <v>199.60296401332101</v>
      </c>
      <c r="V29">
        <v>195.33981477433801</v>
      </c>
      <c r="W29">
        <v>195.518259893183</v>
      </c>
      <c r="X29">
        <v>200.49197848994299</v>
      </c>
      <c r="Y29">
        <v>191.79242693237501</v>
      </c>
      <c r="Z29">
        <v>206.43175288398501</v>
      </c>
      <c r="AA29">
        <v>220.1078191869</v>
      </c>
      <c r="AB29">
        <v>244.23715281473901</v>
      </c>
      <c r="AC29">
        <v>272.94641566037001</v>
      </c>
      <c r="AD29">
        <v>258.60628729544197</v>
      </c>
      <c r="AE29">
        <v>254.736972600022</v>
      </c>
      <c r="AF29">
        <v>248.73652207295001</v>
      </c>
    </row>
    <row r="30" spans="1:32" x14ac:dyDescent="0.3">
      <c r="A30" t="s">
        <v>97</v>
      </c>
      <c r="B30" t="s">
        <v>353</v>
      </c>
      <c r="C30" t="s">
        <v>297</v>
      </c>
      <c r="D30" t="s">
        <v>354</v>
      </c>
      <c r="E30" t="s">
        <v>298</v>
      </c>
      <c r="U30">
        <v>14.697125469347901</v>
      </c>
      <c r="V30">
        <v>14.3179566147875</v>
      </c>
      <c r="W30">
        <v>14.1131869391691</v>
      </c>
      <c r="X30">
        <v>17.614285310222499</v>
      </c>
      <c r="Y30">
        <v>16.1977124260615</v>
      </c>
      <c r="Z30">
        <v>15.661772729987501</v>
      </c>
      <c r="AA30">
        <v>15.2242482057614</v>
      </c>
      <c r="AB30">
        <v>15.6192764882425</v>
      </c>
      <c r="AC30">
        <v>18.2639049543344</v>
      </c>
      <c r="AD30">
        <v>24.239911299151</v>
      </c>
      <c r="AE30">
        <v>24.441947958545398</v>
      </c>
      <c r="AF30">
        <v>25.056933416345299</v>
      </c>
    </row>
    <row r="31" spans="1:32" x14ac:dyDescent="0.3">
      <c r="A31" t="s">
        <v>97</v>
      </c>
      <c r="B31" t="s">
        <v>355</v>
      </c>
      <c r="C31" t="s">
        <v>297</v>
      </c>
      <c r="D31" t="s">
        <v>356</v>
      </c>
      <c r="E31" t="s">
        <v>298</v>
      </c>
      <c r="U31">
        <v>80.706424866813194</v>
      </c>
      <c r="V31">
        <v>77.100243444114895</v>
      </c>
      <c r="W31">
        <v>72.748815919902796</v>
      </c>
      <c r="X31">
        <v>75.7925948889133</v>
      </c>
      <c r="Y31">
        <v>71.592336451465101</v>
      </c>
      <c r="Z31">
        <v>70.785371357515402</v>
      </c>
      <c r="AA31">
        <v>75.418365588446207</v>
      </c>
      <c r="AB31">
        <v>93.737551221676696</v>
      </c>
      <c r="AC31">
        <v>104.825062499417</v>
      </c>
      <c r="AD31">
        <v>120.812801547026</v>
      </c>
      <c r="AE31">
        <v>97.592251446249406</v>
      </c>
      <c r="AF31">
        <v>74.874879299188194</v>
      </c>
    </row>
    <row r="32" spans="1:32" x14ac:dyDescent="0.3">
      <c r="A32" t="s">
        <v>97</v>
      </c>
      <c r="B32" t="s">
        <v>357</v>
      </c>
      <c r="C32" t="s">
        <v>297</v>
      </c>
      <c r="D32" t="s">
        <v>358</v>
      </c>
      <c r="E32" t="s">
        <v>298</v>
      </c>
      <c r="U32">
        <v>327.73074355721297</v>
      </c>
      <c r="V32">
        <v>289.75904690480002</v>
      </c>
      <c r="W32">
        <v>245.47204527645999</v>
      </c>
      <c r="X32">
        <v>232.12293545200899</v>
      </c>
      <c r="Y32">
        <v>228.343518580043</v>
      </c>
      <c r="Z32">
        <v>230.96425059147001</v>
      </c>
      <c r="AA32">
        <v>243.099207211578</v>
      </c>
      <c r="AB32">
        <v>256.067179573045</v>
      </c>
      <c r="AC32">
        <v>266.93927366038901</v>
      </c>
      <c r="AD32">
        <v>266.69828904187898</v>
      </c>
      <c r="AE32">
        <v>233.29074868633899</v>
      </c>
      <c r="AF32">
        <v>234.15168364947999</v>
      </c>
    </row>
    <row r="33" spans="1:32" x14ac:dyDescent="0.3">
      <c r="A33" t="s">
        <v>97</v>
      </c>
      <c r="B33" t="s">
        <v>359</v>
      </c>
      <c r="C33" t="s">
        <v>297</v>
      </c>
      <c r="D33" t="s">
        <v>360</v>
      </c>
      <c r="E33" t="s">
        <v>298</v>
      </c>
      <c r="U33">
        <v>107.563744164779</v>
      </c>
      <c r="V33">
        <v>98.421815184721595</v>
      </c>
      <c r="W33">
        <v>89.811352353608598</v>
      </c>
      <c r="X33">
        <v>82.4436624898578</v>
      </c>
      <c r="Y33">
        <v>83.572821725452499</v>
      </c>
      <c r="Z33">
        <v>87.370070374552697</v>
      </c>
      <c r="AA33">
        <v>81.466665954368196</v>
      </c>
      <c r="AB33">
        <v>78.931240344076201</v>
      </c>
      <c r="AC33">
        <v>76.352109617148102</v>
      </c>
      <c r="AD33">
        <v>70.251896017542407</v>
      </c>
      <c r="AE33">
        <v>65.382774307232793</v>
      </c>
      <c r="AF33">
        <v>71.4659698079181</v>
      </c>
    </row>
    <row r="34" spans="1:32" x14ac:dyDescent="0.3">
      <c r="A34" t="s">
        <v>97</v>
      </c>
      <c r="B34" t="s">
        <v>361</v>
      </c>
      <c r="C34" t="s">
        <v>297</v>
      </c>
      <c r="D34" t="s">
        <v>362</v>
      </c>
      <c r="E34" t="s">
        <v>298</v>
      </c>
      <c r="U34">
        <v>387.97687837106702</v>
      </c>
      <c r="V34">
        <v>374.271605067991</v>
      </c>
      <c r="W34">
        <v>338.86871241873598</v>
      </c>
      <c r="X34">
        <v>322.224833697343</v>
      </c>
      <c r="Y34">
        <v>343.81924009860899</v>
      </c>
      <c r="Z34">
        <v>380.99712599903302</v>
      </c>
      <c r="AA34">
        <v>399.441779779954</v>
      </c>
      <c r="AB34">
        <v>444.83567314338899</v>
      </c>
      <c r="AC34">
        <v>492.55873924146198</v>
      </c>
      <c r="AD34">
        <v>526.46483878514505</v>
      </c>
      <c r="AE34">
        <v>405.22689405953099</v>
      </c>
      <c r="AF34">
        <v>433.06994625633098</v>
      </c>
    </row>
    <row r="35" spans="1:32" x14ac:dyDescent="0.3">
      <c r="A35" t="s">
        <v>97</v>
      </c>
      <c r="B35" t="s">
        <v>363</v>
      </c>
      <c r="C35" t="s">
        <v>297</v>
      </c>
      <c r="D35" t="s">
        <v>364</v>
      </c>
      <c r="E35" t="s">
        <v>298</v>
      </c>
      <c r="U35">
        <v>2042.0819434164</v>
      </c>
      <c r="V35">
        <v>2056.0721304338899</v>
      </c>
      <c r="W35">
        <v>2011.4035874967101</v>
      </c>
      <c r="X35">
        <v>2039.82687313253</v>
      </c>
      <c r="Y35">
        <v>1953.37780896347</v>
      </c>
      <c r="Z35">
        <v>1970.91025166759</v>
      </c>
      <c r="AA35">
        <v>1982.7168320077899</v>
      </c>
      <c r="AB35">
        <v>2210.1114314906799</v>
      </c>
      <c r="AC35">
        <v>2265.0135514219901</v>
      </c>
      <c r="AD35">
        <v>2603.8021640397501</v>
      </c>
      <c r="AE35">
        <v>2575.0658306600099</v>
      </c>
      <c r="AF35">
        <v>2619.5114571234499</v>
      </c>
    </row>
    <row r="36" spans="1:32" x14ac:dyDescent="0.3">
      <c r="A36" t="s">
        <v>97</v>
      </c>
      <c r="B36" t="s">
        <v>365</v>
      </c>
      <c r="C36" t="s">
        <v>297</v>
      </c>
      <c r="D36" t="s">
        <v>366</v>
      </c>
      <c r="E36" t="s">
        <v>298</v>
      </c>
      <c r="U36">
        <v>618.25984157923006</v>
      </c>
      <c r="V36">
        <v>592.89501070063795</v>
      </c>
      <c r="W36">
        <v>540.05823001323404</v>
      </c>
      <c r="X36">
        <v>505.25333243464502</v>
      </c>
      <c r="Y36">
        <v>535.14431181355201</v>
      </c>
      <c r="Z36">
        <v>531.55165506754395</v>
      </c>
      <c r="AA36">
        <v>527.72312320378705</v>
      </c>
      <c r="AB36">
        <v>561.331436272573</v>
      </c>
      <c r="AC36">
        <v>543.780197408513</v>
      </c>
      <c r="AD36">
        <v>551.37744779410502</v>
      </c>
      <c r="AE36">
        <v>483.38498244663703</v>
      </c>
      <c r="AF36">
        <v>518.62731130680595</v>
      </c>
    </row>
    <row r="37" spans="1:32" x14ac:dyDescent="0.3">
      <c r="A37" t="s">
        <v>97</v>
      </c>
      <c r="B37" t="s">
        <v>367</v>
      </c>
      <c r="C37" t="s">
        <v>297</v>
      </c>
      <c r="D37" t="s">
        <v>368</v>
      </c>
      <c r="E37" t="s">
        <v>298</v>
      </c>
      <c r="U37">
        <v>598.59777443570897</v>
      </c>
      <c r="V37">
        <v>648.453348752294</v>
      </c>
      <c r="W37">
        <v>605.65379811298203</v>
      </c>
      <c r="X37">
        <v>608.30658156658899</v>
      </c>
      <c r="Y37">
        <v>492.21587806717901</v>
      </c>
      <c r="Z37">
        <v>485.29095755257799</v>
      </c>
      <c r="AA37">
        <v>510.06194156065499</v>
      </c>
      <c r="AB37">
        <v>518.41432470480697</v>
      </c>
      <c r="AC37">
        <v>517.211348968278</v>
      </c>
      <c r="AD37">
        <v>530.40503476311801</v>
      </c>
      <c r="AE37">
        <v>462.01402100627502</v>
      </c>
      <c r="AF37">
        <v>497.727979386252</v>
      </c>
    </row>
    <row r="38" spans="1:32" x14ac:dyDescent="0.3">
      <c r="A38" t="s">
        <v>97</v>
      </c>
      <c r="B38" t="s">
        <v>369</v>
      </c>
      <c r="C38" t="s">
        <v>297</v>
      </c>
      <c r="D38" t="s">
        <v>370</v>
      </c>
      <c r="E38" t="s">
        <v>298</v>
      </c>
      <c r="U38">
        <v>817.37774967187795</v>
      </c>
      <c r="V38">
        <v>807.81786882563495</v>
      </c>
      <c r="W38">
        <v>859.86155423441005</v>
      </c>
      <c r="X38">
        <v>921.50025623799604</v>
      </c>
      <c r="Y38">
        <v>919.00901823632</v>
      </c>
      <c r="Z38">
        <v>947.389903968147</v>
      </c>
      <c r="AA38">
        <v>938.16836799014004</v>
      </c>
      <c r="AB38">
        <v>1124.05355725705</v>
      </c>
      <c r="AC38">
        <v>1199.2272229928401</v>
      </c>
      <c r="AD38">
        <v>1519.1684886555599</v>
      </c>
      <c r="AE38">
        <v>1628.1668272070999</v>
      </c>
      <c r="AF38">
        <v>1601.6561664303899</v>
      </c>
    </row>
    <row r="39" spans="1:32" x14ac:dyDescent="0.3">
      <c r="A39" t="s">
        <v>97</v>
      </c>
      <c r="B39" t="s">
        <v>371</v>
      </c>
      <c r="C39" t="s">
        <v>297</v>
      </c>
      <c r="D39" t="s">
        <v>372</v>
      </c>
      <c r="E39" t="s">
        <v>298</v>
      </c>
      <c r="U39">
        <v>1746.57013135794</v>
      </c>
      <c r="V39">
        <v>1692.3916928286601</v>
      </c>
      <c r="W39">
        <v>1691.66674744442</v>
      </c>
      <c r="X39">
        <v>1676.1663355999101</v>
      </c>
      <c r="Y39">
        <v>1583.29105171076</v>
      </c>
      <c r="Z39">
        <v>1569.0999969099901</v>
      </c>
      <c r="AA39">
        <v>1558.4838784695301</v>
      </c>
      <c r="AB39">
        <v>1534.82482443098</v>
      </c>
      <c r="AC39">
        <v>1470.60097797393</v>
      </c>
      <c r="AD39">
        <v>1582.9166276328299</v>
      </c>
      <c r="AE39">
        <v>1535.1881707972</v>
      </c>
      <c r="AF39">
        <v>1601.79720260366</v>
      </c>
    </row>
    <row r="40" spans="1:32" x14ac:dyDescent="0.3">
      <c r="A40" t="s">
        <v>97</v>
      </c>
      <c r="B40" t="s">
        <v>373</v>
      </c>
      <c r="C40" t="s">
        <v>297</v>
      </c>
      <c r="D40" t="s">
        <v>374</v>
      </c>
      <c r="E40" t="s">
        <v>298</v>
      </c>
      <c r="U40">
        <v>181.87958182351301</v>
      </c>
      <c r="V40">
        <v>171.974821066451</v>
      </c>
      <c r="W40">
        <v>145.56089334570001</v>
      </c>
      <c r="X40">
        <v>159.180972419266</v>
      </c>
      <c r="Y40">
        <v>165.30557650854001</v>
      </c>
      <c r="Z40">
        <v>182.99502064117499</v>
      </c>
      <c r="AA40">
        <v>219.684851051279</v>
      </c>
      <c r="AB40">
        <v>267.12104729870998</v>
      </c>
      <c r="AC40">
        <v>290.769012169127</v>
      </c>
      <c r="AD40">
        <v>297.252181021387</v>
      </c>
      <c r="AE40">
        <v>309.44314936403401</v>
      </c>
      <c r="AF40">
        <v>342.39102420306699</v>
      </c>
    </row>
    <row r="41" spans="1:32" x14ac:dyDescent="0.3">
      <c r="A41" t="s">
        <v>97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97</v>
      </c>
      <c r="B42" t="s">
        <v>377</v>
      </c>
      <c r="C42" t="s">
        <v>297</v>
      </c>
      <c r="D42" t="s">
        <v>378</v>
      </c>
      <c r="E42" t="s">
        <v>298</v>
      </c>
      <c r="U42">
        <v>2044.60750255942</v>
      </c>
      <c r="V42">
        <v>1986.3610131985299</v>
      </c>
      <c r="W42">
        <v>1853.7752487314999</v>
      </c>
      <c r="X42">
        <v>1939.8012992401</v>
      </c>
      <c r="Y42">
        <v>2120.77166246767</v>
      </c>
      <c r="Z42">
        <v>2124.64585257727</v>
      </c>
      <c r="AA42">
        <v>2106.5256246939002</v>
      </c>
      <c r="AB42">
        <v>2266.4200541791602</v>
      </c>
      <c r="AC42">
        <v>2399.0604897707099</v>
      </c>
      <c r="AD42">
        <v>2547.81179087277</v>
      </c>
      <c r="AE42">
        <v>2502.7951215511898</v>
      </c>
      <c r="AF42">
        <v>2633.3489835251698</v>
      </c>
    </row>
    <row r="43" spans="1:32" x14ac:dyDescent="0.3">
      <c r="A43" t="s">
        <v>97</v>
      </c>
      <c r="B43" t="s">
        <v>379</v>
      </c>
      <c r="C43" t="s">
        <v>297</v>
      </c>
      <c r="D43" t="s">
        <v>380</v>
      </c>
      <c r="E43" t="s">
        <v>298</v>
      </c>
      <c r="U43">
        <v>2450.0701998921099</v>
      </c>
      <c r="V43">
        <v>2395.74998718795</v>
      </c>
      <c r="W43">
        <v>2245.1027338909198</v>
      </c>
      <c r="X43">
        <v>2327.74433255858</v>
      </c>
      <c r="Y43">
        <v>2499.1020839814601</v>
      </c>
      <c r="Z43">
        <v>2535.17463160017</v>
      </c>
      <c r="AA43">
        <v>2539.2959200864998</v>
      </c>
      <c r="AB43">
        <v>2754.6506975892298</v>
      </c>
      <c r="AC43">
        <v>2927.6036486149101</v>
      </c>
      <c r="AD43">
        <v>3100.5554684304602</v>
      </c>
      <c r="AE43">
        <v>2991.2036997405999</v>
      </c>
      <c r="AF43">
        <v>3128.3052803093001</v>
      </c>
    </row>
    <row r="44" spans="1:32" x14ac:dyDescent="0.3">
      <c r="A44" t="s">
        <v>97</v>
      </c>
      <c r="B44" t="s">
        <v>381</v>
      </c>
      <c r="C44" t="s">
        <v>297</v>
      </c>
      <c r="D44" t="s">
        <v>382</v>
      </c>
      <c r="E44" t="s">
        <v>298</v>
      </c>
      <c r="U44">
        <v>14346.257800694</v>
      </c>
      <c r="V44">
        <v>13968.291896626501</v>
      </c>
      <c r="W44">
        <v>13400.9395687178</v>
      </c>
      <c r="X44">
        <v>13354.1037059303</v>
      </c>
      <c r="Y44">
        <v>13480.4572983706</v>
      </c>
      <c r="Z44">
        <v>13714.2123297581</v>
      </c>
      <c r="AA44">
        <v>13987.2461412416</v>
      </c>
      <c r="AB44">
        <v>14754.323699746599</v>
      </c>
      <c r="AC44">
        <v>15158.4403697121</v>
      </c>
      <c r="AD44">
        <v>16017.1153977002</v>
      </c>
      <c r="AE44">
        <v>15669.865584056</v>
      </c>
      <c r="AF44">
        <v>16385.646370757</v>
      </c>
    </row>
    <row r="45" spans="1:32" x14ac:dyDescent="0.3">
      <c r="A45" t="s">
        <v>97</v>
      </c>
      <c r="B45" t="s">
        <v>383</v>
      </c>
      <c r="C45" t="s">
        <v>297</v>
      </c>
      <c r="D45" t="s">
        <v>384</v>
      </c>
      <c r="E45" t="s">
        <v>298</v>
      </c>
      <c r="U45">
        <v>14274.743124029999</v>
      </c>
      <c r="V45">
        <v>13891.385526051001</v>
      </c>
      <c r="W45">
        <v>13318.9747281039</v>
      </c>
      <c r="X45">
        <v>13276.446627364199</v>
      </c>
      <c r="Y45">
        <v>13395.784299593601</v>
      </c>
      <c r="Z45">
        <v>13622.074935569901</v>
      </c>
      <c r="AA45">
        <v>13886.651402511499</v>
      </c>
      <c r="AB45">
        <v>14648.350490574299</v>
      </c>
      <c r="AC45">
        <v>15055.288494234101</v>
      </c>
      <c r="AD45">
        <v>15901.115786198699</v>
      </c>
      <c r="AE45">
        <v>15556.7513232294</v>
      </c>
      <c r="AF45">
        <v>16268.6136032665</v>
      </c>
    </row>
    <row r="46" spans="1:32" x14ac:dyDescent="0.3">
      <c r="A46" t="s">
        <v>97</v>
      </c>
      <c r="B46" t="s">
        <v>385</v>
      </c>
      <c r="C46" t="s">
        <v>297</v>
      </c>
      <c r="D46" t="s">
        <v>386</v>
      </c>
      <c r="E46" t="s">
        <v>298</v>
      </c>
      <c r="U46">
        <v>405.31741389353198</v>
      </c>
      <c r="V46">
        <v>409.54157637658602</v>
      </c>
      <c r="W46">
        <v>391.65533612740001</v>
      </c>
      <c r="X46">
        <v>387.70775722795298</v>
      </c>
      <c r="Y46">
        <v>376.67181683509801</v>
      </c>
      <c r="Z46">
        <v>409.58227443659803</v>
      </c>
      <c r="AA46">
        <v>432.36876397089401</v>
      </c>
      <c r="AB46">
        <v>488.28375240107101</v>
      </c>
      <c r="AC46">
        <v>528.79890933502395</v>
      </c>
      <c r="AD46">
        <v>552.95371422705898</v>
      </c>
      <c r="AE46">
        <v>488.40857818941299</v>
      </c>
      <c r="AF46">
        <v>494.95629678412303</v>
      </c>
    </row>
    <row r="47" spans="1:32" x14ac:dyDescent="0.3">
      <c r="A47" t="s">
        <v>97</v>
      </c>
      <c r="B47" t="s">
        <v>387</v>
      </c>
      <c r="C47" t="s">
        <v>297</v>
      </c>
      <c r="D47" t="s">
        <v>388</v>
      </c>
      <c r="E47" t="s">
        <v>298</v>
      </c>
      <c r="U47">
        <v>366.50527311876698</v>
      </c>
      <c r="V47">
        <v>379.74743561456597</v>
      </c>
      <c r="W47">
        <v>363.74640734710198</v>
      </c>
      <c r="X47">
        <v>399.76860636229901</v>
      </c>
      <c r="Y47">
        <v>393.16318000162602</v>
      </c>
      <c r="Z47">
        <v>389.56732873388302</v>
      </c>
      <c r="AA47">
        <v>361.985461910163</v>
      </c>
      <c r="AB47">
        <v>379.27576839273701</v>
      </c>
      <c r="AC47">
        <v>394.80897373530598</v>
      </c>
      <c r="AD47">
        <v>364.37565408329402</v>
      </c>
      <c r="AE47">
        <v>425.344055629921</v>
      </c>
      <c r="AF47">
        <v>578.82830847761602</v>
      </c>
    </row>
    <row r="48" spans="1:32" x14ac:dyDescent="0.3">
      <c r="A48" t="s">
        <v>97</v>
      </c>
      <c r="B48" t="s">
        <v>389</v>
      </c>
      <c r="C48" t="s">
        <v>297</v>
      </c>
      <c r="D48" t="s">
        <v>390</v>
      </c>
      <c r="E48" t="s">
        <v>298</v>
      </c>
      <c r="U48">
        <v>2276.5989878843302</v>
      </c>
      <c r="V48">
        <v>2336.50384433006</v>
      </c>
      <c r="W48">
        <v>2219.5566878639202</v>
      </c>
      <c r="X48">
        <v>2093.6723141500602</v>
      </c>
      <c r="Y48">
        <v>2124.8489958877499</v>
      </c>
      <c r="Z48">
        <v>2150.07305380052</v>
      </c>
      <c r="AA48">
        <v>2244.4117914182798</v>
      </c>
      <c r="AB48">
        <v>2355.3109313714799</v>
      </c>
      <c r="AC48">
        <v>2411.1286237112799</v>
      </c>
      <c r="AD48">
        <v>2429.24578325436</v>
      </c>
      <c r="AE48">
        <v>2502.9410434051802</v>
      </c>
      <c r="AF48">
        <v>2657.5014257891698</v>
      </c>
    </row>
    <row r="49" spans="1:32" x14ac:dyDescent="0.3">
      <c r="A49" t="s">
        <v>97</v>
      </c>
      <c r="B49" t="s">
        <v>391</v>
      </c>
      <c r="C49" t="s">
        <v>297</v>
      </c>
      <c r="D49" t="s">
        <v>392</v>
      </c>
      <c r="E49" t="s">
        <v>298</v>
      </c>
      <c r="U49">
        <v>1249.3689651986499</v>
      </c>
      <c r="V49">
        <v>1268.5139794735101</v>
      </c>
      <c r="W49">
        <v>1068.7090929122401</v>
      </c>
      <c r="X49">
        <v>1035.34521471483</v>
      </c>
      <c r="Y49">
        <v>1037.55781845908</v>
      </c>
      <c r="Z49">
        <v>1054.08395066036</v>
      </c>
      <c r="AA49">
        <v>1129.3384760552401</v>
      </c>
      <c r="AB49">
        <v>1158.96877051563</v>
      </c>
      <c r="AC49">
        <v>1201.6883536297</v>
      </c>
      <c r="AD49">
        <v>1163.1089395821</v>
      </c>
      <c r="AE49">
        <v>1184.8587307918599</v>
      </c>
      <c r="AF49">
        <v>1139.4422477678399</v>
      </c>
    </row>
    <row r="50" spans="1:32" x14ac:dyDescent="0.3">
      <c r="A50" t="s">
        <v>97</v>
      </c>
      <c r="B50" t="s">
        <v>393</v>
      </c>
      <c r="C50" t="s">
        <v>297</v>
      </c>
      <c r="D50" t="s">
        <v>394</v>
      </c>
      <c r="E50" t="s">
        <v>298</v>
      </c>
      <c r="U50">
        <v>652.53844290432505</v>
      </c>
      <c r="V50">
        <v>680.80080301822295</v>
      </c>
      <c r="W50">
        <v>788.99587225623702</v>
      </c>
      <c r="X50">
        <v>658.32561962185503</v>
      </c>
      <c r="Y50">
        <v>695.00461485511698</v>
      </c>
      <c r="Z50">
        <v>706.88032323277503</v>
      </c>
      <c r="AA50">
        <v>751.18544732063197</v>
      </c>
      <c r="AB50">
        <v>816.93039474091904</v>
      </c>
      <c r="AC50">
        <v>813.53506853198405</v>
      </c>
      <c r="AD50">
        <v>901.328777876564</v>
      </c>
      <c r="AE50">
        <v>892.73825698339601</v>
      </c>
      <c r="AF50">
        <v>939.23086954371604</v>
      </c>
    </row>
    <row r="51" spans="1:32" x14ac:dyDescent="0.3">
      <c r="A51" t="s">
        <v>97</v>
      </c>
      <c r="B51" t="s">
        <v>395</v>
      </c>
      <c r="C51" t="s">
        <v>297</v>
      </c>
      <c r="D51" t="s">
        <v>396</v>
      </c>
      <c r="E51" t="s">
        <v>298</v>
      </c>
      <c r="U51">
        <v>591.72807018583603</v>
      </c>
      <c r="V51">
        <v>615.51723100287404</v>
      </c>
      <c r="W51">
        <v>598.14759975134905</v>
      </c>
      <c r="X51">
        <v>591.28703049950798</v>
      </c>
      <c r="Y51">
        <v>623.75263679208297</v>
      </c>
      <c r="Z51">
        <v>628.19249284902696</v>
      </c>
      <c r="AA51">
        <v>661.86040559618903</v>
      </c>
      <c r="AB51">
        <v>721.63527519309696</v>
      </c>
      <c r="AC51">
        <v>712.29235205857901</v>
      </c>
      <c r="AD51">
        <v>785.48725487387901</v>
      </c>
      <c r="AE51">
        <v>776.88876599324203</v>
      </c>
      <c r="AF51">
        <v>823.31422622062598</v>
      </c>
    </row>
    <row r="52" spans="1:32" x14ac:dyDescent="0.3">
      <c r="A52" t="s">
        <v>97</v>
      </c>
      <c r="B52" t="s">
        <v>397</v>
      </c>
      <c r="C52" t="s">
        <v>297</v>
      </c>
      <c r="D52" t="s">
        <v>398</v>
      </c>
      <c r="E52" t="s">
        <v>298</v>
      </c>
      <c r="U52">
        <v>60.194406269308203</v>
      </c>
      <c r="V52">
        <v>64.652766763982498</v>
      </c>
      <c r="W52">
        <v>190.93497011151399</v>
      </c>
      <c r="X52">
        <v>66.660452754224295</v>
      </c>
      <c r="Y52">
        <v>70.856096431674402</v>
      </c>
      <c r="Z52">
        <v>78.3631164267575</v>
      </c>
      <c r="AA52">
        <v>89.278257814093294</v>
      </c>
      <c r="AB52">
        <v>95.220545444768803</v>
      </c>
      <c r="AC52">
        <v>101.244886975874</v>
      </c>
      <c r="AD52">
        <v>115.841593744354</v>
      </c>
      <c r="AE52">
        <v>115.849490990154</v>
      </c>
      <c r="AF52">
        <v>115.91664332309099</v>
      </c>
    </row>
    <row r="53" spans="1:32" x14ac:dyDescent="0.3">
      <c r="A53" t="s">
        <v>97</v>
      </c>
      <c r="B53" t="s">
        <v>399</v>
      </c>
      <c r="C53" t="s">
        <v>297</v>
      </c>
      <c r="D53" t="s">
        <v>400</v>
      </c>
      <c r="E53" t="s">
        <v>298</v>
      </c>
      <c r="U53">
        <v>179.64734347009301</v>
      </c>
      <c r="V53">
        <v>173.96178219827999</v>
      </c>
      <c r="W53">
        <v>167.14112576154301</v>
      </c>
      <c r="X53">
        <v>174.03392573242101</v>
      </c>
      <c r="Y53">
        <v>194.67904761082201</v>
      </c>
      <c r="Z53">
        <v>200.43999447182901</v>
      </c>
      <c r="AA53">
        <v>219.25130157987201</v>
      </c>
      <c r="AB53">
        <v>224.51355552280799</v>
      </c>
      <c r="AC53">
        <v>232.02896332938701</v>
      </c>
      <c r="AD53">
        <v>264.490670443471</v>
      </c>
      <c r="AE53">
        <v>217.71311671531299</v>
      </c>
      <c r="AF53">
        <v>214.808431332559</v>
      </c>
    </row>
    <row r="54" spans="1:32" x14ac:dyDescent="0.3">
      <c r="A54" t="s">
        <v>97</v>
      </c>
      <c r="B54" t="s">
        <v>401</v>
      </c>
      <c r="C54" t="s">
        <v>297</v>
      </c>
      <c r="D54" t="s">
        <v>402</v>
      </c>
      <c r="E54" t="s">
        <v>298</v>
      </c>
      <c r="U54">
        <v>452.75425035846399</v>
      </c>
      <c r="V54">
        <v>451.35737424087</v>
      </c>
      <c r="W54">
        <v>486.99078661332197</v>
      </c>
      <c r="X54">
        <v>498.98151081179202</v>
      </c>
      <c r="Y54">
        <v>495.28923891875797</v>
      </c>
      <c r="Z54">
        <v>496.78286345464801</v>
      </c>
      <c r="AA54">
        <v>491.72977664070999</v>
      </c>
      <c r="AB54">
        <v>536.32223710536402</v>
      </c>
      <c r="AC54">
        <v>543.28717251115199</v>
      </c>
      <c r="AD54">
        <v>582.10132645143904</v>
      </c>
      <c r="AE54">
        <v>589.91339515054005</v>
      </c>
      <c r="AF54">
        <v>552.32596701633804</v>
      </c>
    </row>
    <row r="55" spans="1:32" x14ac:dyDescent="0.3">
      <c r="A55" t="s">
        <v>97</v>
      </c>
      <c r="B55" t="s">
        <v>403</v>
      </c>
      <c r="C55" t="s">
        <v>297</v>
      </c>
      <c r="D55" t="s">
        <v>404</v>
      </c>
      <c r="E55" t="s">
        <v>298</v>
      </c>
      <c r="U55">
        <v>272.82618299045401</v>
      </c>
      <c r="V55">
        <v>276.98705311151298</v>
      </c>
      <c r="W55">
        <v>318.85559439429602</v>
      </c>
      <c r="X55">
        <v>324.026699132045</v>
      </c>
      <c r="Y55">
        <v>300.60687621247899</v>
      </c>
      <c r="Z55">
        <v>296.44419248968802</v>
      </c>
      <c r="AA55">
        <v>272.87085237313102</v>
      </c>
      <c r="AB55">
        <v>312.15848574695002</v>
      </c>
      <c r="AC55">
        <v>311.64085915122598</v>
      </c>
      <c r="AD55">
        <v>317.997441791016</v>
      </c>
      <c r="AE55">
        <v>372.20027843522598</v>
      </c>
      <c r="AF55">
        <v>337.51753568377802</v>
      </c>
    </row>
    <row r="56" spans="1:32" x14ac:dyDescent="0.3">
      <c r="A56" t="s">
        <v>97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97</v>
      </c>
      <c r="B57" t="s">
        <v>407</v>
      </c>
      <c r="C57" t="s">
        <v>297</v>
      </c>
      <c r="D57" t="s">
        <v>408</v>
      </c>
      <c r="E57" t="s">
        <v>298</v>
      </c>
      <c r="F57">
        <v>10778.9263726466</v>
      </c>
      <c r="G57">
        <v>11410.7176034321</v>
      </c>
      <c r="H57">
        <v>11805.232817763101</v>
      </c>
      <c r="I57">
        <v>12360.688672870199</v>
      </c>
      <c r="J57">
        <v>12879.6591599569</v>
      </c>
      <c r="K57">
        <v>13526.3139683839</v>
      </c>
      <c r="L57">
        <v>14152.806654685501</v>
      </c>
      <c r="M57">
        <v>14599.8779419193</v>
      </c>
      <c r="N57">
        <v>14708.453101802501</v>
      </c>
      <c r="O57">
        <v>14697.013474016099</v>
      </c>
      <c r="P57">
        <v>14857.123132832799</v>
      </c>
      <c r="Q57">
        <v>15466.988788856899</v>
      </c>
      <c r="R57">
        <v>16372.876180668</v>
      </c>
      <c r="S57">
        <v>17234.145671080099</v>
      </c>
      <c r="T57">
        <v>16682.187402917702</v>
      </c>
      <c r="U57">
        <v>16808.919681776399</v>
      </c>
      <c r="V57">
        <v>16482.7762296285</v>
      </c>
      <c r="W57">
        <v>15771.6874852077</v>
      </c>
      <c r="X57">
        <v>15608.981060795801</v>
      </c>
      <c r="Y57">
        <v>15772.9253955938</v>
      </c>
      <c r="Z57">
        <v>16049.075523072101</v>
      </c>
      <c r="AA57">
        <v>16454.117466723801</v>
      </c>
      <c r="AB57">
        <v>17378.982500929</v>
      </c>
      <c r="AC57">
        <v>17861.979261203101</v>
      </c>
      <c r="AD57">
        <v>18744.5857332099</v>
      </c>
      <c r="AE57">
        <v>18483.7497768252</v>
      </c>
      <c r="AF57">
        <v>19386.938820749299</v>
      </c>
    </row>
    <row r="58" spans="1:32" x14ac:dyDescent="0.3">
      <c r="A58" t="s">
        <v>97</v>
      </c>
      <c r="B58" t="s">
        <v>409</v>
      </c>
      <c r="C58" t="s">
        <v>297</v>
      </c>
      <c r="D58" t="s">
        <v>410</v>
      </c>
      <c r="E58" t="s">
        <v>298</v>
      </c>
      <c r="U58">
        <v>16808.919681776399</v>
      </c>
      <c r="V58">
        <v>16482.7762296285</v>
      </c>
      <c r="W58">
        <v>15771.6874852077</v>
      </c>
      <c r="X58">
        <v>15608.981060795801</v>
      </c>
      <c r="Y58">
        <v>15772.9253955938</v>
      </c>
      <c r="Z58">
        <v>16049.075523072101</v>
      </c>
      <c r="AA58">
        <v>16454.117466723801</v>
      </c>
      <c r="AB58">
        <v>17378.982500929</v>
      </c>
      <c r="AC58">
        <v>17861.979261203101</v>
      </c>
      <c r="AD58">
        <v>18744.5857332099</v>
      </c>
      <c r="AE58">
        <v>18483.7497768252</v>
      </c>
      <c r="AF58">
        <v>19386.938820749299</v>
      </c>
    </row>
    <row r="59" spans="1:32" x14ac:dyDescent="0.3">
      <c r="A59" t="s">
        <v>97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99</v>
      </c>
      <c r="B2" t="s">
        <v>295</v>
      </c>
      <c r="C2" t="s">
        <v>297</v>
      </c>
      <c r="D2" t="s">
        <v>296</v>
      </c>
      <c r="E2" t="s">
        <v>298</v>
      </c>
      <c r="U2">
        <v>941.21318902795201</v>
      </c>
      <c r="V2">
        <v>919.54257320795898</v>
      </c>
      <c r="W2">
        <v>899.59920742266797</v>
      </c>
      <c r="X2">
        <v>932.70246583400001</v>
      </c>
      <c r="Y2">
        <v>982.78532197605898</v>
      </c>
      <c r="Z2">
        <v>1141.1927654050201</v>
      </c>
      <c r="AA2">
        <v>1079.1905462233799</v>
      </c>
      <c r="AB2">
        <v>1160.82749993229</v>
      </c>
      <c r="AC2">
        <v>1142.3498130544599</v>
      </c>
      <c r="AD2">
        <v>1148.8803968582099</v>
      </c>
      <c r="AE2">
        <v>1203.3</v>
      </c>
      <c r="AF2">
        <v>1269.8</v>
      </c>
    </row>
    <row r="3" spans="1:32" x14ac:dyDescent="0.3">
      <c r="A3" t="s">
        <v>99</v>
      </c>
      <c r="B3" t="s">
        <v>299</v>
      </c>
      <c r="C3" t="s">
        <v>297</v>
      </c>
      <c r="D3" t="s">
        <v>300</v>
      </c>
      <c r="E3" t="s">
        <v>298</v>
      </c>
      <c r="U3">
        <v>195.104072950796</v>
      </c>
      <c r="V3">
        <v>154.17314855552399</v>
      </c>
      <c r="W3">
        <v>98.254059601253402</v>
      </c>
      <c r="X3">
        <v>117.117753364477</v>
      </c>
      <c r="Y3">
        <v>144.301965842654</v>
      </c>
      <c r="Z3">
        <v>121.179395648282</v>
      </c>
      <c r="AA3">
        <v>112.304880186682</v>
      </c>
      <c r="AB3">
        <v>190.062539469276</v>
      </c>
      <c r="AC3">
        <v>280.19529014542798</v>
      </c>
      <c r="AD3">
        <v>320.208790212959</v>
      </c>
      <c r="AE3">
        <v>219.2</v>
      </c>
      <c r="AF3">
        <v>230.1</v>
      </c>
    </row>
    <row r="4" spans="1:32" x14ac:dyDescent="0.3">
      <c r="A4" t="s">
        <v>99</v>
      </c>
      <c r="B4" t="s">
        <v>301</v>
      </c>
      <c r="C4" t="s">
        <v>297</v>
      </c>
      <c r="D4" t="s">
        <v>302</v>
      </c>
      <c r="E4" t="s">
        <v>298</v>
      </c>
      <c r="U4">
        <v>4052.61412973289</v>
      </c>
      <c r="V4">
        <v>3891.1611500045501</v>
      </c>
      <c r="W4">
        <v>3306.8208419459002</v>
      </c>
      <c r="X4">
        <v>3148.1755933653099</v>
      </c>
      <c r="Y4">
        <v>3634.1685945815698</v>
      </c>
      <c r="Z4">
        <v>3778.0511628752702</v>
      </c>
      <c r="AA4">
        <v>4539.2234118842098</v>
      </c>
      <c r="AB4">
        <v>5487.3142492786401</v>
      </c>
      <c r="AC4">
        <v>5762.2275366075</v>
      </c>
      <c r="AD4">
        <v>5505.3920892533297</v>
      </c>
      <c r="AE4">
        <v>5314.9</v>
      </c>
      <c r="AF4">
        <v>6331.3</v>
      </c>
    </row>
    <row r="5" spans="1:32" x14ac:dyDescent="0.3">
      <c r="A5" t="s">
        <v>99</v>
      </c>
      <c r="B5" t="s">
        <v>303</v>
      </c>
      <c r="C5" t="s">
        <v>297</v>
      </c>
      <c r="D5" t="s">
        <v>304</v>
      </c>
      <c r="E5" t="s">
        <v>298</v>
      </c>
      <c r="U5">
        <v>643.13903464345105</v>
      </c>
      <c r="V5">
        <v>686.34866165332699</v>
      </c>
      <c r="W5">
        <v>620.84565785700602</v>
      </c>
      <c r="X5">
        <v>577.96133794208595</v>
      </c>
      <c r="Y5">
        <v>650.81527787528501</v>
      </c>
      <c r="Z5">
        <v>660.58548272083897</v>
      </c>
      <c r="AA5">
        <v>615.38335485158598</v>
      </c>
      <c r="AB5">
        <v>827.41231126537002</v>
      </c>
      <c r="AC5">
        <v>829.48941007612802</v>
      </c>
      <c r="AD5">
        <v>864.67001020929001</v>
      </c>
      <c r="AE5">
        <v>794.6</v>
      </c>
      <c r="AF5">
        <v>891.4</v>
      </c>
    </row>
    <row r="6" spans="1:32" x14ac:dyDescent="0.3">
      <c r="A6" t="s">
        <v>99</v>
      </c>
      <c r="B6" t="s">
        <v>305</v>
      </c>
      <c r="C6" t="s">
        <v>297</v>
      </c>
      <c r="D6" t="s">
        <v>306</v>
      </c>
      <c r="E6" t="s">
        <v>298</v>
      </c>
      <c r="U6">
        <v>207.24076924224801</v>
      </c>
      <c r="V6">
        <v>225.80487195183599</v>
      </c>
      <c r="W6">
        <v>253.68344476966001</v>
      </c>
      <c r="X6">
        <v>326.60879469663303</v>
      </c>
      <c r="Y6">
        <v>410.411940787113</v>
      </c>
      <c r="Z6">
        <v>372.65722636724001</v>
      </c>
      <c r="AA6">
        <v>484.672322479966</v>
      </c>
      <c r="AB6">
        <v>538.50134784250599</v>
      </c>
      <c r="AC6">
        <v>500.96506086152698</v>
      </c>
      <c r="AD6">
        <v>444.33069128574601</v>
      </c>
      <c r="AE6">
        <v>449.8</v>
      </c>
      <c r="AF6">
        <v>506.6</v>
      </c>
    </row>
    <row r="7" spans="1:32" x14ac:dyDescent="0.3">
      <c r="A7" t="s">
        <v>99</v>
      </c>
      <c r="B7" t="s">
        <v>307</v>
      </c>
      <c r="C7" t="s">
        <v>297</v>
      </c>
      <c r="D7" t="s">
        <v>308</v>
      </c>
      <c r="E7" t="s">
        <v>298</v>
      </c>
      <c r="U7">
        <v>377.40319309543298</v>
      </c>
      <c r="V7">
        <v>256.45931268261103</v>
      </c>
      <c r="W7">
        <v>251.64219206872801</v>
      </c>
      <c r="X7">
        <v>294.52244720771199</v>
      </c>
      <c r="Y7">
        <v>375.276827577701</v>
      </c>
      <c r="Z7">
        <v>457.38194507554601</v>
      </c>
      <c r="AA7">
        <v>522.60023409331995</v>
      </c>
      <c r="AB7">
        <v>786.91596293825103</v>
      </c>
      <c r="AC7">
        <v>712.59020622229696</v>
      </c>
      <c r="AD7">
        <v>529.75796676441905</v>
      </c>
      <c r="AE7">
        <v>519.5</v>
      </c>
      <c r="AF7">
        <v>465.5</v>
      </c>
    </row>
    <row r="8" spans="1:32" x14ac:dyDescent="0.3">
      <c r="A8" t="s">
        <v>99</v>
      </c>
      <c r="B8" t="s">
        <v>309</v>
      </c>
      <c r="C8" t="s">
        <v>297</v>
      </c>
      <c r="D8" t="s">
        <v>310</v>
      </c>
      <c r="E8" t="s">
        <v>298</v>
      </c>
      <c r="U8">
        <v>773.20271404632297</v>
      </c>
      <c r="V8">
        <v>631.50022461950596</v>
      </c>
      <c r="W8">
        <v>177.77610327105299</v>
      </c>
      <c r="X8">
        <v>56.649622341188497</v>
      </c>
      <c r="Y8">
        <v>103.584762238512</v>
      </c>
      <c r="Z8">
        <v>59.777039875141497</v>
      </c>
      <c r="AA8">
        <v>89.879814435920593</v>
      </c>
      <c r="AB8">
        <v>69.311370607914895</v>
      </c>
      <c r="AC8">
        <v>141.77803881558299</v>
      </c>
      <c r="AD8">
        <v>161.92975140336799</v>
      </c>
      <c r="AE8">
        <v>124.8</v>
      </c>
      <c r="AF8">
        <v>95.4</v>
      </c>
    </row>
    <row r="9" spans="1:32" x14ac:dyDescent="0.3">
      <c r="A9" t="s">
        <v>99</v>
      </c>
      <c r="B9" t="s">
        <v>311</v>
      </c>
      <c r="C9" t="s">
        <v>297</v>
      </c>
      <c r="D9" t="s">
        <v>312</v>
      </c>
      <c r="E9" t="s">
        <v>298</v>
      </c>
      <c r="U9">
        <v>204.41992660784501</v>
      </c>
      <c r="V9">
        <v>374.17781194779798</v>
      </c>
      <c r="W9">
        <v>315.953098816541</v>
      </c>
      <c r="X9">
        <v>251.284335900874</v>
      </c>
      <c r="Y9">
        <v>166.38230921777</v>
      </c>
      <c r="Z9">
        <v>130.331057125733</v>
      </c>
      <c r="AA9">
        <v>143.37468189053601</v>
      </c>
      <c r="AB9">
        <v>193.418569383993</v>
      </c>
      <c r="AC9">
        <v>281.54542837821401</v>
      </c>
      <c r="AD9">
        <v>233.66633663366301</v>
      </c>
      <c r="AE9">
        <v>213.9</v>
      </c>
      <c r="AF9">
        <v>300.5</v>
      </c>
    </row>
    <row r="10" spans="1:32" x14ac:dyDescent="0.3">
      <c r="A10" t="s">
        <v>99</v>
      </c>
      <c r="B10" t="s">
        <v>313</v>
      </c>
      <c r="C10" t="s">
        <v>297</v>
      </c>
      <c r="D10" t="s">
        <v>314</v>
      </c>
      <c r="E10" t="s">
        <v>298</v>
      </c>
      <c r="U10">
        <v>257.41448806676601</v>
      </c>
      <c r="V10">
        <v>423.71626917339898</v>
      </c>
      <c r="W10">
        <v>362.092538952594</v>
      </c>
      <c r="X10">
        <v>293.80736170381101</v>
      </c>
      <c r="Y10">
        <v>229.55021209376901</v>
      </c>
      <c r="Z10">
        <v>240.762976863614</v>
      </c>
      <c r="AA10">
        <v>277.69109376557202</v>
      </c>
      <c r="AB10">
        <v>322.46983131764802</v>
      </c>
      <c r="AC10">
        <v>448.957190031582</v>
      </c>
      <c r="AD10">
        <v>445.90028678579301</v>
      </c>
      <c r="AE10">
        <v>457.3</v>
      </c>
      <c r="AF10">
        <v>594.70000000000005</v>
      </c>
    </row>
    <row r="11" spans="1:32" x14ac:dyDescent="0.3">
      <c r="A11" t="s">
        <v>99</v>
      </c>
      <c r="B11" t="s">
        <v>315</v>
      </c>
      <c r="C11" t="s">
        <v>297</v>
      </c>
      <c r="D11" t="s">
        <v>316</v>
      </c>
      <c r="E11" t="s">
        <v>298</v>
      </c>
      <c r="U11">
        <v>53.773292886660798</v>
      </c>
      <c r="V11">
        <v>53.773292886660798</v>
      </c>
      <c r="W11">
        <v>49.467423996295103</v>
      </c>
      <c r="X11">
        <v>44.8424209397309</v>
      </c>
      <c r="Y11">
        <v>64.239375113660998</v>
      </c>
      <c r="Z11">
        <v>110.373066477134</v>
      </c>
      <c r="AA11">
        <v>134.12031183704099</v>
      </c>
      <c r="AB11">
        <v>129.233757839878</v>
      </c>
      <c r="AC11">
        <v>167.78625015458101</v>
      </c>
      <c r="AD11">
        <v>212.21815920398001</v>
      </c>
      <c r="AE11">
        <v>243.4</v>
      </c>
      <c r="AF11">
        <v>294.2</v>
      </c>
    </row>
    <row r="12" spans="1:32" x14ac:dyDescent="0.3">
      <c r="A12" t="s">
        <v>99</v>
      </c>
      <c r="B12" t="s">
        <v>317</v>
      </c>
      <c r="C12" t="s">
        <v>297</v>
      </c>
      <c r="D12" t="s">
        <v>318</v>
      </c>
      <c r="E12" t="s">
        <v>298</v>
      </c>
      <c r="U12">
        <v>412.318218053968</v>
      </c>
      <c r="V12">
        <v>406.65262775614099</v>
      </c>
      <c r="W12">
        <v>419.78971705222801</v>
      </c>
      <c r="X12">
        <v>473.50053301102201</v>
      </c>
      <c r="Y12">
        <v>518.17633081006898</v>
      </c>
      <c r="Z12">
        <v>524.01603401228601</v>
      </c>
      <c r="AA12">
        <v>581.08408706104103</v>
      </c>
      <c r="AB12">
        <v>595.25686967228603</v>
      </c>
      <c r="AC12">
        <v>663.70693257292601</v>
      </c>
      <c r="AD12">
        <v>654.71090487238996</v>
      </c>
      <c r="AE12">
        <v>684.8</v>
      </c>
      <c r="AF12">
        <v>851.6</v>
      </c>
    </row>
    <row r="13" spans="1:32" x14ac:dyDescent="0.3">
      <c r="A13" t="s">
        <v>99</v>
      </c>
      <c r="B13" t="s">
        <v>319</v>
      </c>
      <c r="C13" t="s">
        <v>297</v>
      </c>
      <c r="D13" t="s">
        <v>320</v>
      </c>
      <c r="E13" t="s">
        <v>298</v>
      </c>
      <c r="U13">
        <v>311.79152455250698</v>
      </c>
      <c r="V13">
        <v>295.85105754162402</v>
      </c>
      <c r="W13">
        <v>287.232090418121</v>
      </c>
      <c r="X13">
        <v>341.25980561897899</v>
      </c>
      <c r="Y13">
        <v>395.65030690110001</v>
      </c>
      <c r="Z13">
        <v>463.73429372316798</v>
      </c>
      <c r="AA13">
        <v>573.10939694246997</v>
      </c>
      <c r="AB13">
        <v>659.314436350714</v>
      </c>
      <c r="AC13">
        <v>657.00527965266804</v>
      </c>
      <c r="AD13">
        <v>596.12909022837903</v>
      </c>
      <c r="AE13">
        <v>530.4</v>
      </c>
      <c r="AF13">
        <v>568.4</v>
      </c>
    </row>
    <row r="14" spans="1:32" x14ac:dyDescent="0.3">
      <c r="A14" t="s">
        <v>99</v>
      </c>
      <c r="B14" t="s">
        <v>321</v>
      </c>
      <c r="C14" t="s">
        <v>297</v>
      </c>
      <c r="D14" t="s">
        <v>322</v>
      </c>
      <c r="E14" t="s">
        <v>298</v>
      </c>
      <c r="U14">
        <v>103.880719803049</v>
      </c>
      <c r="V14">
        <v>111.894096118994</v>
      </c>
      <c r="W14">
        <v>110.735572259264</v>
      </c>
      <c r="X14">
        <v>87.590840039309498</v>
      </c>
      <c r="Y14">
        <v>117.542584400577</v>
      </c>
      <c r="Z14">
        <v>100.06031025526001</v>
      </c>
      <c r="AA14">
        <v>183.81524606609</v>
      </c>
      <c r="AB14">
        <v>188.26646831535101</v>
      </c>
      <c r="AC14">
        <v>235.28285421267401</v>
      </c>
      <c r="AD14">
        <v>233.37488399071901</v>
      </c>
      <c r="AE14">
        <v>172.9</v>
      </c>
      <c r="AF14">
        <v>245.5</v>
      </c>
    </row>
    <row r="15" spans="1:32" x14ac:dyDescent="0.3">
      <c r="A15" t="s">
        <v>99</v>
      </c>
      <c r="B15" t="s">
        <v>323</v>
      </c>
      <c r="C15" t="s">
        <v>297</v>
      </c>
      <c r="D15" t="s">
        <v>324</v>
      </c>
      <c r="E15" t="s">
        <v>298</v>
      </c>
      <c r="U15">
        <v>234.62755992502301</v>
      </c>
      <c r="V15">
        <v>257.32394449063497</v>
      </c>
      <c r="W15">
        <v>226.78248159894301</v>
      </c>
      <c r="X15">
        <v>188.83561105398499</v>
      </c>
      <c r="Y15">
        <v>225.29901383571499</v>
      </c>
      <c r="Z15">
        <v>205.215798575246</v>
      </c>
      <c r="AA15">
        <v>362.48398066094899</v>
      </c>
      <c r="AB15">
        <v>342.15589512693703</v>
      </c>
      <c r="AC15">
        <v>469.86055127872601</v>
      </c>
      <c r="AD15">
        <v>417.97781118460603</v>
      </c>
      <c r="AE15">
        <v>333.7</v>
      </c>
      <c r="AF15">
        <v>558.5</v>
      </c>
    </row>
    <row r="16" spans="1:32" x14ac:dyDescent="0.3">
      <c r="A16" t="s">
        <v>99</v>
      </c>
      <c r="B16" t="s">
        <v>325</v>
      </c>
      <c r="C16" t="s">
        <v>297</v>
      </c>
      <c r="D16" t="s">
        <v>326</v>
      </c>
      <c r="E16" t="s">
        <v>298</v>
      </c>
      <c r="U16">
        <v>130.492075815232</v>
      </c>
      <c r="V16">
        <v>145.166279057851</v>
      </c>
      <c r="W16">
        <v>115.744618486259</v>
      </c>
      <c r="X16">
        <v>100.989921211525</v>
      </c>
      <c r="Y16">
        <v>107.736007673312</v>
      </c>
      <c r="Z16">
        <v>105.009791921504</v>
      </c>
      <c r="AA16">
        <v>178.46640234697699</v>
      </c>
      <c r="AB16">
        <v>153.87103261176301</v>
      </c>
      <c r="AC16">
        <v>234.638199795264</v>
      </c>
      <c r="AD16">
        <v>184.58876404494401</v>
      </c>
      <c r="AE16">
        <v>160.80000000000001</v>
      </c>
      <c r="AF16">
        <v>313</v>
      </c>
    </row>
    <row r="17" spans="1:32" x14ac:dyDescent="0.3">
      <c r="A17" t="s">
        <v>99</v>
      </c>
      <c r="B17" t="s">
        <v>327</v>
      </c>
      <c r="C17" t="s">
        <v>297</v>
      </c>
      <c r="D17" t="s">
        <v>328</v>
      </c>
      <c r="E17" t="s">
        <v>298</v>
      </c>
      <c r="U17">
        <v>120.060309604994</v>
      </c>
      <c r="V17">
        <v>114.769516300367</v>
      </c>
      <c r="W17">
        <v>129.73945320911099</v>
      </c>
      <c r="X17">
        <v>127.86821109551801</v>
      </c>
      <c r="Y17">
        <v>136.57942742319301</v>
      </c>
      <c r="Z17">
        <v>139.34792933041999</v>
      </c>
      <c r="AA17">
        <v>166.32827532840599</v>
      </c>
      <c r="AB17">
        <v>209.39811981914499</v>
      </c>
      <c r="AC17">
        <v>245.504712045405</v>
      </c>
      <c r="AD17">
        <v>258.33181121667201</v>
      </c>
      <c r="AE17">
        <v>327.10000000000002</v>
      </c>
      <c r="AF17">
        <v>458.2</v>
      </c>
    </row>
    <row r="18" spans="1:32" x14ac:dyDescent="0.3">
      <c r="A18" t="s">
        <v>99</v>
      </c>
      <c r="B18" t="s">
        <v>329</v>
      </c>
      <c r="C18" t="s">
        <v>297</v>
      </c>
      <c r="D18" t="s">
        <v>330</v>
      </c>
      <c r="E18" t="s">
        <v>298</v>
      </c>
      <c r="U18">
        <v>409.38409246884402</v>
      </c>
      <c r="V18">
        <v>331.02655779064702</v>
      </c>
      <c r="W18">
        <v>336.092296756248</v>
      </c>
      <c r="X18">
        <v>280.09349146658599</v>
      </c>
      <c r="Y18">
        <v>297.34382041771499</v>
      </c>
      <c r="Z18">
        <v>375.36174384726201</v>
      </c>
      <c r="AA18">
        <v>569.14162429047303</v>
      </c>
      <c r="AB18">
        <v>787.84504124755301</v>
      </c>
      <c r="AC18">
        <v>706.07529232070601</v>
      </c>
      <c r="AD18">
        <v>735.85493349829903</v>
      </c>
      <c r="AE18">
        <v>647</v>
      </c>
      <c r="AF18">
        <v>750.5</v>
      </c>
    </row>
    <row r="19" spans="1:32" x14ac:dyDescent="0.3">
      <c r="A19" t="s">
        <v>99</v>
      </c>
      <c r="B19" t="s">
        <v>331</v>
      </c>
      <c r="C19" t="s">
        <v>297</v>
      </c>
      <c r="D19" t="s">
        <v>332</v>
      </c>
      <c r="E19" t="s">
        <v>298</v>
      </c>
      <c r="U19">
        <v>251.38569418762</v>
      </c>
      <c r="V19">
        <v>219.066252152967</v>
      </c>
      <c r="W19">
        <v>222.51173861503801</v>
      </c>
      <c r="X19">
        <v>182.814271623049</v>
      </c>
      <c r="Y19">
        <v>301.01810073274299</v>
      </c>
      <c r="Z19">
        <v>278.73316161243702</v>
      </c>
      <c r="AA19">
        <v>295.02276196640997</v>
      </c>
      <c r="AB19">
        <v>353.12696100521703</v>
      </c>
      <c r="AC19">
        <v>390.04908293337701</v>
      </c>
      <c r="AD19">
        <v>395.94481290611702</v>
      </c>
      <c r="AE19">
        <v>445.9</v>
      </c>
      <c r="AF19">
        <v>590.5</v>
      </c>
    </row>
    <row r="20" spans="1:32" x14ac:dyDescent="0.3">
      <c r="A20" t="s">
        <v>99</v>
      </c>
      <c r="B20" t="s">
        <v>333</v>
      </c>
      <c r="C20" t="s">
        <v>297</v>
      </c>
      <c r="D20" t="s">
        <v>334</v>
      </c>
      <c r="E20" t="s">
        <v>298</v>
      </c>
      <c r="U20">
        <v>2070.29942687318</v>
      </c>
      <c r="V20">
        <v>1979.50568066293</v>
      </c>
      <c r="W20">
        <v>1778.6325281848999</v>
      </c>
      <c r="X20">
        <v>1943.7997671558901</v>
      </c>
      <c r="Y20">
        <v>1600.0730015645099</v>
      </c>
      <c r="Z20">
        <v>1521.0366943286699</v>
      </c>
      <c r="AA20">
        <v>1312.6355448606701</v>
      </c>
      <c r="AB20">
        <v>1251.0638522276699</v>
      </c>
      <c r="AC20">
        <v>1265.17161594041</v>
      </c>
      <c r="AD20">
        <v>1299.0904260192401</v>
      </c>
      <c r="AE20">
        <v>1317.6</v>
      </c>
      <c r="AF20">
        <v>1461.9</v>
      </c>
    </row>
    <row r="21" spans="1:32" x14ac:dyDescent="0.3">
      <c r="A21" t="s">
        <v>99</v>
      </c>
      <c r="B21" t="s">
        <v>335</v>
      </c>
      <c r="C21" t="s">
        <v>297</v>
      </c>
      <c r="D21" t="s">
        <v>336</v>
      </c>
      <c r="E21" t="s">
        <v>298</v>
      </c>
      <c r="U21">
        <v>3644.3205208704198</v>
      </c>
      <c r="V21">
        <v>3186.1592336520398</v>
      </c>
      <c r="W21">
        <v>2723.1885418961301</v>
      </c>
      <c r="X21">
        <v>2681.6531944641501</v>
      </c>
      <c r="Y21">
        <v>2357.3909460113</v>
      </c>
      <c r="Z21">
        <v>2119.4631333162702</v>
      </c>
      <c r="AA21">
        <v>1783.77776461074</v>
      </c>
      <c r="AB21">
        <v>1836.18530903533</v>
      </c>
      <c r="AC21">
        <v>1854.23857719322</v>
      </c>
      <c r="AD21">
        <v>2072.36621178513</v>
      </c>
      <c r="AE21">
        <v>2081.5</v>
      </c>
      <c r="AF21">
        <v>2097.6999999999998</v>
      </c>
    </row>
    <row r="22" spans="1:32" x14ac:dyDescent="0.3">
      <c r="A22" t="s">
        <v>99</v>
      </c>
      <c r="B22" t="s">
        <v>337</v>
      </c>
      <c r="C22" t="s">
        <v>297</v>
      </c>
      <c r="D22" t="s">
        <v>338</v>
      </c>
      <c r="E22" t="s">
        <v>298</v>
      </c>
      <c r="U22">
        <v>1598.7081136673301</v>
      </c>
      <c r="V22">
        <v>1221.5464578379001</v>
      </c>
      <c r="W22">
        <v>953.83354713936797</v>
      </c>
      <c r="X22">
        <v>739.47123834940999</v>
      </c>
      <c r="Y22">
        <v>756.49176091514198</v>
      </c>
      <c r="Z22">
        <v>600.13804295354601</v>
      </c>
      <c r="AA22">
        <v>473.28131377541399</v>
      </c>
      <c r="AB22">
        <v>585.91697839459096</v>
      </c>
      <c r="AC22">
        <v>589.88504918036801</v>
      </c>
      <c r="AD22">
        <v>773.19878272251299</v>
      </c>
      <c r="AE22">
        <v>763.9</v>
      </c>
      <c r="AF22">
        <v>635.79999999999995</v>
      </c>
    </row>
    <row r="23" spans="1:32" x14ac:dyDescent="0.3">
      <c r="A23" t="s">
        <v>99</v>
      </c>
      <c r="B23" t="s">
        <v>339</v>
      </c>
      <c r="C23" t="s">
        <v>297</v>
      </c>
      <c r="D23" t="s">
        <v>340</v>
      </c>
      <c r="E23" t="s">
        <v>298</v>
      </c>
      <c r="U23">
        <v>1234.1955818388401</v>
      </c>
      <c r="V23">
        <v>1199.48778169774</v>
      </c>
      <c r="W23">
        <v>842.39452103673796</v>
      </c>
      <c r="X23">
        <v>739.24898848054499</v>
      </c>
      <c r="Y23">
        <v>774.76951551981006</v>
      </c>
      <c r="Z23">
        <v>703.95915784277304</v>
      </c>
      <c r="AA23">
        <v>543.92593182371695</v>
      </c>
      <c r="AB23">
        <v>686.66593778938397</v>
      </c>
      <c r="AC23">
        <v>838.14080263643496</v>
      </c>
      <c r="AD23">
        <v>1013.91356346833</v>
      </c>
      <c r="AE23">
        <v>1101</v>
      </c>
      <c r="AF23">
        <v>994.8</v>
      </c>
    </row>
    <row r="24" spans="1:32" x14ac:dyDescent="0.3">
      <c r="A24" t="s">
        <v>99</v>
      </c>
      <c r="B24" t="s">
        <v>341</v>
      </c>
      <c r="C24" t="s">
        <v>297</v>
      </c>
      <c r="D24" t="s">
        <v>342</v>
      </c>
      <c r="E24" t="s">
        <v>298</v>
      </c>
      <c r="U24">
        <v>2139.6689760634099</v>
      </c>
      <c r="V24">
        <v>1709.6947018271901</v>
      </c>
      <c r="W24">
        <v>1457.34793935947</v>
      </c>
      <c r="X24">
        <v>1518.79005556844</v>
      </c>
      <c r="Y24">
        <v>1894.08511372049</v>
      </c>
      <c r="Z24">
        <v>1986.4740000069201</v>
      </c>
      <c r="AA24">
        <v>2189.0589991066199</v>
      </c>
      <c r="AB24">
        <v>2278.5579877898599</v>
      </c>
      <c r="AC24">
        <v>2322.64120552337</v>
      </c>
      <c r="AD24">
        <v>2882.9983392645299</v>
      </c>
      <c r="AE24">
        <v>2644.3</v>
      </c>
      <c r="AF24">
        <v>2591.3000000000002</v>
      </c>
    </row>
    <row r="25" spans="1:32" x14ac:dyDescent="0.3">
      <c r="A25" t="s">
        <v>99</v>
      </c>
      <c r="B25" t="s">
        <v>343</v>
      </c>
      <c r="C25" t="s">
        <v>297</v>
      </c>
      <c r="D25" t="s">
        <v>344</v>
      </c>
      <c r="E25" t="s">
        <v>298</v>
      </c>
      <c r="U25">
        <v>298.09156165053201</v>
      </c>
      <c r="V25">
        <v>226.98430371514499</v>
      </c>
      <c r="W25">
        <v>217.599673257136</v>
      </c>
      <c r="X25">
        <v>202.834729114087</v>
      </c>
      <c r="Y25">
        <v>243.59173350661001</v>
      </c>
      <c r="Z25">
        <v>325.80525771988999</v>
      </c>
      <c r="AA25">
        <v>400.36191630979698</v>
      </c>
      <c r="AB25">
        <v>371.13261325663501</v>
      </c>
      <c r="AC25">
        <v>409.12337867483899</v>
      </c>
      <c r="AD25">
        <v>506.146333171442</v>
      </c>
      <c r="AE25">
        <v>413.8</v>
      </c>
      <c r="AF25">
        <v>545.9</v>
      </c>
    </row>
    <row r="26" spans="1:32" x14ac:dyDescent="0.3">
      <c r="A26" t="s">
        <v>99</v>
      </c>
      <c r="B26" t="s">
        <v>345</v>
      </c>
      <c r="C26" t="s">
        <v>297</v>
      </c>
      <c r="D26" t="s">
        <v>346</v>
      </c>
      <c r="E26" t="s">
        <v>298</v>
      </c>
      <c r="U26">
        <v>726.14570098144998</v>
      </c>
      <c r="V26">
        <v>660.95107207389003</v>
      </c>
      <c r="W26">
        <v>631.42818918271303</v>
      </c>
      <c r="X26">
        <v>629.25085059932405</v>
      </c>
      <c r="Y26">
        <v>767.53970032406005</v>
      </c>
      <c r="Z26">
        <v>768.02091643711503</v>
      </c>
      <c r="AA26">
        <v>799.71399179738103</v>
      </c>
      <c r="AB26">
        <v>866.81592359740898</v>
      </c>
      <c r="AC26">
        <v>798.978155663699</v>
      </c>
      <c r="AD26">
        <v>915.61881471689799</v>
      </c>
      <c r="AE26">
        <v>921.2</v>
      </c>
      <c r="AF26">
        <v>824.5</v>
      </c>
    </row>
    <row r="27" spans="1:32" x14ac:dyDescent="0.3">
      <c r="A27" t="s">
        <v>99</v>
      </c>
      <c r="B27" t="s">
        <v>347</v>
      </c>
      <c r="C27" t="s">
        <v>297</v>
      </c>
      <c r="D27" t="s">
        <v>348</v>
      </c>
      <c r="E27" t="s">
        <v>298</v>
      </c>
      <c r="U27">
        <v>1112.8958831518501</v>
      </c>
      <c r="V27">
        <v>826.14086671290602</v>
      </c>
      <c r="W27">
        <v>615.04458238550603</v>
      </c>
      <c r="X27">
        <v>693.07843325024999</v>
      </c>
      <c r="Y27">
        <v>890.15863935028005</v>
      </c>
      <c r="Z27">
        <v>893.79734058879899</v>
      </c>
      <c r="AA27">
        <v>984.64767356272398</v>
      </c>
      <c r="AB27">
        <v>1041.1160981031501</v>
      </c>
      <c r="AC27">
        <v>1113.66475105828</v>
      </c>
      <c r="AD27">
        <v>1460.4911803354701</v>
      </c>
      <c r="AE27">
        <v>1309.2</v>
      </c>
      <c r="AF27">
        <v>1221</v>
      </c>
    </row>
    <row r="28" spans="1:32" x14ac:dyDescent="0.3">
      <c r="A28" t="s">
        <v>99</v>
      </c>
      <c r="B28" t="s">
        <v>349</v>
      </c>
      <c r="C28" t="s">
        <v>297</v>
      </c>
      <c r="D28" t="s">
        <v>350</v>
      </c>
      <c r="E28" t="s">
        <v>298</v>
      </c>
      <c r="U28">
        <v>1385.3502531189199</v>
      </c>
      <c r="V28">
        <v>2348.5692017582501</v>
      </c>
      <c r="W28">
        <v>1481.6354017142801</v>
      </c>
      <c r="X28">
        <v>1497.69242868178</v>
      </c>
      <c r="Y28">
        <v>1389.4713708358599</v>
      </c>
      <c r="Z28">
        <v>1918.31128901434</v>
      </c>
      <c r="AA28">
        <v>1665.1111282525501</v>
      </c>
      <c r="AB28">
        <v>1979.09386302794</v>
      </c>
      <c r="AC28">
        <v>1860.0869715190099</v>
      </c>
      <c r="AD28">
        <v>2065.0366074521298</v>
      </c>
      <c r="AE28">
        <v>2014.4</v>
      </c>
      <c r="AF28">
        <v>2224.6999999999998</v>
      </c>
    </row>
    <row r="29" spans="1:32" x14ac:dyDescent="0.3">
      <c r="A29" t="s">
        <v>99</v>
      </c>
      <c r="B29" t="s">
        <v>351</v>
      </c>
      <c r="C29" t="s">
        <v>297</v>
      </c>
      <c r="D29" t="s">
        <v>352</v>
      </c>
      <c r="E29" t="s">
        <v>298</v>
      </c>
      <c r="U29">
        <v>1071.2913815153299</v>
      </c>
      <c r="V29">
        <v>710.95806162856104</v>
      </c>
      <c r="W29">
        <v>494.32758015427902</v>
      </c>
      <c r="X29">
        <v>579.10090681770703</v>
      </c>
      <c r="Y29">
        <v>567.02715781278903</v>
      </c>
      <c r="Z29">
        <v>728.86548522807698</v>
      </c>
      <c r="AA29">
        <v>859.70924559634102</v>
      </c>
      <c r="AB29">
        <v>964.59567674030404</v>
      </c>
      <c r="AC29">
        <v>977.62795802588005</v>
      </c>
      <c r="AD29">
        <v>951.65797180043398</v>
      </c>
      <c r="AE29">
        <v>737.8</v>
      </c>
      <c r="AF29">
        <v>886.8</v>
      </c>
    </row>
    <row r="30" spans="1:32" x14ac:dyDescent="0.3">
      <c r="A30" t="s">
        <v>99</v>
      </c>
      <c r="B30" t="s">
        <v>353</v>
      </c>
      <c r="C30" t="s">
        <v>297</v>
      </c>
      <c r="D30" t="s">
        <v>354</v>
      </c>
      <c r="E30" t="s">
        <v>298</v>
      </c>
      <c r="U30">
        <v>85.109540725868001</v>
      </c>
      <c r="V30">
        <v>62.095755048471297</v>
      </c>
      <c r="W30">
        <v>74.907524808887999</v>
      </c>
      <c r="X30">
        <v>109.10899972163</v>
      </c>
      <c r="Y30">
        <v>23.851248261295801</v>
      </c>
      <c r="Z30">
        <v>50.056911587011399</v>
      </c>
      <c r="AA30">
        <v>86.919747886500701</v>
      </c>
      <c r="AB30">
        <v>76.312243108882697</v>
      </c>
      <c r="AC30">
        <v>100.97474286857501</v>
      </c>
      <c r="AD30">
        <v>152.17035398230101</v>
      </c>
      <c r="AE30">
        <v>158.9</v>
      </c>
      <c r="AF30">
        <v>189.1</v>
      </c>
    </row>
    <row r="31" spans="1:32" x14ac:dyDescent="0.3">
      <c r="A31" t="s">
        <v>99</v>
      </c>
      <c r="B31" t="s">
        <v>355</v>
      </c>
      <c r="C31" t="s">
        <v>297</v>
      </c>
      <c r="D31" t="s">
        <v>356</v>
      </c>
      <c r="E31" t="s">
        <v>298</v>
      </c>
      <c r="U31">
        <v>225.500040687829</v>
      </c>
      <c r="V31">
        <v>116.69523284213599</v>
      </c>
      <c r="W31">
        <v>155.524797044476</v>
      </c>
      <c r="X31">
        <v>383.454449435409</v>
      </c>
      <c r="Y31">
        <v>262.61151865619303</v>
      </c>
      <c r="Z31">
        <v>233.531498983191</v>
      </c>
      <c r="AA31">
        <v>231.919454581558</v>
      </c>
      <c r="AB31">
        <v>253.92097937458399</v>
      </c>
      <c r="AC31">
        <v>259.93806419388699</v>
      </c>
      <c r="AD31">
        <v>308.591137724551</v>
      </c>
      <c r="AE31">
        <v>331.2</v>
      </c>
      <c r="AF31">
        <v>262.5</v>
      </c>
    </row>
    <row r="32" spans="1:32" x14ac:dyDescent="0.3">
      <c r="A32" t="s">
        <v>99</v>
      </c>
      <c r="B32" t="s">
        <v>357</v>
      </c>
      <c r="C32" t="s">
        <v>297</v>
      </c>
      <c r="D32" t="s">
        <v>358</v>
      </c>
      <c r="E32" t="s">
        <v>298</v>
      </c>
      <c r="U32">
        <v>-11.281170525054099</v>
      </c>
      <c r="V32">
        <v>1458.25718992978</v>
      </c>
      <c r="W32">
        <v>605.64932218184003</v>
      </c>
      <c r="X32">
        <v>421.20891526673</v>
      </c>
      <c r="Y32">
        <v>527.76669165354394</v>
      </c>
      <c r="Z32">
        <v>894.47224525286697</v>
      </c>
      <c r="AA32">
        <v>466.14539336930898</v>
      </c>
      <c r="AB32">
        <v>666.48197038325497</v>
      </c>
      <c r="AC32">
        <v>500.22493788347401</v>
      </c>
      <c r="AD32">
        <v>624.439815425181</v>
      </c>
      <c r="AE32">
        <v>754.2</v>
      </c>
      <c r="AF32">
        <v>853.3</v>
      </c>
    </row>
    <row r="33" spans="1:32" x14ac:dyDescent="0.3">
      <c r="A33" t="s">
        <v>99</v>
      </c>
      <c r="B33" t="s">
        <v>359</v>
      </c>
      <c r="C33" t="s">
        <v>297</v>
      </c>
      <c r="D33" t="s">
        <v>360</v>
      </c>
      <c r="E33" t="s">
        <v>298</v>
      </c>
      <c r="U33">
        <v>20.615900233790398</v>
      </c>
      <c r="V33">
        <v>24.475034267701901</v>
      </c>
      <c r="W33">
        <v>157.10043363285601</v>
      </c>
      <c r="X33">
        <v>9.6374276568968202</v>
      </c>
      <c r="Y33">
        <v>15.7131972666796</v>
      </c>
      <c r="Z33">
        <v>17.0570891381719</v>
      </c>
      <c r="AA33">
        <v>22.708534334554201</v>
      </c>
      <c r="AB33">
        <v>21.475491746252601</v>
      </c>
      <c r="AC33">
        <v>22.907191196002799</v>
      </c>
      <c r="AD33">
        <v>29.236809815950899</v>
      </c>
      <c r="AE33">
        <v>32.200000000000003</v>
      </c>
      <c r="AF33">
        <v>33</v>
      </c>
    </row>
    <row r="34" spans="1:32" x14ac:dyDescent="0.3">
      <c r="A34" t="s">
        <v>99</v>
      </c>
      <c r="B34" t="s">
        <v>361</v>
      </c>
      <c r="C34" t="s">
        <v>297</v>
      </c>
      <c r="D34" t="s">
        <v>362</v>
      </c>
      <c r="E34" t="s">
        <v>298</v>
      </c>
      <c r="U34">
        <v>1306.25583267412</v>
      </c>
      <c r="V34">
        <v>1050.9780027402401</v>
      </c>
      <c r="W34">
        <v>877.20361044117203</v>
      </c>
      <c r="X34">
        <v>726.75231102434805</v>
      </c>
      <c r="Y34">
        <v>792.44606562327999</v>
      </c>
      <c r="Z34">
        <v>1036.6997077497499</v>
      </c>
      <c r="AA34">
        <v>1174.8396779263701</v>
      </c>
      <c r="AB34">
        <v>1450.1512083127</v>
      </c>
      <c r="AC34">
        <v>1571.9365025940999</v>
      </c>
      <c r="AD34">
        <v>1832.0742809271101</v>
      </c>
      <c r="AE34">
        <v>1462.8</v>
      </c>
      <c r="AF34">
        <v>1251.9000000000001</v>
      </c>
    </row>
    <row r="35" spans="1:32" x14ac:dyDescent="0.3">
      <c r="A35" t="s">
        <v>99</v>
      </c>
      <c r="B35" t="s">
        <v>363</v>
      </c>
      <c r="C35" t="s">
        <v>297</v>
      </c>
      <c r="D35" t="s">
        <v>364</v>
      </c>
      <c r="E35" t="s">
        <v>298</v>
      </c>
      <c r="U35">
        <v>1750.63406593027</v>
      </c>
      <c r="V35">
        <v>1319.7479823443</v>
      </c>
      <c r="W35">
        <v>1272.75529212438</v>
      </c>
      <c r="X35">
        <v>1280.2230742920301</v>
      </c>
      <c r="Y35">
        <v>1404.9324405949401</v>
      </c>
      <c r="Z35">
        <v>1434.9167706052599</v>
      </c>
      <c r="AA35">
        <v>1168.3854437822399</v>
      </c>
      <c r="AB35">
        <v>1354.2007078906099</v>
      </c>
      <c r="AC35">
        <v>1288.17650392359</v>
      </c>
      <c r="AD35">
        <v>1154.9065153234999</v>
      </c>
      <c r="AE35">
        <v>1327.6</v>
      </c>
      <c r="AF35">
        <v>1653.5</v>
      </c>
    </row>
    <row r="36" spans="1:32" x14ac:dyDescent="0.3">
      <c r="A36" t="s">
        <v>99</v>
      </c>
      <c r="B36" t="s">
        <v>365</v>
      </c>
      <c r="C36" t="s">
        <v>297</v>
      </c>
      <c r="D36" t="s">
        <v>366</v>
      </c>
      <c r="E36" t="s">
        <v>298</v>
      </c>
      <c r="U36">
        <v>155.113128172969</v>
      </c>
      <c r="V36">
        <v>125.408582075805</v>
      </c>
      <c r="W36">
        <v>99.943938692474006</v>
      </c>
      <c r="X36">
        <v>87.792699945668602</v>
      </c>
      <c r="Y36">
        <v>98.871302557860105</v>
      </c>
      <c r="Z36">
        <v>116.306672041182</v>
      </c>
      <c r="AA36">
        <v>95.299740086607002</v>
      </c>
      <c r="AB36">
        <v>112.793395684149</v>
      </c>
      <c r="AC36">
        <v>126.79328018367799</v>
      </c>
      <c r="AD36">
        <v>119.29367764915401</v>
      </c>
      <c r="AE36">
        <v>112.2</v>
      </c>
      <c r="AF36">
        <v>129.6</v>
      </c>
    </row>
    <row r="37" spans="1:32" x14ac:dyDescent="0.3">
      <c r="A37" t="s">
        <v>99</v>
      </c>
      <c r="B37" t="s">
        <v>367</v>
      </c>
      <c r="C37" t="s">
        <v>297</v>
      </c>
      <c r="D37" t="s">
        <v>368</v>
      </c>
      <c r="E37" t="s">
        <v>298</v>
      </c>
      <c r="U37">
        <v>1458.9541171922799</v>
      </c>
      <c r="V37">
        <v>1048.6803586712399</v>
      </c>
      <c r="W37">
        <v>1036.7736525615401</v>
      </c>
      <c r="X37">
        <v>1056.4371823326801</v>
      </c>
      <c r="Y37">
        <v>1183.1285617297799</v>
      </c>
      <c r="Z37">
        <v>1196.6672940892799</v>
      </c>
      <c r="AA37">
        <v>922.86438359350598</v>
      </c>
      <c r="AB37">
        <v>1063.3504465348101</v>
      </c>
      <c r="AC37">
        <v>946.78585402107103</v>
      </c>
      <c r="AD37">
        <v>809.13506934051702</v>
      </c>
      <c r="AE37">
        <v>1008.2</v>
      </c>
      <c r="AF37">
        <v>1316.5</v>
      </c>
    </row>
    <row r="38" spans="1:32" x14ac:dyDescent="0.3">
      <c r="A38" t="s">
        <v>99</v>
      </c>
      <c r="B38" t="s">
        <v>369</v>
      </c>
      <c r="C38" t="s">
        <v>297</v>
      </c>
      <c r="D38" t="s">
        <v>370</v>
      </c>
      <c r="E38" t="s">
        <v>298</v>
      </c>
      <c r="U38">
        <v>132.91726544395999</v>
      </c>
      <c r="V38">
        <v>140.50956620875601</v>
      </c>
      <c r="W38">
        <v>134.50021462129001</v>
      </c>
      <c r="X38">
        <v>135.83852521453599</v>
      </c>
      <c r="Y38">
        <v>123.61738401290999</v>
      </c>
      <c r="Z38">
        <v>122.000766087719</v>
      </c>
      <c r="AA38">
        <v>149.27397488889901</v>
      </c>
      <c r="AB38">
        <v>176.87084419608999</v>
      </c>
      <c r="AC38">
        <v>213.83349039250999</v>
      </c>
      <c r="AD38">
        <v>226.127404543258</v>
      </c>
      <c r="AE38">
        <v>207.2</v>
      </c>
      <c r="AF38">
        <v>207.4</v>
      </c>
    </row>
    <row r="39" spans="1:32" x14ac:dyDescent="0.3">
      <c r="A39" t="s">
        <v>99</v>
      </c>
      <c r="B39" t="s">
        <v>371</v>
      </c>
      <c r="C39" t="s">
        <v>297</v>
      </c>
      <c r="D39" t="s">
        <v>372</v>
      </c>
      <c r="E39" t="s">
        <v>298</v>
      </c>
      <c r="U39">
        <v>557.24552251174896</v>
      </c>
      <c r="V39">
        <v>713.13138534772702</v>
      </c>
      <c r="W39">
        <v>390.99079487079098</v>
      </c>
      <c r="X39">
        <v>630.00837288099899</v>
      </c>
      <c r="Y39">
        <v>-82.293854598751196</v>
      </c>
      <c r="Z39">
        <v>-420.78555842002999</v>
      </c>
      <c r="AA39">
        <v>181.972508706892</v>
      </c>
      <c r="AB39">
        <v>-100.63522869572</v>
      </c>
      <c r="AC39">
        <v>-60.142161740318201</v>
      </c>
      <c r="AD39">
        <v>-7.7225343868890999</v>
      </c>
      <c r="AE39">
        <v>342.7</v>
      </c>
      <c r="AF39">
        <v>-37.6</v>
      </c>
    </row>
    <row r="40" spans="1:32" x14ac:dyDescent="0.3">
      <c r="A40" t="s">
        <v>99</v>
      </c>
      <c r="B40" t="s">
        <v>373</v>
      </c>
      <c r="C40" t="s">
        <v>297</v>
      </c>
      <c r="D40" t="s">
        <v>374</v>
      </c>
      <c r="E40" t="s">
        <v>298</v>
      </c>
      <c r="U40">
        <v>1072.9030088960601</v>
      </c>
      <c r="V40">
        <v>612.128719608388</v>
      </c>
      <c r="W40">
        <v>520.87410605791297</v>
      </c>
      <c r="X40">
        <v>541.34345426928405</v>
      </c>
      <c r="Y40">
        <v>1057.1196002003901</v>
      </c>
      <c r="Z40">
        <v>1424.9327975773001</v>
      </c>
      <c r="AA40">
        <v>1375.6674722076</v>
      </c>
      <c r="AB40">
        <v>1192.22211114727</v>
      </c>
      <c r="AC40">
        <v>1570.01432875302</v>
      </c>
      <c r="AD40">
        <v>1700.19554313451</v>
      </c>
      <c r="AE40">
        <v>1380.4</v>
      </c>
      <c r="AF40">
        <v>1591.3</v>
      </c>
    </row>
    <row r="41" spans="1:32" x14ac:dyDescent="0.3">
      <c r="A41" t="s">
        <v>99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99</v>
      </c>
      <c r="B42" t="s">
        <v>377</v>
      </c>
      <c r="C42" t="s">
        <v>297</v>
      </c>
      <c r="D42" t="s">
        <v>378</v>
      </c>
      <c r="E42" t="s">
        <v>298</v>
      </c>
      <c r="U42">
        <v>522.03218167045395</v>
      </c>
      <c r="V42">
        <v>505.14037364855398</v>
      </c>
      <c r="W42">
        <v>350.38576942493199</v>
      </c>
      <c r="X42">
        <v>380.69931659500702</v>
      </c>
      <c r="Y42">
        <v>437.49054162045502</v>
      </c>
      <c r="Z42">
        <v>340.12553285445199</v>
      </c>
      <c r="AA42">
        <v>517.91596868081797</v>
      </c>
      <c r="AB42">
        <v>565.12930284232903</v>
      </c>
      <c r="AC42">
        <v>691.14589628546503</v>
      </c>
      <c r="AD42">
        <v>804.42974352430804</v>
      </c>
      <c r="AE42">
        <v>791.9</v>
      </c>
      <c r="AF42">
        <v>794.2</v>
      </c>
    </row>
    <row r="43" spans="1:32" x14ac:dyDescent="0.3">
      <c r="A43" t="s">
        <v>99</v>
      </c>
      <c r="B43" t="s">
        <v>379</v>
      </c>
      <c r="C43" t="s">
        <v>297</v>
      </c>
      <c r="D43" t="s">
        <v>380</v>
      </c>
      <c r="E43" t="s">
        <v>298</v>
      </c>
      <c r="U43">
        <v>1232.71419528363</v>
      </c>
      <c r="V43">
        <v>1168.8952042471501</v>
      </c>
      <c r="W43">
        <v>788.67538074100798</v>
      </c>
      <c r="X43">
        <v>811.07118978650601</v>
      </c>
      <c r="Y43">
        <v>1117.3475350968099</v>
      </c>
      <c r="Z43">
        <v>1182.0053467851999</v>
      </c>
      <c r="AA43">
        <v>1742.22384251672</v>
      </c>
      <c r="AB43">
        <v>1944.8731176475201</v>
      </c>
      <c r="AC43">
        <v>2156.3503682045298</v>
      </c>
      <c r="AD43">
        <v>2343.5155076957099</v>
      </c>
      <c r="AE43">
        <v>1830.9</v>
      </c>
      <c r="AF43">
        <v>1999.4</v>
      </c>
    </row>
    <row r="44" spans="1:32" x14ac:dyDescent="0.3">
      <c r="A44" t="s">
        <v>99</v>
      </c>
      <c r="B44" t="s">
        <v>381</v>
      </c>
      <c r="C44" t="s">
        <v>297</v>
      </c>
      <c r="D44" t="s">
        <v>382</v>
      </c>
      <c r="E44" t="s">
        <v>298</v>
      </c>
      <c r="U44">
        <v>18517.5027377431</v>
      </c>
      <c r="V44">
        <v>17683.010971277501</v>
      </c>
      <c r="W44">
        <v>14282.650308462</v>
      </c>
      <c r="X44">
        <v>14109.850265155201</v>
      </c>
      <c r="Y44">
        <v>14765.1778875375</v>
      </c>
      <c r="Z44">
        <v>15496.8374783077</v>
      </c>
      <c r="AA44">
        <v>16643.457562639</v>
      </c>
      <c r="AB44">
        <v>18855.9781860574</v>
      </c>
      <c r="AC44">
        <v>19789.365269039099</v>
      </c>
      <c r="AD44">
        <v>21040.071374356699</v>
      </c>
      <c r="AE44">
        <v>20239.599999999999</v>
      </c>
      <c r="AF44">
        <v>21284.2</v>
      </c>
    </row>
    <row r="45" spans="1:32" x14ac:dyDescent="0.3">
      <c r="A45" t="s">
        <v>99</v>
      </c>
      <c r="B45" t="s">
        <v>383</v>
      </c>
      <c r="C45" t="s">
        <v>297</v>
      </c>
      <c r="D45" t="s">
        <v>384</v>
      </c>
      <c r="E45" t="s">
        <v>298</v>
      </c>
      <c r="U45">
        <v>17589.4273808709</v>
      </c>
      <c r="V45">
        <v>16775.2381436822</v>
      </c>
      <c r="W45">
        <v>13384.5716966573</v>
      </c>
      <c r="X45">
        <v>13176.8798807645</v>
      </c>
      <c r="Y45">
        <v>13781.789371123001</v>
      </c>
      <c r="Z45">
        <v>14350.183745860701</v>
      </c>
      <c r="AA45">
        <v>15562.428934596201</v>
      </c>
      <c r="AB45">
        <v>17693.746485666601</v>
      </c>
      <c r="AC45">
        <v>18647.006962937801</v>
      </c>
      <c r="AD45">
        <v>19892.3354120314</v>
      </c>
      <c r="AE45">
        <v>19036.3</v>
      </c>
      <c r="AF45">
        <v>20014.400000000001</v>
      </c>
    </row>
    <row r="46" spans="1:32" x14ac:dyDescent="0.3">
      <c r="A46" t="s">
        <v>99</v>
      </c>
      <c r="B46" t="s">
        <v>385</v>
      </c>
      <c r="C46" t="s">
        <v>297</v>
      </c>
      <c r="D46" t="s">
        <v>386</v>
      </c>
      <c r="E46" t="s">
        <v>298</v>
      </c>
      <c r="U46">
        <v>712.60389615926795</v>
      </c>
      <c r="V46">
        <v>665.42460372389496</v>
      </c>
      <c r="W46">
        <v>439.35636762983501</v>
      </c>
      <c r="X46">
        <v>431.66335730168601</v>
      </c>
      <c r="Y46">
        <v>680.26245517053599</v>
      </c>
      <c r="Z46">
        <v>841.37724718461095</v>
      </c>
      <c r="AA46">
        <v>1223.7923746112699</v>
      </c>
      <c r="AB46">
        <v>1378.7662564580701</v>
      </c>
      <c r="AC46">
        <v>1466.2903927289501</v>
      </c>
      <c r="AD46">
        <v>1540.26034229829</v>
      </c>
      <c r="AE46">
        <v>1039</v>
      </c>
      <c r="AF46">
        <v>1205.2</v>
      </c>
    </row>
    <row r="47" spans="1:32" x14ac:dyDescent="0.3">
      <c r="A47" t="s">
        <v>99</v>
      </c>
      <c r="B47" t="s">
        <v>387</v>
      </c>
      <c r="C47" t="s">
        <v>297</v>
      </c>
      <c r="D47" t="s">
        <v>388</v>
      </c>
      <c r="E47" t="s">
        <v>298</v>
      </c>
      <c r="U47">
        <v>6612.8695340008899</v>
      </c>
      <c r="V47">
        <v>3601.6177693293798</v>
      </c>
      <c r="W47">
        <v>2207.3807120318102</v>
      </c>
      <c r="X47">
        <v>1884.35725906989</v>
      </c>
      <c r="Y47">
        <v>1556.8042485471501</v>
      </c>
      <c r="Z47">
        <v>1934.3821115431999</v>
      </c>
      <c r="AA47">
        <v>1294.80358291772</v>
      </c>
      <c r="AB47">
        <v>1774.0553987428</v>
      </c>
      <c r="AC47">
        <v>1815.2130563815999</v>
      </c>
      <c r="AD47">
        <v>1929.93377132771</v>
      </c>
      <c r="AE47">
        <v>2058.3000000000002</v>
      </c>
      <c r="AF47">
        <v>2486.6</v>
      </c>
    </row>
    <row r="48" spans="1:32" x14ac:dyDescent="0.3">
      <c r="A48" t="s">
        <v>99</v>
      </c>
      <c r="B48" t="s">
        <v>389</v>
      </c>
      <c r="C48" t="s">
        <v>297</v>
      </c>
      <c r="D48" t="s">
        <v>390</v>
      </c>
      <c r="E48" t="s">
        <v>298</v>
      </c>
      <c r="U48">
        <v>8728.6457459530393</v>
      </c>
      <c r="V48">
        <v>5496.0842466576096</v>
      </c>
      <c r="W48">
        <v>3757.08112119206</v>
      </c>
      <c r="X48">
        <v>3378.3766176791901</v>
      </c>
      <c r="Y48">
        <v>2818.5977659228402</v>
      </c>
      <c r="Z48">
        <v>3407.4866897469001</v>
      </c>
      <c r="AA48">
        <v>2625.02758067988</v>
      </c>
      <c r="AB48">
        <v>3276.95680276438</v>
      </c>
      <c r="AC48">
        <v>3387.4066103397399</v>
      </c>
      <c r="AD48">
        <v>3564.9880259901001</v>
      </c>
      <c r="AE48">
        <v>3902.8</v>
      </c>
      <c r="AF48">
        <v>4314.3999999999996</v>
      </c>
    </row>
    <row r="49" spans="1:32" x14ac:dyDescent="0.3">
      <c r="A49" t="s">
        <v>99</v>
      </c>
      <c r="B49" t="s">
        <v>391</v>
      </c>
      <c r="C49" t="s">
        <v>297</v>
      </c>
      <c r="D49" t="s">
        <v>392</v>
      </c>
      <c r="E49" t="s">
        <v>298</v>
      </c>
      <c r="U49">
        <v>313.60326570339203</v>
      </c>
      <c r="V49">
        <v>277.53457054329101</v>
      </c>
      <c r="W49">
        <v>356.07410194799098</v>
      </c>
      <c r="X49">
        <v>258.98223412571701</v>
      </c>
      <c r="Y49">
        <v>276.233340478804</v>
      </c>
      <c r="Z49">
        <v>317.41760831380498</v>
      </c>
      <c r="AA49">
        <v>224.87695235764099</v>
      </c>
      <c r="AB49">
        <v>313.02447472047101</v>
      </c>
      <c r="AC49">
        <v>277.58570934433999</v>
      </c>
      <c r="AD49">
        <v>243.795412529955</v>
      </c>
      <c r="AE49">
        <v>289.60000000000002</v>
      </c>
      <c r="AF49">
        <v>328.8</v>
      </c>
    </row>
    <row r="50" spans="1:32" x14ac:dyDescent="0.3">
      <c r="A50" t="s">
        <v>99</v>
      </c>
      <c r="B50" t="s">
        <v>393</v>
      </c>
      <c r="C50" t="s">
        <v>297</v>
      </c>
      <c r="D50" t="s">
        <v>394</v>
      </c>
      <c r="E50" t="s">
        <v>298</v>
      </c>
      <c r="U50">
        <v>1727.1402081992701</v>
      </c>
      <c r="V50">
        <v>1598.38890506704</v>
      </c>
      <c r="W50">
        <v>1183.9238774932001</v>
      </c>
      <c r="X50">
        <v>1235.4774764367601</v>
      </c>
      <c r="Y50">
        <v>983.23463282836701</v>
      </c>
      <c r="Z50">
        <v>1152.5119089551099</v>
      </c>
      <c r="AA50">
        <v>1106.5768857610201</v>
      </c>
      <c r="AB50">
        <v>1195.9546549890799</v>
      </c>
      <c r="AC50">
        <v>1297.3153342830101</v>
      </c>
      <c r="AD50">
        <v>1392.2996831555099</v>
      </c>
      <c r="AE50">
        <v>1555.1</v>
      </c>
      <c r="AF50">
        <v>1499</v>
      </c>
    </row>
    <row r="51" spans="1:32" x14ac:dyDescent="0.3">
      <c r="A51" t="s">
        <v>99</v>
      </c>
      <c r="B51" t="s">
        <v>395</v>
      </c>
      <c r="C51" t="s">
        <v>297</v>
      </c>
      <c r="D51" t="s">
        <v>396</v>
      </c>
      <c r="E51" t="s">
        <v>298</v>
      </c>
      <c r="U51">
        <v>1097.74743143251</v>
      </c>
      <c r="V51">
        <v>928.45007176678598</v>
      </c>
      <c r="W51">
        <v>790.82153978511803</v>
      </c>
      <c r="X51">
        <v>708.09774028514005</v>
      </c>
      <c r="Y51">
        <v>740.14920050101102</v>
      </c>
      <c r="Z51">
        <v>896.74496263232697</v>
      </c>
      <c r="AA51">
        <v>858.623110184756</v>
      </c>
      <c r="AB51">
        <v>893.95391205757903</v>
      </c>
      <c r="AC51">
        <v>960.58849513376003</v>
      </c>
      <c r="AD51">
        <v>1036.6261417322801</v>
      </c>
      <c r="AE51">
        <v>1150.8</v>
      </c>
      <c r="AF51">
        <v>1092.0999999999999</v>
      </c>
    </row>
    <row r="52" spans="1:32" x14ac:dyDescent="0.3">
      <c r="A52" t="s">
        <v>99</v>
      </c>
      <c r="B52" t="s">
        <v>397</v>
      </c>
      <c r="C52" t="s">
        <v>297</v>
      </c>
      <c r="D52" t="s">
        <v>398</v>
      </c>
      <c r="E52" t="s">
        <v>298</v>
      </c>
      <c r="U52">
        <v>627.35079681971797</v>
      </c>
      <c r="V52">
        <v>668.36177531932594</v>
      </c>
      <c r="W52">
        <v>391.370606578739</v>
      </c>
      <c r="X52">
        <v>527.10344424002994</v>
      </c>
      <c r="Y52">
        <v>243.619238934468</v>
      </c>
      <c r="Z52">
        <v>256.42957843033599</v>
      </c>
      <c r="AA52">
        <v>248.46852942678001</v>
      </c>
      <c r="AB52">
        <v>302.21119748843103</v>
      </c>
      <c r="AC52">
        <v>336.41464497589999</v>
      </c>
      <c r="AD52">
        <v>355.791821561338</v>
      </c>
      <c r="AE52">
        <v>404.4</v>
      </c>
      <c r="AF52">
        <v>407</v>
      </c>
    </row>
    <row r="53" spans="1:32" x14ac:dyDescent="0.3">
      <c r="A53" t="s">
        <v>99</v>
      </c>
      <c r="B53" t="s">
        <v>399</v>
      </c>
      <c r="C53" t="s">
        <v>297</v>
      </c>
      <c r="D53" t="s">
        <v>400</v>
      </c>
      <c r="E53" t="s">
        <v>298</v>
      </c>
      <c r="U53">
        <v>296.85813735499897</v>
      </c>
      <c r="V53">
        <v>245.03994538988599</v>
      </c>
      <c r="W53">
        <v>210.65671347937499</v>
      </c>
      <c r="X53">
        <v>186.514759730685</v>
      </c>
      <c r="Y53">
        <v>238.32900623096799</v>
      </c>
      <c r="Z53">
        <v>284.50741309865202</v>
      </c>
      <c r="AA53">
        <v>355.21669189225003</v>
      </c>
      <c r="AB53">
        <v>386.43213437722301</v>
      </c>
      <c r="AC53">
        <v>544.12323280843805</v>
      </c>
      <c r="AD53">
        <v>551.03910825618698</v>
      </c>
      <c r="AE53">
        <v>530.29999999999995</v>
      </c>
      <c r="AF53">
        <v>459.4</v>
      </c>
    </row>
    <row r="54" spans="1:32" x14ac:dyDescent="0.3">
      <c r="A54" t="s">
        <v>99</v>
      </c>
      <c r="B54" t="s">
        <v>401</v>
      </c>
      <c r="C54" t="s">
        <v>297</v>
      </c>
      <c r="D54" t="s">
        <v>402</v>
      </c>
      <c r="E54" t="s">
        <v>298</v>
      </c>
      <c r="U54">
        <v>372.56617840875703</v>
      </c>
      <c r="V54">
        <v>322.31195468581399</v>
      </c>
      <c r="W54">
        <v>311.39933711483098</v>
      </c>
      <c r="X54">
        <v>259.19716918117302</v>
      </c>
      <c r="Y54">
        <v>386.104543708878</v>
      </c>
      <c r="Z54">
        <v>440.13450861127097</v>
      </c>
      <c r="AA54">
        <v>520.15110068387798</v>
      </c>
      <c r="AB54">
        <v>569.57598091778596</v>
      </c>
      <c r="AC54">
        <v>770.28170806758396</v>
      </c>
      <c r="AD54">
        <v>720.26341533592301</v>
      </c>
      <c r="AE54">
        <v>697</v>
      </c>
      <c r="AF54">
        <v>677.3</v>
      </c>
    </row>
    <row r="55" spans="1:32" x14ac:dyDescent="0.3">
      <c r="A55" t="s">
        <v>99</v>
      </c>
      <c r="B55" t="s">
        <v>403</v>
      </c>
      <c r="C55" t="s">
        <v>297</v>
      </c>
      <c r="D55" t="s">
        <v>404</v>
      </c>
      <c r="E55" t="s">
        <v>298</v>
      </c>
      <c r="U55">
        <v>73.625347904160805</v>
      </c>
      <c r="V55">
        <v>74.129138163524601</v>
      </c>
      <c r="W55">
        <v>95.044653154000798</v>
      </c>
      <c r="X55">
        <v>69.297482187655802</v>
      </c>
      <c r="Y55">
        <v>143.382790417368</v>
      </c>
      <c r="Z55">
        <v>152.47824334224501</v>
      </c>
      <c r="AA55">
        <v>164.77001073333599</v>
      </c>
      <c r="AB55">
        <v>182.76064707587301</v>
      </c>
      <c r="AC55">
        <v>225.47158883336201</v>
      </c>
      <c r="AD55">
        <v>169.21357056694799</v>
      </c>
      <c r="AE55">
        <v>166.7</v>
      </c>
      <c r="AF55">
        <v>217.9</v>
      </c>
    </row>
    <row r="56" spans="1:32" x14ac:dyDescent="0.3">
      <c r="A56" t="s">
        <v>99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99</v>
      </c>
      <c r="B57" t="s">
        <v>407</v>
      </c>
      <c r="C57" t="s">
        <v>297</v>
      </c>
      <c r="D57" t="s">
        <v>408</v>
      </c>
      <c r="E57" t="s">
        <v>298</v>
      </c>
      <c r="F57">
        <v>19193.616891040499</v>
      </c>
      <c r="G57">
        <v>20591.2237620819</v>
      </c>
      <c r="H57">
        <v>23974.819634130501</v>
      </c>
      <c r="I57">
        <v>26987.262827003298</v>
      </c>
      <c r="J57">
        <v>28478.635064983398</v>
      </c>
      <c r="K57">
        <v>29379.045841417901</v>
      </c>
      <c r="L57">
        <v>30040.106426557599</v>
      </c>
      <c r="M57">
        <v>28730.205869482699</v>
      </c>
      <c r="N57">
        <v>27576.3179177044</v>
      </c>
      <c r="O57">
        <v>27892.468738084801</v>
      </c>
      <c r="P57">
        <v>27841.623822478101</v>
      </c>
      <c r="Q57">
        <v>27788.856187004101</v>
      </c>
      <c r="R57">
        <v>29166.870630371399</v>
      </c>
      <c r="S57">
        <v>30014.796615364801</v>
      </c>
      <c r="T57">
        <v>27909.446813407299</v>
      </c>
      <c r="U57">
        <v>28252.6867966391</v>
      </c>
      <c r="V57">
        <v>23881.617175880099</v>
      </c>
      <c r="W57">
        <v>18631.644608365201</v>
      </c>
      <c r="X57">
        <v>18096.7539150435</v>
      </c>
      <c r="Y57">
        <v>18652.4319756156</v>
      </c>
      <c r="Z57">
        <v>20296.770414848899</v>
      </c>
      <c r="AA57">
        <v>20631.642954556301</v>
      </c>
      <c r="AB57">
        <v>23337.699705041501</v>
      </c>
      <c r="AC57">
        <v>24745.615992795701</v>
      </c>
      <c r="AD57">
        <v>26303.595262796902</v>
      </c>
      <c r="AE57">
        <v>25522.9</v>
      </c>
      <c r="AF57">
        <v>27190.1</v>
      </c>
    </row>
    <row r="58" spans="1:32" x14ac:dyDescent="0.3">
      <c r="A58" t="s">
        <v>99</v>
      </c>
      <c r="B58" t="s">
        <v>409</v>
      </c>
      <c r="C58" t="s">
        <v>297</v>
      </c>
      <c r="D58" t="s">
        <v>410</v>
      </c>
      <c r="E58" t="s">
        <v>298</v>
      </c>
      <c r="U58">
        <v>28252.6867966391</v>
      </c>
      <c r="V58">
        <v>23881.617175880099</v>
      </c>
      <c r="W58">
        <v>18631.644608365201</v>
      </c>
      <c r="X58">
        <v>18096.7539150435</v>
      </c>
      <c r="Y58">
        <v>18652.4319756156</v>
      </c>
      <c r="Z58">
        <v>20296.770414848899</v>
      </c>
      <c r="AA58">
        <v>20631.642954556301</v>
      </c>
      <c r="AB58">
        <v>23337.699705041501</v>
      </c>
      <c r="AC58">
        <v>24745.615992795701</v>
      </c>
      <c r="AD58">
        <v>26303.595262796902</v>
      </c>
      <c r="AE58">
        <v>25522.9</v>
      </c>
      <c r="AF58">
        <v>27190.1</v>
      </c>
    </row>
    <row r="59" spans="1:32" x14ac:dyDescent="0.3">
      <c r="A59" t="s">
        <v>99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101</v>
      </c>
      <c r="B2" t="s">
        <v>295</v>
      </c>
      <c r="C2" t="s">
        <v>297</v>
      </c>
      <c r="D2" t="s">
        <v>296</v>
      </c>
      <c r="E2" t="s">
        <v>298</v>
      </c>
      <c r="U2">
        <v>941.21358995374703</v>
      </c>
      <c r="V2">
        <v>919.54296490278603</v>
      </c>
      <c r="W2">
        <v>899.59959062227904</v>
      </c>
      <c r="X2">
        <v>932.70286313450697</v>
      </c>
      <c r="Y2">
        <v>982.78574061021197</v>
      </c>
      <c r="Z2">
        <v>1141.1932515155299</v>
      </c>
      <c r="AA2">
        <v>1079.1910059229799</v>
      </c>
      <c r="AB2">
        <v>1160.82799440654</v>
      </c>
      <c r="AC2">
        <v>1142.35029965783</v>
      </c>
      <c r="AD2">
        <v>1148.88088624339</v>
      </c>
      <c r="AE2">
        <v>1203.4000000000001</v>
      </c>
      <c r="AF2">
        <v>1269.8</v>
      </c>
    </row>
    <row r="3" spans="1:32" x14ac:dyDescent="0.3">
      <c r="A3" t="s">
        <v>101</v>
      </c>
      <c r="B3" t="s">
        <v>299</v>
      </c>
      <c r="C3" t="s">
        <v>297</v>
      </c>
      <c r="D3" t="s">
        <v>300</v>
      </c>
      <c r="E3" t="s">
        <v>298</v>
      </c>
      <c r="U3">
        <v>195.104072950796</v>
      </c>
      <c r="V3">
        <v>154.17314855552399</v>
      </c>
      <c r="W3">
        <v>98.254059601253402</v>
      </c>
      <c r="X3">
        <v>117.117753364477</v>
      </c>
      <c r="Y3">
        <v>144.301965842654</v>
      </c>
      <c r="Z3">
        <v>121.179395648282</v>
      </c>
      <c r="AA3">
        <v>112.304880186682</v>
      </c>
      <c r="AB3">
        <v>190.062539469276</v>
      </c>
      <c r="AC3">
        <v>280.19529014542798</v>
      </c>
      <c r="AD3">
        <v>320.208790212959</v>
      </c>
      <c r="AE3">
        <v>219.2</v>
      </c>
      <c r="AF3">
        <v>230.1</v>
      </c>
    </row>
    <row r="4" spans="1:32" x14ac:dyDescent="0.3">
      <c r="A4" t="s">
        <v>101</v>
      </c>
      <c r="B4" t="s">
        <v>301</v>
      </c>
      <c r="C4" t="s">
        <v>297</v>
      </c>
      <c r="D4" t="s">
        <v>302</v>
      </c>
      <c r="E4" t="s">
        <v>298</v>
      </c>
      <c r="U4">
        <v>4052.61412973289</v>
      </c>
      <c r="V4">
        <v>3891.1611500045501</v>
      </c>
      <c r="W4">
        <v>3306.8208419459002</v>
      </c>
      <c r="X4">
        <v>3148.1755933653099</v>
      </c>
      <c r="Y4">
        <v>3634.1685945815698</v>
      </c>
      <c r="Z4">
        <v>3778.0511628752702</v>
      </c>
      <c r="AA4">
        <v>4539.2234118842098</v>
      </c>
      <c r="AB4">
        <v>5487.3142492786401</v>
      </c>
      <c r="AC4">
        <v>5762.2275366075</v>
      </c>
      <c r="AD4">
        <v>5505.3920892533297</v>
      </c>
      <c r="AE4">
        <v>5314.9</v>
      </c>
      <c r="AF4">
        <v>6331.3</v>
      </c>
    </row>
    <row r="5" spans="1:32" x14ac:dyDescent="0.3">
      <c r="A5" t="s">
        <v>101</v>
      </c>
      <c r="B5" t="s">
        <v>303</v>
      </c>
      <c r="C5" t="s">
        <v>297</v>
      </c>
      <c r="D5" t="s">
        <v>304</v>
      </c>
      <c r="E5" t="s">
        <v>298</v>
      </c>
      <c r="U5">
        <v>643.13903464345105</v>
      </c>
      <c r="V5">
        <v>686.34866165332699</v>
      </c>
      <c r="W5">
        <v>620.84565785700602</v>
      </c>
      <c r="X5">
        <v>577.96133794208595</v>
      </c>
      <c r="Y5">
        <v>650.81527787528501</v>
      </c>
      <c r="Z5">
        <v>660.58548272083897</v>
      </c>
      <c r="AA5">
        <v>615.38335485158598</v>
      </c>
      <c r="AB5">
        <v>827.41231126537002</v>
      </c>
      <c r="AC5">
        <v>829.48941007612802</v>
      </c>
      <c r="AD5">
        <v>864.67001020929001</v>
      </c>
      <c r="AE5">
        <v>794.6</v>
      </c>
      <c r="AF5">
        <v>891.4</v>
      </c>
    </row>
    <row r="6" spans="1:32" x14ac:dyDescent="0.3">
      <c r="A6" t="s">
        <v>101</v>
      </c>
      <c r="B6" t="s">
        <v>305</v>
      </c>
      <c r="C6" t="s">
        <v>297</v>
      </c>
      <c r="D6" t="s">
        <v>306</v>
      </c>
      <c r="E6" t="s">
        <v>298</v>
      </c>
      <c r="U6">
        <v>207.24076924224801</v>
      </c>
      <c r="V6">
        <v>225.80487195183599</v>
      </c>
      <c r="W6">
        <v>253.68344476966001</v>
      </c>
      <c r="X6">
        <v>326.60879469663303</v>
      </c>
      <c r="Y6">
        <v>410.411940787113</v>
      </c>
      <c r="Z6">
        <v>372.65722636724001</v>
      </c>
      <c r="AA6">
        <v>484.672322479966</v>
      </c>
      <c r="AB6">
        <v>538.50134784250599</v>
      </c>
      <c r="AC6">
        <v>500.96506086152698</v>
      </c>
      <c r="AD6">
        <v>444.33069128574601</v>
      </c>
      <c r="AE6">
        <v>449.8</v>
      </c>
      <c r="AF6">
        <v>506.6</v>
      </c>
    </row>
    <row r="7" spans="1:32" x14ac:dyDescent="0.3">
      <c r="A7" t="s">
        <v>101</v>
      </c>
      <c r="B7" t="s">
        <v>307</v>
      </c>
      <c r="C7" t="s">
        <v>297</v>
      </c>
      <c r="D7" t="s">
        <v>308</v>
      </c>
      <c r="E7" t="s">
        <v>298</v>
      </c>
      <c r="U7">
        <v>377.40319309543298</v>
      </c>
      <c r="V7">
        <v>256.45931268261103</v>
      </c>
      <c r="W7">
        <v>251.64219206872801</v>
      </c>
      <c r="X7">
        <v>294.52244720771199</v>
      </c>
      <c r="Y7">
        <v>375.276827577701</v>
      </c>
      <c r="Z7">
        <v>457.38194507554601</v>
      </c>
      <c r="AA7">
        <v>522.60023409331995</v>
      </c>
      <c r="AB7">
        <v>786.91596293825103</v>
      </c>
      <c r="AC7">
        <v>712.59020622229696</v>
      </c>
      <c r="AD7">
        <v>529.75796676441905</v>
      </c>
      <c r="AE7">
        <v>519.5</v>
      </c>
      <c r="AF7">
        <v>465.5</v>
      </c>
    </row>
    <row r="8" spans="1:32" x14ac:dyDescent="0.3">
      <c r="A8" t="s">
        <v>101</v>
      </c>
      <c r="B8" t="s">
        <v>309</v>
      </c>
      <c r="C8" t="s">
        <v>297</v>
      </c>
      <c r="D8" t="s">
        <v>310</v>
      </c>
      <c r="E8" t="s">
        <v>298</v>
      </c>
      <c r="U8">
        <v>773.20271404632297</v>
      </c>
      <c r="V8">
        <v>631.50022461950596</v>
      </c>
      <c r="W8">
        <v>177.77610327105299</v>
      </c>
      <c r="X8">
        <v>56.649622341188497</v>
      </c>
      <c r="Y8">
        <v>103.584762238512</v>
      </c>
      <c r="Z8">
        <v>59.777039875141497</v>
      </c>
      <c r="AA8">
        <v>89.879814435920593</v>
      </c>
      <c r="AB8">
        <v>69.311370607914895</v>
      </c>
      <c r="AC8">
        <v>141.77803881558299</v>
      </c>
      <c r="AD8">
        <v>161.92975140336799</v>
      </c>
      <c r="AE8">
        <v>124.8</v>
      </c>
      <c r="AF8">
        <v>95.4</v>
      </c>
    </row>
    <row r="9" spans="1:32" x14ac:dyDescent="0.3">
      <c r="A9" t="s">
        <v>101</v>
      </c>
      <c r="B9" t="s">
        <v>311</v>
      </c>
      <c r="C9" t="s">
        <v>297</v>
      </c>
      <c r="D9" t="s">
        <v>312</v>
      </c>
      <c r="E9" t="s">
        <v>298</v>
      </c>
      <c r="U9">
        <v>204.41992660784501</v>
      </c>
      <c r="V9">
        <v>374.17781194779798</v>
      </c>
      <c r="W9">
        <v>315.953098816541</v>
      </c>
      <c r="X9">
        <v>251.284335900874</v>
      </c>
      <c r="Y9">
        <v>166.38230921777</v>
      </c>
      <c r="Z9">
        <v>130.331057125733</v>
      </c>
      <c r="AA9">
        <v>143.37468189053601</v>
      </c>
      <c r="AB9">
        <v>193.418569383993</v>
      </c>
      <c r="AC9">
        <v>281.54542837821401</v>
      </c>
      <c r="AD9">
        <v>233.66633663366301</v>
      </c>
      <c r="AE9">
        <v>213.9</v>
      </c>
      <c r="AF9">
        <v>300.5</v>
      </c>
    </row>
    <row r="10" spans="1:32" x14ac:dyDescent="0.3">
      <c r="A10" t="s">
        <v>101</v>
      </c>
      <c r="B10" t="s">
        <v>313</v>
      </c>
      <c r="C10" t="s">
        <v>297</v>
      </c>
      <c r="D10" t="s">
        <v>314</v>
      </c>
      <c r="E10" t="s">
        <v>298</v>
      </c>
      <c r="U10">
        <v>257.41448806676601</v>
      </c>
      <c r="V10">
        <v>423.71626917339898</v>
      </c>
      <c r="W10">
        <v>362.092538952594</v>
      </c>
      <c r="X10">
        <v>293.80736170381101</v>
      </c>
      <c r="Y10">
        <v>229.55021209376901</v>
      </c>
      <c r="Z10">
        <v>240.762976863614</v>
      </c>
      <c r="AA10">
        <v>277.69109376557202</v>
      </c>
      <c r="AB10">
        <v>322.46983131764802</v>
      </c>
      <c r="AC10">
        <v>448.957190031582</v>
      </c>
      <c r="AD10">
        <v>445.90028678579301</v>
      </c>
      <c r="AE10">
        <v>457.3</v>
      </c>
      <c r="AF10">
        <v>594.70000000000005</v>
      </c>
    </row>
    <row r="11" spans="1:32" x14ac:dyDescent="0.3">
      <c r="A11" t="s">
        <v>101</v>
      </c>
      <c r="B11" t="s">
        <v>315</v>
      </c>
      <c r="C11" t="s">
        <v>297</v>
      </c>
      <c r="D11" t="s">
        <v>316</v>
      </c>
      <c r="E11" t="s">
        <v>298</v>
      </c>
      <c r="U11">
        <v>53.773292886660798</v>
      </c>
      <c r="V11">
        <v>53.773292886660798</v>
      </c>
      <c r="W11">
        <v>49.467423996295103</v>
      </c>
      <c r="X11">
        <v>44.8424209397309</v>
      </c>
      <c r="Y11">
        <v>64.239375113660998</v>
      </c>
      <c r="Z11">
        <v>110.373066477134</v>
      </c>
      <c r="AA11">
        <v>134.12031183704099</v>
      </c>
      <c r="AB11">
        <v>129.233757839878</v>
      </c>
      <c r="AC11">
        <v>167.78625015458101</v>
      </c>
      <c r="AD11">
        <v>212.21815920398001</v>
      </c>
      <c r="AE11">
        <v>243.4</v>
      </c>
      <c r="AF11">
        <v>294.2</v>
      </c>
    </row>
    <row r="12" spans="1:32" x14ac:dyDescent="0.3">
      <c r="A12" t="s">
        <v>101</v>
      </c>
      <c r="B12" t="s">
        <v>317</v>
      </c>
      <c r="C12" t="s">
        <v>297</v>
      </c>
      <c r="D12" t="s">
        <v>318</v>
      </c>
      <c r="E12" t="s">
        <v>298</v>
      </c>
      <c r="U12">
        <v>412.318218053968</v>
      </c>
      <c r="V12">
        <v>406.65262775614099</v>
      </c>
      <c r="W12">
        <v>419.78971705222801</v>
      </c>
      <c r="X12">
        <v>473.50053301102201</v>
      </c>
      <c r="Y12">
        <v>518.17633081006898</v>
      </c>
      <c r="Z12">
        <v>524.01603401228601</v>
      </c>
      <c r="AA12">
        <v>581.08408706104103</v>
      </c>
      <c r="AB12">
        <v>595.25686967228603</v>
      </c>
      <c r="AC12">
        <v>663.70693257292601</v>
      </c>
      <c r="AD12">
        <v>654.71090487238996</v>
      </c>
      <c r="AE12">
        <v>684.8</v>
      </c>
      <c r="AF12">
        <v>851.6</v>
      </c>
    </row>
    <row r="13" spans="1:32" x14ac:dyDescent="0.3">
      <c r="A13" t="s">
        <v>101</v>
      </c>
      <c r="B13" t="s">
        <v>319</v>
      </c>
      <c r="C13" t="s">
        <v>297</v>
      </c>
      <c r="D13" t="s">
        <v>320</v>
      </c>
      <c r="E13" t="s">
        <v>298</v>
      </c>
      <c r="U13">
        <v>311.79152455250698</v>
      </c>
      <c r="V13">
        <v>295.85105754162402</v>
      </c>
      <c r="W13">
        <v>287.232090418121</v>
      </c>
      <c r="X13">
        <v>341.25980561897899</v>
      </c>
      <c r="Y13">
        <v>395.65030690110001</v>
      </c>
      <c r="Z13">
        <v>463.73429372316798</v>
      </c>
      <c r="AA13">
        <v>573.10939694246997</v>
      </c>
      <c r="AB13">
        <v>659.314436350714</v>
      </c>
      <c r="AC13">
        <v>657.00527965266804</v>
      </c>
      <c r="AD13">
        <v>596.12909022837903</v>
      </c>
      <c r="AE13">
        <v>530.4</v>
      </c>
      <c r="AF13">
        <v>568.4</v>
      </c>
    </row>
    <row r="14" spans="1:32" x14ac:dyDescent="0.3">
      <c r="A14" t="s">
        <v>101</v>
      </c>
      <c r="B14" t="s">
        <v>321</v>
      </c>
      <c r="C14" t="s">
        <v>297</v>
      </c>
      <c r="D14" t="s">
        <v>322</v>
      </c>
      <c r="E14" t="s">
        <v>298</v>
      </c>
      <c r="U14">
        <v>103.880719803049</v>
      </c>
      <c r="V14">
        <v>111.894096118994</v>
      </c>
      <c r="W14">
        <v>110.735572259264</v>
      </c>
      <c r="X14">
        <v>87.590840039309498</v>
      </c>
      <c r="Y14">
        <v>117.542584400577</v>
      </c>
      <c r="Z14">
        <v>100.06031025526001</v>
      </c>
      <c r="AA14">
        <v>183.81524606609</v>
      </c>
      <c r="AB14">
        <v>188.26646831535101</v>
      </c>
      <c r="AC14">
        <v>235.28285421267401</v>
      </c>
      <c r="AD14">
        <v>233.37488399071901</v>
      </c>
      <c r="AE14">
        <v>172.9</v>
      </c>
      <c r="AF14">
        <v>245.5</v>
      </c>
    </row>
    <row r="15" spans="1:32" x14ac:dyDescent="0.3">
      <c r="A15" t="s">
        <v>101</v>
      </c>
      <c r="B15" t="s">
        <v>323</v>
      </c>
      <c r="C15" t="s">
        <v>297</v>
      </c>
      <c r="D15" t="s">
        <v>324</v>
      </c>
      <c r="E15" t="s">
        <v>298</v>
      </c>
      <c r="U15">
        <v>234.62755992502301</v>
      </c>
      <c r="V15">
        <v>257.32394449063497</v>
      </c>
      <c r="W15">
        <v>226.78248159894301</v>
      </c>
      <c r="X15">
        <v>188.83561105398499</v>
      </c>
      <c r="Y15">
        <v>225.29901383571499</v>
      </c>
      <c r="Z15">
        <v>205.215798575246</v>
      </c>
      <c r="AA15">
        <v>362.48398066094899</v>
      </c>
      <c r="AB15">
        <v>342.15589512693703</v>
      </c>
      <c r="AC15">
        <v>469.86055127872601</v>
      </c>
      <c r="AD15">
        <v>417.97781118460603</v>
      </c>
      <c r="AE15">
        <v>333.7</v>
      </c>
      <c r="AF15">
        <v>558.5</v>
      </c>
    </row>
    <row r="16" spans="1:32" x14ac:dyDescent="0.3">
      <c r="A16" t="s">
        <v>101</v>
      </c>
      <c r="B16" t="s">
        <v>325</v>
      </c>
      <c r="C16" t="s">
        <v>297</v>
      </c>
      <c r="D16" t="s">
        <v>326</v>
      </c>
      <c r="E16" t="s">
        <v>298</v>
      </c>
      <c r="U16">
        <v>130.492075815232</v>
      </c>
      <c r="V16">
        <v>145.166279057851</v>
      </c>
      <c r="W16">
        <v>115.744618486259</v>
      </c>
      <c r="X16">
        <v>100.989921211525</v>
      </c>
      <c r="Y16">
        <v>107.736007673312</v>
      </c>
      <c r="Z16">
        <v>105.009791921504</v>
      </c>
      <c r="AA16">
        <v>178.46640234697699</v>
      </c>
      <c r="AB16">
        <v>153.87103261176301</v>
      </c>
      <c r="AC16">
        <v>234.638199795264</v>
      </c>
      <c r="AD16">
        <v>184.58876404494401</v>
      </c>
      <c r="AE16">
        <v>160.80000000000001</v>
      </c>
      <c r="AF16">
        <v>313</v>
      </c>
    </row>
    <row r="17" spans="1:32" x14ac:dyDescent="0.3">
      <c r="A17" t="s">
        <v>101</v>
      </c>
      <c r="B17" t="s">
        <v>327</v>
      </c>
      <c r="C17" t="s">
        <v>297</v>
      </c>
      <c r="D17" t="s">
        <v>328</v>
      </c>
      <c r="E17" t="s">
        <v>298</v>
      </c>
      <c r="U17">
        <v>120.060309604994</v>
      </c>
      <c r="V17">
        <v>114.769516300367</v>
      </c>
      <c r="W17">
        <v>129.73945320911099</v>
      </c>
      <c r="X17">
        <v>127.86821109551801</v>
      </c>
      <c r="Y17">
        <v>136.57942742319301</v>
      </c>
      <c r="Z17">
        <v>139.34792933041999</v>
      </c>
      <c r="AA17">
        <v>166.32827532840599</v>
      </c>
      <c r="AB17">
        <v>209.39811981914499</v>
      </c>
      <c r="AC17">
        <v>245.504712045405</v>
      </c>
      <c r="AD17">
        <v>258.33181121667201</v>
      </c>
      <c r="AE17">
        <v>327.10000000000002</v>
      </c>
      <c r="AF17">
        <v>458.2</v>
      </c>
    </row>
    <row r="18" spans="1:32" x14ac:dyDescent="0.3">
      <c r="A18" t="s">
        <v>101</v>
      </c>
      <c r="B18" t="s">
        <v>329</v>
      </c>
      <c r="C18" t="s">
        <v>297</v>
      </c>
      <c r="D18" t="s">
        <v>330</v>
      </c>
      <c r="E18" t="s">
        <v>298</v>
      </c>
      <c r="U18">
        <v>409.38409246884402</v>
      </c>
      <c r="V18">
        <v>331.02655779064702</v>
      </c>
      <c r="W18">
        <v>336.092296756248</v>
      </c>
      <c r="X18">
        <v>280.09349146658599</v>
      </c>
      <c r="Y18">
        <v>297.34382041771499</v>
      </c>
      <c r="Z18">
        <v>375.36174384726201</v>
      </c>
      <c r="AA18">
        <v>569.14162429047303</v>
      </c>
      <c r="AB18">
        <v>787.84504124755301</v>
      </c>
      <c r="AC18">
        <v>706.07529232070601</v>
      </c>
      <c r="AD18">
        <v>735.85493349829903</v>
      </c>
      <c r="AE18">
        <v>647</v>
      </c>
      <c r="AF18">
        <v>750.5</v>
      </c>
    </row>
    <row r="19" spans="1:32" x14ac:dyDescent="0.3">
      <c r="A19" t="s">
        <v>101</v>
      </c>
      <c r="B19" t="s">
        <v>331</v>
      </c>
      <c r="C19" t="s">
        <v>297</v>
      </c>
      <c r="D19" t="s">
        <v>332</v>
      </c>
      <c r="E19" t="s">
        <v>298</v>
      </c>
      <c r="U19">
        <v>251.38569418762</v>
      </c>
      <c r="V19">
        <v>219.066252152967</v>
      </c>
      <c r="W19">
        <v>222.51173861503801</v>
      </c>
      <c r="X19">
        <v>182.814271623049</v>
      </c>
      <c r="Y19">
        <v>301.01810073274299</v>
      </c>
      <c r="Z19">
        <v>278.73316161243702</v>
      </c>
      <c r="AA19">
        <v>295.02276196640997</v>
      </c>
      <c r="AB19">
        <v>353.12696100521703</v>
      </c>
      <c r="AC19">
        <v>390.04908293337701</v>
      </c>
      <c r="AD19">
        <v>395.94481290611702</v>
      </c>
      <c r="AE19">
        <v>445.9</v>
      </c>
      <c r="AF19">
        <v>590.5</v>
      </c>
    </row>
    <row r="20" spans="1:32" x14ac:dyDescent="0.3">
      <c r="A20" t="s">
        <v>101</v>
      </c>
      <c r="B20" t="s">
        <v>333</v>
      </c>
      <c r="C20" t="s">
        <v>297</v>
      </c>
      <c r="D20" t="s">
        <v>334</v>
      </c>
      <c r="E20" t="s">
        <v>298</v>
      </c>
      <c r="U20">
        <v>2070.29942687318</v>
      </c>
      <c r="V20">
        <v>1979.50568066293</v>
      </c>
      <c r="W20">
        <v>1778.6325281848999</v>
      </c>
      <c r="X20">
        <v>1943.7997671558901</v>
      </c>
      <c r="Y20">
        <v>1600.0730015645099</v>
      </c>
      <c r="Z20">
        <v>1521.0366943286699</v>
      </c>
      <c r="AA20">
        <v>1312.6355448606701</v>
      </c>
      <c r="AB20">
        <v>1251.0638522276699</v>
      </c>
      <c r="AC20">
        <v>1265.17161594041</v>
      </c>
      <c r="AD20">
        <v>1299.0904260192401</v>
      </c>
      <c r="AE20">
        <v>1317.6</v>
      </c>
      <c r="AF20">
        <v>1461.9</v>
      </c>
    </row>
    <row r="21" spans="1:32" x14ac:dyDescent="0.3">
      <c r="A21" t="s">
        <v>101</v>
      </c>
      <c r="B21" t="s">
        <v>335</v>
      </c>
      <c r="C21" t="s">
        <v>297</v>
      </c>
      <c r="D21" t="s">
        <v>336</v>
      </c>
      <c r="E21" t="s">
        <v>298</v>
      </c>
      <c r="U21">
        <v>3644.3205208704198</v>
      </c>
      <c r="V21">
        <v>3186.1592336520398</v>
      </c>
      <c r="W21">
        <v>2723.1885418961301</v>
      </c>
      <c r="X21">
        <v>2681.6531944641501</v>
      </c>
      <c r="Y21">
        <v>2357.3909460113</v>
      </c>
      <c r="Z21">
        <v>2119.4631333162702</v>
      </c>
      <c r="AA21">
        <v>1783.77776461074</v>
      </c>
      <c r="AB21">
        <v>1836.18530903533</v>
      </c>
      <c r="AC21">
        <v>1854.23857719322</v>
      </c>
      <c r="AD21">
        <v>2072.36621178513</v>
      </c>
      <c r="AE21">
        <v>2081.5</v>
      </c>
      <c r="AF21">
        <v>2097.6999999999998</v>
      </c>
    </row>
    <row r="22" spans="1:32" x14ac:dyDescent="0.3">
      <c r="A22" t="s">
        <v>101</v>
      </c>
      <c r="B22" t="s">
        <v>337</v>
      </c>
      <c r="C22" t="s">
        <v>297</v>
      </c>
      <c r="D22" t="s">
        <v>338</v>
      </c>
      <c r="E22" t="s">
        <v>298</v>
      </c>
      <c r="U22">
        <v>1598.7081136673301</v>
      </c>
      <c r="V22">
        <v>1221.5464578379001</v>
      </c>
      <c r="W22">
        <v>953.83354713936797</v>
      </c>
      <c r="X22">
        <v>739.47123834940999</v>
      </c>
      <c r="Y22">
        <v>756.49176091514198</v>
      </c>
      <c r="Z22">
        <v>600.13804295354601</v>
      </c>
      <c r="AA22">
        <v>473.28131377541399</v>
      </c>
      <c r="AB22">
        <v>585.91697839459096</v>
      </c>
      <c r="AC22">
        <v>589.88504918036801</v>
      </c>
      <c r="AD22">
        <v>773.19878272251299</v>
      </c>
      <c r="AE22">
        <v>763.9</v>
      </c>
      <c r="AF22">
        <v>635.79999999999995</v>
      </c>
    </row>
    <row r="23" spans="1:32" x14ac:dyDescent="0.3">
      <c r="A23" t="s">
        <v>101</v>
      </c>
      <c r="B23" t="s">
        <v>339</v>
      </c>
      <c r="C23" t="s">
        <v>297</v>
      </c>
      <c r="D23" t="s">
        <v>340</v>
      </c>
      <c r="E23" t="s">
        <v>298</v>
      </c>
      <c r="U23">
        <v>1242.13518338995</v>
      </c>
      <c r="V23">
        <v>1198.9424682364599</v>
      </c>
      <c r="W23">
        <v>850.30155842949</v>
      </c>
      <c r="X23">
        <v>739.24898848054499</v>
      </c>
      <c r="Y23">
        <v>774.76951551981006</v>
      </c>
      <c r="Z23">
        <v>703.95915784277304</v>
      </c>
      <c r="AA23">
        <v>543.92593182371695</v>
      </c>
      <c r="AB23">
        <v>686.66593778938397</v>
      </c>
      <c r="AC23">
        <v>838.14080263643496</v>
      </c>
      <c r="AD23">
        <v>1013.91356346833</v>
      </c>
      <c r="AE23">
        <v>1101</v>
      </c>
      <c r="AF23">
        <v>994.8</v>
      </c>
    </row>
    <row r="24" spans="1:32" x14ac:dyDescent="0.3">
      <c r="A24" t="s">
        <v>101</v>
      </c>
      <c r="B24" t="s">
        <v>341</v>
      </c>
      <c r="C24" t="s">
        <v>297</v>
      </c>
      <c r="D24" t="s">
        <v>342</v>
      </c>
      <c r="E24" t="s">
        <v>298</v>
      </c>
      <c r="U24">
        <v>2139.6689760634099</v>
      </c>
      <c r="V24">
        <v>1709.6947018271901</v>
      </c>
      <c r="W24">
        <v>1457.34793935947</v>
      </c>
      <c r="X24">
        <v>1518.79005556844</v>
      </c>
      <c r="Y24">
        <v>1894.08511372049</v>
      </c>
      <c r="Z24">
        <v>1986.4740000069201</v>
      </c>
      <c r="AA24">
        <v>2189.0589991066199</v>
      </c>
      <c r="AB24">
        <v>2278.5579877898599</v>
      </c>
      <c r="AC24">
        <v>2322.64120552337</v>
      </c>
      <c r="AD24">
        <v>2882.9983392645299</v>
      </c>
      <c r="AE24">
        <v>2644.3</v>
      </c>
      <c r="AF24">
        <v>2591.3000000000002</v>
      </c>
    </row>
    <row r="25" spans="1:32" x14ac:dyDescent="0.3">
      <c r="A25" t="s">
        <v>101</v>
      </c>
      <c r="B25" t="s">
        <v>343</v>
      </c>
      <c r="C25" t="s">
        <v>297</v>
      </c>
      <c r="D25" t="s">
        <v>344</v>
      </c>
      <c r="E25" t="s">
        <v>298</v>
      </c>
      <c r="U25">
        <v>298.09156165053201</v>
      </c>
      <c r="V25">
        <v>226.98430371514499</v>
      </c>
      <c r="W25">
        <v>217.599673257136</v>
      </c>
      <c r="X25">
        <v>202.834729114087</v>
      </c>
      <c r="Y25">
        <v>243.59173350661001</v>
      </c>
      <c r="Z25">
        <v>325.80525771988999</v>
      </c>
      <c r="AA25">
        <v>400.36191630979698</v>
      </c>
      <c r="AB25">
        <v>371.13261325663501</v>
      </c>
      <c r="AC25">
        <v>409.12337867483899</v>
      </c>
      <c r="AD25">
        <v>506.146333171442</v>
      </c>
      <c r="AE25">
        <v>413.8</v>
      </c>
      <c r="AF25">
        <v>545.9</v>
      </c>
    </row>
    <row r="26" spans="1:32" x14ac:dyDescent="0.3">
      <c r="A26" t="s">
        <v>101</v>
      </c>
      <c r="B26" t="s">
        <v>345</v>
      </c>
      <c r="C26" t="s">
        <v>297</v>
      </c>
      <c r="D26" t="s">
        <v>346</v>
      </c>
      <c r="E26" t="s">
        <v>298</v>
      </c>
      <c r="U26">
        <v>726.14570098144998</v>
      </c>
      <c r="V26">
        <v>660.95107207389003</v>
      </c>
      <c r="W26">
        <v>631.42818918271303</v>
      </c>
      <c r="X26">
        <v>629.25085059932405</v>
      </c>
      <c r="Y26">
        <v>767.53970032406005</v>
      </c>
      <c r="Z26">
        <v>768.02091643711503</v>
      </c>
      <c r="AA26">
        <v>799.71399179738103</v>
      </c>
      <c r="AB26">
        <v>866.81592359740898</v>
      </c>
      <c r="AC26">
        <v>798.978155663699</v>
      </c>
      <c r="AD26">
        <v>915.61881471689799</v>
      </c>
      <c r="AE26">
        <v>921.2</v>
      </c>
      <c r="AF26">
        <v>824.5</v>
      </c>
    </row>
    <row r="27" spans="1:32" x14ac:dyDescent="0.3">
      <c r="A27" t="s">
        <v>101</v>
      </c>
      <c r="B27" t="s">
        <v>347</v>
      </c>
      <c r="C27" t="s">
        <v>297</v>
      </c>
      <c r="D27" t="s">
        <v>348</v>
      </c>
      <c r="E27" t="s">
        <v>298</v>
      </c>
      <c r="U27">
        <v>1112.8958831518501</v>
      </c>
      <c r="V27">
        <v>826.14086671290602</v>
      </c>
      <c r="W27">
        <v>615.04458238550603</v>
      </c>
      <c r="X27">
        <v>693.07843325024999</v>
      </c>
      <c r="Y27">
        <v>890.15863935028005</v>
      </c>
      <c r="Z27">
        <v>893.79734058879899</v>
      </c>
      <c r="AA27">
        <v>984.64767356272398</v>
      </c>
      <c r="AB27">
        <v>1041.1160981031501</v>
      </c>
      <c r="AC27">
        <v>1113.66475105828</v>
      </c>
      <c r="AD27">
        <v>1460.4911803354701</v>
      </c>
      <c r="AE27">
        <v>1309.2</v>
      </c>
      <c r="AF27">
        <v>1221</v>
      </c>
    </row>
    <row r="28" spans="1:32" x14ac:dyDescent="0.3">
      <c r="A28" t="s">
        <v>101</v>
      </c>
      <c r="B28" t="s">
        <v>349</v>
      </c>
      <c r="C28" t="s">
        <v>297</v>
      </c>
      <c r="D28" t="s">
        <v>350</v>
      </c>
      <c r="E28" t="s">
        <v>298</v>
      </c>
      <c r="U28">
        <v>1385.3502531189199</v>
      </c>
      <c r="V28">
        <v>2348.5692017582501</v>
      </c>
      <c r="W28">
        <v>1481.6354017142801</v>
      </c>
      <c r="X28">
        <v>1497.69242868178</v>
      </c>
      <c r="Y28">
        <v>1389.4713708358599</v>
      </c>
      <c r="Z28">
        <v>1918.31128901434</v>
      </c>
      <c r="AA28">
        <v>1665.1111282525501</v>
      </c>
      <c r="AB28">
        <v>1979.09386302794</v>
      </c>
      <c r="AC28">
        <v>1860.0869715190099</v>
      </c>
      <c r="AD28">
        <v>2065.0366074521298</v>
      </c>
      <c r="AE28">
        <v>2014.4</v>
      </c>
      <c r="AF28">
        <v>2224.6999999999998</v>
      </c>
    </row>
    <row r="29" spans="1:32" x14ac:dyDescent="0.3">
      <c r="A29" t="s">
        <v>101</v>
      </c>
      <c r="B29" t="s">
        <v>351</v>
      </c>
      <c r="C29" t="s">
        <v>297</v>
      </c>
      <c r="D29" t="s">
        <v>352</v>
      </c>
      <c r="E29" t="s">
        <v>298</v>
      </c>
      <c r="U29">
        <v>1071.2913815153299</v>
      </c>
      <c r="V29">
        <v>710.95806162856104</v>
      </c>
      <c r="W29">
        <v>494.32758015427902</v>
      </c>
      <c r="X29">
        <v>579.10090681770703</v>
      </c>
      <c r="Y29">
        <v>567.02715781278903</v>
      </c>
      <c r="Z29">
        <v>728.86548522807698</v>
      </c>
      <c r="AA29">
        <v>859.70924559634102</v>
      </c>
      <c r="AB29">
        <v>964.59567674030404</v>
      </c>
      <c r="AC29">
        <v>977.62795802588005</v>
      </c>
      <c r="AD29">
        <v>951.65797180043398</v>
      </c>
      <c r="AE29">
        <v>737.8</v>
      </c>
      <c r="AF29">
        <v>886.8</v>
      </c>
    </row>
    <row r="30" spans="1:32" x14ac:dyDescent="0.3">
      <c r="A30" t="s">
        <v>101</v>
      </c>
      <c r="B30" t="s">
        <v>353</v>
      </c>
      <c r="C30" t="s">
        <v>297</v>
      </c>
      <c r="D30" t="s">
        <v>354</v>
      </c>
      <c r="E30" t="s">
        <v>298</v>
      </c>
      <c r="U30">
        <v>85.109540725868001</v>
      </c>
      <c r="V30">
        <v>62.095755048471297</v>
      </c>
      <c r="W30">
        <v>74.907524808887999</v>
      </c>
      <c r="X30">
        <v>109.10899972163</v>
      </c>
      <c r="Y30">
        <v>23.851248261295801</v>
      </c>
      <c r="Z30">
        <v>50.056911587011399</v>
      </c>
      <c r="AA30">
        <v>86.919747886500701</v>
      </c>
      <c r="AB30">
        <v>76.312243108882697</v>
      </c>
      <c r="AC30">
        <v>100.97474286857501</v>
      </c>
      <c r="AD30">
        <v>152.17035398230101</v>
      </c>
      <c r="AE30">
        <v>158.9</v>
      </c>
      <c r="AF30">
        <v>189.1</v>
      </c>
    </row>
    <row r="31" spans="1:32" x14ac:dyDescent="0.3">
      <c r="A31" t="s">
        <v>101</v>
      </c>
      <c r="B31" t="s">
        <v>355</v>
      </c>
      <c r="C31" t="s">
        <v>297</v>
      </c>
      <c r="D31" t="s">
        <v>356</v>
      </c>
      <c r="E31" t="s">
        <v>298</v>
      </c>
      <c r="U31">
        <v>225.500040687829</v>
      </c>
      <c r="V31">
        <v>116.69523284213599</v>
      </c>
      <c r="W31">
        <v>155.524797044476</v>
      </c>
      <c r="X31">
        <v>383.454449435409</v>
      </c>
      <c r="Y31">
        <v>262.61151865619303</v>
      </c>
      <c r="Z31">
        <v>233.531498983191</v>
      </c>
      <c r="AA31">
        <v>231.919454581558</v>
      </c>
      <c r="AB31">
        <v>253.92097937458399</v>
      </c>
      <c r="AC31">
        <v>259.93806419388699</v>
      </c>
      <c r="AD31">
        <v>308.591137724551</v>
      </c>
      <c r="AE31">
        <v>331.2</v>
      </c>
      <c r="AF31">
        <v>262.5</v>
      </c>
    </row>
    <row r="32" spans="1:32" x14ac:dyDescent="0.3">
      <c r="A32" t="s">
        <v>101</v>
      </c>
      <c r="B32" t="s">
        <v>357</v>
      </c>
      <c r="C32" t="s">
        <v>297</v>
      </c>
      <c r="D32" t="s">
        <v>358</v>
      </c>
      <c r="E32" t="s">
        <v>298</v>
      </c>
      <c r="U32">
        <v>-11.281170525054099</v>
      </c>
      <c r="V32">
        <v>1458.25718992978</v>
      </c>
      <c r="W32">
        <v>605.64932218184003</v>
      </c>
      <c r="X32">
        <v>421.20891526673</v>
      </c>
      <c r="Y32">
        <v>527.76669165354394</v>
      </c>
      <c r="Z32">
        <v>894.47224525286697</v>
      </c>
      <c r="AA32">
        <v>466.14539336930898</v>
      </c>
      <c r="AB32">
        <v>666.48197038325497</v>
      </c>
      <c r="AC32">
        <v>500.22493788347401</v>
      </c>
      <c r="AD32">
        <v>624.439815425181</v>
      </c>
      <c r="AE32">
        <v>754.2</v>
      </c>
      <c r="AF32">
        <v>853.3</v>
      </c>
    </row>
    <row r="33" spans="1:32" x14ac:dyDescent="0.3">
      <c r="A33" t="s">
        <v>101</v>
      </c>
      <c r="B33" t="s">
        <v>359</v>
      </c>
      <c r="C33" t="s">
        <v>297</v>
      </c>
      <c r="D33" t="s">
        <v>360</v>
      </c>
      <c r="E33" t="s">
        <v>298</v>
      </c>
      <c r="U33">
        <v>20.615900233790398</v>
      </c>
      <c r="V33">
        <v>24.475034267701901</v>
      </c>
      <c r="W33">
        <v>157.10043363285601</v>
      </c>
      <c r="X33">
        <v>9.6374276568968202</v>
      </c>
      <c r="Y33">
        <v>15.7131972666796</v>
      </c>
      <c r="Z33">
        <v>17.0570891381719</v>
      </c>
      <c r="AA33">
        <v>22.708534334554201</v>
      </c>
      <c r="AB33">
        <v>21.475491746252601</v>
      </c>
      <c r="AC33">
        <v>22.907191196002799</v>
      </c>
      <c r="AD33">
        <v>29.236809815950899</v>
      </c>
      <c r="AE33">
        <v>32.200000000000003</v>
      </c>
      <c r="AF33">
        <v>33</v>
      </c>
    </row>
    <row r="34" spans="1:32" x14ac:dyDescent="0.3">
      <c r="A34" t="s">
        <v>101</v>
      </c>
      <c r="B34" t="s">
        <v>361</v>
      </c>
      <c r="C34" t="s">
        <v>297</v>
      </c>
      <c r="D34" t="s">
        <v>362</v>
      </c>
      <c r="E34" t="s">
        <v>298</v>
      </c>
      <c r="U34">
        <v>1306.25583267412</v>
      </c>
      <c r="V34">
        <v>1050.9780027402401</v>
      </c>
      <c r="W34">
        <v>877.20361044117203</v>
      </c>
      <c r="X34">
        <v>726.75231102434805</v>
      </c>
      <c r="Y34">
        <v>792.44606562327999</v>
      </c>
      <c r="Z34">
        <v>1036.6997077497499</v>
      </c>
      <c r="AA34">
        <v>1174.8396779263701</v>
      </c>
      <c r="AB34">
        <v>1450.1512083127</v>
      </c>
      <c r="AC34">
        <v>1571.9365025940999</v>
      </c>
      <c r="AD34">
        <v>1832.0742809271101</v>
      </c>
      <c r="AE34">
        <v>1462.8</v>
      </c>
      <c r="AF34">
        <v>1251.9000000000001</v>
      </c>
    </row>
    <row r="35" spans="1:32" x14ac:dyDescent="0.3">
      <c r="A35" t="s">
        <v>101</v>
      </c>
      <c r="B35" t="s">
        <v>363</v>
      </c>
      <c r="C35" t="s">
        <v>297</v>
      </c>
      <c r="D35" t="s">
        <v>364</v>
      </c>
      <c r="E35" t="s">
        <v>298</v>
      </c>
      <c r="U35">
        <v>1750.63406593027</v>
      </c>
      <c r="V35">
        <v>1319.7479823443</v>
      </c>
      <c r="W35">
        <v>1272.75529212438</v>
      </c>
      <c r="X35">
        <v>1280.2230742920301</v>
      </c>
      <c r="Y35">
        <v>1404.9324405949401</v>
      </c>
      <c r="Z35">
        <v>1434.9167706052599</v>
      </c>
      <c r="AA35">
        <v>1168.3854437822399</v>
      </c>
      <c r="AB35">
        <v>1354.2007078906099</v>
      </c>
      <c r="AC35">
        <v>1288.17650392359</v>
      </c>
      <c r="AD35">
        <v>1154.9065153234999</v>
      </c>
      <c r="AE35">
        <v>1327.6</v>
      </c>
      <c r="AF35">
        <v>1653.5</v>
      </c>
    </row>
    <row r="36" spans="1:32" x14ac:dyDescent="0.3">
      <c r="A36" t="s">
        <v>101</v>
      </c>
      <c r="B36" t="s">
        <v>365</v>
      </c>
      <c r="C36" t="s">
        <v>297</v>
      </c>
      <c r="D36" t="s">
        <v>366</v>
      </c>
      <c r="E36" t="s">
        <v>298</v>
      </c>
      <c r="U36">
        <v>155.113128172969</v>
      </c>
      <c r="V36">
        <v>125.408582075805</v>
      </c>
      <c r="W36">
        <v>99.943938692474006</v>
      </c>
      <c r="X36">
        <v>87.792699945668602</v>
      </c>
      <c r="Y36">
        <v>98.871302557860105</v>
      </c>
      <c r="Z36">
        <v>116.306672041182</v>
      </c>
      <c r="AA36">
        <v>95.299740086607002</v>
      </c>
      <c r="AB36">
        <v>112.793395684149</v>
      </c>
      <c r="AC36">
        <v>126.79328018367799</v>
      </c>
      <c r="AD36">
        <v>119.29367764915401</v>
      </c>
      <c r="AE36">
        <v>112.2</v>
      </c>
      <c r="AF36">
        <v>129.6</v>
      </c>
    </row>
    <row r="37" spans="1:32" x14ac:dyDescent="0.3">
      <c r="A37" t="s">
        <v>101</v>
      </c>
      <c r="B37" t="s">
        <v>367</v>
      </c>
      <c r="C37" t="s">
        <v>297</v>
      </c>
      <c r="D37" t="s">
        <v>368</v>
      </c>
      <c r="E37" t="s">
        <v>298</v>
      </c>
      <c r="U37">
        <v>1458.9541171922799</v>
      </c>
      <c r="V37">
        <v>1048.6803586712399</v>
      </c>
      <c r="W37">
        <v>1036.7736525615401</v>
      </c>
      <c r="X37">
        <v>1056.4371823326801</v>
      </c>
      <c r="Y37">
        <v>1183.1285617297799</v>
      </c>
      <c r="Z37">
        <v>1196.6672940892799</v>
      </c>
      <c r="AA37">
        <v>922.86438359350598</v>
      </c>
      <c r="AB37">
        <v>1063.3504465348101</v>
      </c>
      <c r="AC37">
        <v>946.78585402107103</v>
      </c>
      <c r="AD37">
        <v>809.13506934051702</v>
      </c>
      <c r="AE37">
        <v>1008.2</v>
      </c>
      <c r="AF37">
        <v>1316.5</v>
      </c>
    </row>
    <row r="38" spans="1:32" x14ac:dyDescent="0.3">
      <c r="A38" t="s">
        <v>101</v>
      </c>
      <c r="B38" t="s">
        <v>369</v>
      </c>
      <c r="C38" t="s">
        <v>297</v>
      </c>
      <c r="D38" t="s">
        <v>370</v>
      </c>
      <c r="E38" t="s">
        <v>298</v>
      </c>
      <c r="U38">
        <v>132.91726544395999</v>
      </c>
      <c r="V38">
        <v>140.50956620875601</v>
      </c>
      <c r="W38">
        <v>134.50021462129001</v>
      </c>
      <c r="X38">
        <v>135.83852521453599</v>
      </c>
      <c r="Y38">
        <v>123.61738401290999</v>
      </c>
      <c r="Z38">
        <v>122.000766087719</v>
      </c>
      <c r="AA38">
        <v>149.27397488889901</v>
      </c>
      <c r="AB38">
        <v>176.87084419608999</v>
      </c>
      <c r="AC38">
        <v>213.83349039250999</v>
      </c>
      <c r="AD38">
        <v>226.127404543258</v>
      </c>
      <c r="AE38">
        <v>207.2</v>
      </c>
      <c r="AF38">
        <v>207.4</v>
      </c>
    </row>
    <row r="39" spans="1:32" x14ac:dyDescent="0.3">
      <c r="A39" t="s">
        <v>101</v>
      </c>
      <c r="B39" t="s">
        <v>371</v>
      </c>
      <c r="C39" t="s">
        <v>297</v>
      </c>
      <c r="D39" t="s">
        <v>372</v>
      </c>
      <c r="E39" t="s">
        <v>298</v>
      </c>
      <c r="U39">
        <v>440.44900149968697</v>
      </c>
      <c r="V39">
        <v>476.34525919436697</v>
      </c>
      <c r="W39">
        <v>223.64818859747399</v>
      </c>
      <c r="X39">
        <v>499.33613729511899</v>
      </c>
      <c r="Y39">
        <v>-179.67663619259901</v>
      </c>
      <c r="Z39">
        <v>-408.678098823124</v>
      </c>
      <c r="AA39">
        <v>63.927300374566897</v>
      </c>
      <c r="AB39">
        <v>-95.191944295329193</v>
      </c>
      <c r="AC39">
        <v>-106.18927450584501</v>
      </c>
      <c r="AD39">
        <v>-56.914008321775299</v>
      </c>
      <c r="AE39">
        <v>362.5</v>
      </c>
      <c r="AF39">
        <v>-35.200000000000003</v>
      </c>
    </row>
    <row r="40" spans="1:32" x14ac:dyDescent="0.3">
      <c r="A40" t="s">
        <v>101</v>
      </c>
      <c r="B40" t="s">
        <v>373</v>
      </c>
      <c r="C40" t="s">
        <v>297</v>
      </c>
      <c r="D40" t="s">
        <v>374</v>
      </c>
      <c r="E40" t="s">
        <v>298</v>
      </c>
      <c r="U40">
        <v>9537.3696739368497</v>
      </c>
      <c r="V40">
        <v>8202.3080732318194</v>
      </c>
      <c r="W40">
        <v>7559.63693295135</v>
      </c>
      <c r="X40">
        <v>6457.5118690711597</v>
      </c>
      <c r="Y40">
        <v>7273.36175275602</v>
      </c>
      <c r="Z40">
        <v>7787.9731197845604</v>
      </c>
      <c r="AA40">
        <v>8069.8954587316302</v>
      </c>
      <c r="AB40">
        <v>8279.3866970315903</v>
      </c>
      <c r="AC40">
        <v>9182.0938451884304</v>
      </c>
      <c r="AD40">
        <v>9504.8866402543499</v>
      </c>
      <c r="AE40">
        <v>8491.7000000000007</v>
      </c>
      <c r="AF40">
        <v>9832.6</v>
      </c>
    </row>
    <row r="41" spans="1:32" x14ac:dyDescent="0.3">
      <c r="A41" t="s">
        <v>101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101</v>
      </c>
      <c r="B42" t="s">
        <v>377</v>
      </c>
      <c r="C42" t="s">
        <v>297</v>
      </c>
      <c r="D42" t="s">
        <v>378</v>
      </c>
      <c r="E42" t="s">
        <v>298</v>
      </c>
      <c r="U42">
        <v>521.75210542095294</v>
      </c>
      <c r="V42">
        <v>504.86936004768597</v>
      </c>
      <c r="W42">
        <v>352.65119465828298</v>
      </c>
      <c r="X42">
        <v>380.69931659500702</v>
      </c>
      <c r="Y42">
        <v>437.49054162045502</v>
      </c>
      <c r="Z42">
        <v>340.12553285445199</v>
      </c>
      <c r="AA42">
        <v>517.91596868081797</v>
      </c>
      <c r="AB42">
        <v>565.12930284232903</v>
      </c>
      <c r="AC42">
        <v>691.14589628546503</v>
      </c>
      <c r="AD42">
        <v>804.42974352430804</v>
      </c>
      <c r="AE42">
        <v>791.9</v>
      </c>
      <c r="AF42">
        <v>794.2</v>
      </c>
    </row>
    <row r="43" spans="1:32" x14ac:dyDescent="0.3">
      <c r="A43" t="s">
        <v>101</v>
      </c>
      <c r="B43" t="s">
        <v>379</v>
      </c>
      <c r="C43" t="s">
        <v>297</v>
      </c>
      <c r="D43" t="s">
        <v>380</v>
      </c>
      <c r="E43" t="s">
        <v>298</v>
      </c>
      <c r="U43">
        <v>1232.3875511281501</v>
      </c>
      <c r="V43">
        <v>1168.5854708245099</v>
      </c>
      <c r="W43">
        <v>790.92567734366503</v>
      </c>
      <c r="X43">
        <v>811.07118978650601</v>
      </c>
      <c r="Y43">
        <v>1117.3475350968099</v>
      </c>
      <c r="Z43">
        <v>1182.0053467851999</v>
      </c>
      <c r="AA43">
        <v>1742.22384251672</v>
      </c>
      <c r="AB43">
        <v>1944.8731176475201</v>
      </c>
      <c r="AC43">
        <v>2156.3503682045298</v>
      </c>
      <c r="AD43">
        <v>2343.5155076957099</v>
      </c>
      <c r="AE43">
        <v>1830.9</v>
      </c>
      <c r="AF43">
        <v>1999.4</v>
      </c>
    </row>
    <row r="44" spans="1:32" x14ac:dyDescent="0.3">
      <c r="A44" t="s">
        <v>101</v>
      </c>
      <c r="B44" t="s">
        <v>381</v>
      </c>
      <c r="C44" t="s">
        <v>297</v>
      </c>
      <c r="D44" t="s">
        <v>382</v>
      </c>
      <c r="E44" t="s">
        <v>298</v>
      </c>
      <c r="U44">
        <v>18575.493199549401</v>
      </c>
      <c r="V44">
        <v>17656.9301784087</v>
      </c>
      <c r="W44">
        <v>14229.855260782901</v>
      </c>
      <c r="X44">
        <v>14180.4004985474</v>
      </c>
      <c r="Y44">
        <v>14604.364330923399</v>
      </c>
      <c r="Z44">
        <v>15328.976070295999</v>
      </c>
      <c r="AA44">
        <v>16559.846414011201</v>
      </c>
      <c r="AB44">
        <v>18848.283258857799</v>
      </c>
      <c r="AC44">
        <v>19740.169007559402</v>
      </c>
      <c r="AD44">
        <v>20991.8401305179</v>
      </c>
      <c r="AE44">
        <v>20259.5</v>
      </c>
      <c r="AF44">
        <v>21286.6</v>
      </c>
    </row>
    <row r="45" spans="1:32" x14ac:dyDescent="0.3">
      <c r="A45" t="s">
        <v>101</v>
      </c>
      <c r="B45" t="s">
        <v>383</v>
      </c>
      <c r="C45" t="s">
        <v>297</v>
      </c>
      <c r="D45" t="s">
        <v>384</v>
      </c>
      <c r="E45" t="s">
        <v>298</v>
      </c>
      <c r="U45">
        <v>17647.659125083199</v>
      </c>
      <c r="V45">
        <v>16749.210077926899</v>
      </c>
      <c r="W45">
        <v>13331.941460627</v>
      </c>
      <c r="X45">
        <v>13247.9761735131</v>
      </c>
      <c r="Y45">
        <v>13620.8392576478</v>
      </c>
      <c r="Z45">
        <v>14182.319625390601</v>
      </c>
      <c r="AA45">
        <v>15478.797020378401</v>
      </c>
      <c r="AB45">
        <v>17686.0691390383</v>
      </c>
      <c r="AC45">
        <v>18597.771525991899</v>
      </c>
      <c r="AD45">
        <v>19844.063482199901</v>
      </c>
      <c r="AE45">
        <v>19056.099999999999</v>
      </c>
      <c r="AF45">
        <v>20016.8</v>
      </c>
    </row>
    <row r="46" spans="1:32" x14ac:dyDescent="0.3">
      <c r="A46" t="s">
        <v>101</v>
      </c>
      <c r="B46" t="s">
        <v>385</v>
      </c>
      <c r="C46" t="s">
        <v>297</v>
      </c>
      <c r="D46" t="s">
        <v>386</v>
      </c>
      <c r="E46" t="s">
        <v>298</v>
      </c>
      <c r="U46">
        <v>712.60389615926795</v>
      </c>
      <c r="V46">
        <v>665.42460372389496</v>
      </c>
      <c r="W46">
        <v>439.35636762983501</v>
      </c>
      <c r="X46">
        <v>431.66335730168601</v>
      </c>
      <c r="Y46">
        <v>680.26245517053599</v>
      </c>
      <c r="Z46">
        <v>841.37724718461095</v>
      </c>
      <c r="AA46">
        <v>1223.7923746112699</v>
      </c>
      <c r="AB46">
        <v>1378.7662564580701</v>
      </c>
      <c r="AC46">
        <v>1466.2903927289501</v>
      </c>
      <c r="AD46">
        <v>1540.26034229829</v>
      </c>
      <c r="AE46">
        <v>1039</v>
      </c>
      <c r="AF46">
        <v>1205.2</v>
      </c>
    </row>
    <row r="47" spans="1:32" x14ac:dyDescent="0.3">
      <c r="A47" t="s">
        <v>101</v>
      </c>
      <c r="B47" t="s">
        <v>387</v>
      </c>
      <c r="C47" t="s">
        <v>297</v>
      </c>
      <c r="D47" t="s">
        <v>388</v>
      </c>
      <c r="E47" t="s">
        <v>298</v>
      </c>
      <c r="U47">
        <v>6561.8787782980198</v>
      </c>
      <c r="V47">
        <v>3597.0705681694599</v>
      </c>
      <c r="W47">
        <v>2218.1255005365801</v>
      </c>
      <c r="X47">
        <v>1898.0723128531699</v>
      </c>
      <c r="Y47">
        <v>1563.50313657688</v>
      </c>
      <c r="Z47">
        <v>1923.0623026022199</v>
      </c>
      <c r="AA47">
        <v>1270.26396960485</v>
      </c>
      <c r="AB47">
        <v>1769.5515899279501</v>
      </c>
      <c r="AC47">
        <v>1813.89723665622</v>
      </c>
      <c r="AD47">
        <v>1877.2211640727901</v>
      </c>
      <c r="AE47">
        <v>2068.9</v>
      </c>
      <c r="AF47">
        <v>2493</v>
      </c>
    </row>
    <row r="48" spans="1:32" x14ac:dyDescent="0.3">
      <c r="A48" t="s">
        <v>101</v>
      </c>
      <c r="B48" t="s">
        <v>389</v>
      </c>
      <c r="C48" t="s">
        <v>297</v>
      </c>
      <c r="D48" t="s">
        <v>390</v>
      </c>
      <c r="E48" t="s">
        <v>298</v>
      </c>
      <c r="U48">
        <v>8679.1502993250106</v>
      </c>
      <c r="V48">
        <v>5492.3265088134704</v>
      </c>
      <c r="W48">
        <v>3768.3358820008202</v>
      </c>
      <c r="X48">
        <v>3392.5298031495499</v>
      </c>
      <c r="Y48">
        <v>2825.57756051759</v>
      </c>
      <c r="Z48">
        <v>3396.37592054789</v>
      </c>
      <c r="AA48">
        <v>2600.38730498827</v>
      </c>
      <c r="AB48">
        <v>3272.0338596716301</v>
      </c>
      <c r="AC48">
        <v>3385.5807392770698</v>
      </c>
      <c r="AD48">
        <v>3512.4488465989498</v>
      </c>
      <c r="AE48">
        <v>3913.4</v>
      </c>
      <c r="AF48">
        <v>4320.8</v>
      </c>
    </row>
    <row r="49" spans="1:32" x14ac:dyDescent="0.3">
      <c r="A49" t="s">
        <v>101</v>
      </c>
      <c r="B49" t="s">
        <v>391</v>
      </c>
      <c r="C49" t="s">
        <v>297</v>
      </c>
      <c r="D49" t="s">
        <v>392</v>
      </c>
      <c r="E49" t="s">
        <v>298</v>
      </c>
      <c r="U49">
        <v>313.60326570339203</v>
      </c>
      <c r="V49">
        <v>277.53457054329101</v>
      </c>
      <c r="W49">
        <v>356.07410194799098</v>
      </c>
      <c r="X49">
        <v>258.98223412571701</v>
      </c>
      <c r="Y49">
        <v>276.233340478804</v>
      </c>
      <c r="Z49">
        <v>317.41760831380498</v>
      </c>
      <c r="AA49">
        <v>224.87695235764099</v>
      </c>
      <c r="AB49">
        <v>313.02447472047101</v>
      </c>
      <c r="AC49">
        <v>277.58570934433999</v>
      </c>
      <c r="AD49">
        <v>243.795412529955</v>
      </c>
      <c r="AE49">
        <v>289.60000000000002</v>
      </c>
      <c r="AF49">
        <v>328.8</v>
      </c>
    </row>
    <row r="50" spans="1:32" x14ac:dyDescent="0.3">
      <c r="A50" t="s">
        <v>101</v>
      </c>
      <c r="B50" t="s">
        <v>393</v>
      </c>
      <c r="C50" t="s">
        <v>297</v>
      </c>
      <c r="D50" t="s">
        <v>394</v>
      </c>
      <c r="E50" t="s">
        <v>298</v>
      </c>
      <c r="U50">
        <v>1727.1402081992701</v>
      </c>
      <c r="V50">
        <v>1598.38890506704</v>
      </c>
      <c r="W50">
        <v>1183.9238774932001</v>
      </c>
      <c r="X50">
        <v>1235.4774764367601</v>
      </c>
      <c r="Y50">
        <v>983.23463282836701</v>
      </c>
      <c r="Z50">
        <v>1152.5119089551099</v>
      </c>
      <c r="AA50">
        <v>1106.5768857610201</v>
      </c>
      <c r="AB50">
        <v>1195.9546549890799</v>
      </c>
      <c r="AC50">
        <v>1297.3153342830101</v>
      </c>
      <c r="AD50">
        <v>1392.2996831555099</v>
      </c>
      <c r="AE50">
        <v>1555.1</v>
      </c>
      <c r="AF50">
        <v>1499</v>
      </c>
    </row>
    <row r="51" spans="1:32" x14ac:dyDescent="0.3">
      <c r="A51" t="s">
        <v>101</v>
      </c>
      <c r="B51" t="s">
        <v>395</v>
      </c>
      <c r="C51" t="s">
        <v>297</v>
      </c>
      <c r="D51" t="s">
        <v>396</v>
      </c>
      <c r="E51" t="s">
        <v>298</v>
      </c>
      <c r="U51">
        <v>1097.74743143251</v>
      </c>
      <c r="V51">
        <v>928.45007176678598</v>
      </c>
      <c r="W51">
        <v>790.82153978511803</v>
      </c>
      <c r="X51">
        <v>708.09774028514005</v>
      </c>
      <c r="Y51">
        <v>740.14920050101102</v>
      </c>
      <c r="Z51">
        <v>896.74496263232697</v>
      </c>
      <c r="AA51">
        <v>858.623110184756</v>
      </c>
      <c r="AB51">
        <v>893.95391205757903</v>
      </c>
      <c r="AC51">
        <v>960.58849513376003</v>
      </c>
      <c r="AD51">
        <v>1036.6261417322801</v>
      </c>
      <c r="AE51">
        <v>1150.8</v>
      </c>
      <c r="AF51">
        <v>1092.0999999999999</v>
      </c>
    </row>
    <row r="52" spans="1:32" x14ac:dyDescent="0.3">
      <c r="A52" t="s">
        <v>101</v>
      </c>
      <c r="B52" t="s">
        <v>397</v>
      </c>
      <c r="C52" t="s">
        <v>297</v>
      </c>
      <c r="D52" t="s">
        <v>398</v>
      </c>
      <c r="E52" t="s">
        <v>298</v>
      </c>
      <c r="U52">
        <v>627.35079681971797</v>
      </c>
      <c r="V52">
        <v>668.36177531932594</v>
      </c>
      <c r="W52">
        <v>391.370606578739</v>
      </c>
      <c r="X52">
        <v>527.10344424002994</v>
      </c>
      <c r="Y52">
        <v>243.619238934468</v>
      </c>
      <c r="Z52">
        <v>256.42957843033599</v>
      </c>
      <c r="AA52">
        <v>248.46852942678001</v>
      </c>
      <c r="AB52">
        <v>302.21119748843103</v>
      </c>
      <c r="AC52">
        <v>336.41464497589999</v>
      </c>
      <c r="AD52">
        <v>355.791821561338</v>
      </c>
      <c r="AE52">
        <v>404.4</v>
      </c>
      <c r="AF52">
        <v>407</v>
      </c>
    </row>
    <row r="53" spans="1:32" x14ac:dyDescent="0.3">
      <c r="A53" t="s">
        <v>101</v>
      </c>
      <c r="B53" t="s">
        <v>399</v>
      </c>
      <c r="C53" t="s">
        <v>297</v>
      </c>
      <c r="D53" t="s">
        <v>400</v>
      </c>
      <c r="E53" t="s">
        <v>298</v>
      </c>
      <c r="U53">
        <v>296.85813735499897</v>
      </c>
      <c r="V53">
        <v>245.03994538988599</v>
      </c>
      <c r="W53">
        <v>210.65671347937499</v>
      </c>
      <c r="X53">
        <v>186.514759730685</v>
      </c>
      <c r="Y53">
        <v>238.32900623096799</v>
      </c>
      <c r="Z53">
        <v>284.50741309865202</v>
      </c>
      <c r="AA53">
        <v>355.21669189225003</v>
      </c>
      <c r="AB53">
        <v>386.43213437722301</v>
      </c>
      <c r="AC53">
        <v>544.12323280843805</v>
      </c>
      <c r="AD53">
        <v>551.03910825618698</v>
      </c>
      <c r="AE53">
        <v>530.29999999999995</v>
      </c>
      <c r="AF53">
        <v>459.4</v>
      </c>
    </row>
    <row r="54" spans="1:32" x14ac:dyDescent="0.3">
      <c r="A54" t="s">
        <v>101</v>
      </c>
      <c r="B54" t="s">
        <v>401</v>
      </c>
      <c r="C54" t="s">
        <v>297</v>
      </c>
      <c r="D54" t="s">
        <v>402</v>
      </c>
      <c r="E54" t="s">
        <v>298</v>
      </c>
      <c r="U54">
        <v>372.56617840875703</v>
      </c>
      <c r="V54">
        <v>322.31195468581399</v>
      </c>
      <c r="W54">
        <v>311.39933711483098</v>
      </c>
      <c r="X54">
        <v>259.19716918117302</v>
      </c>
      <c r="Y54">
        <v>386.104543708878</v>
      </c>
      <c r="Z54">
        <v>440.13450861127097</v>
      </c>
      <c r="AA54">
        <v>520.15110068387798</v>
      </c>
      <c r="AB54">
        <v>569.57598091778596</v>
      </c>
      <c r="AC54">
        <v>770.28170806758396</v>
      </c>
      <c r="AD54">
        <v>720.26341533592301</v>
      </c>
      <c r="AE54">
        <v>697</v>
      </c>
      <c r="AF54">
        <v>677.3</v>
      </c>
    </row>
    <row r="55" spans="1:32" x14ac:dyDescent="0.3">
      <c r="A55" t="s">
        <v>101</v>
      </c>
      <c r="B55" t="s">
        <v>403</v>
      </c>
      <c r="C55" t="s">
        <v>297</v>
      </c>
      <c r="D55" t="s">
        <v>404</v>
      </c>
      <c r="E55" t="s">
        <v>298</v>
      </c>
      <c r="U55">
        <v>73.625347904160805</v>
      </c>
      <c r="V55">
        <v>74.129138163524601</v>
      </c>
      <c r="W55">
        <v>95.044653154000798</v>
      </c>
      <c r="X55">
        <v>69.297482187655802</v>
      </c>
      <c r="Y55">
        <v>143.382790417368</v>
      </c>
      <c r="Z55">
        <v>152.47824334224501</v>
      </c>
      <c r="AA55">
        <v>164.77001073333599</v>
      </c>
      <c r="AB55">
        <v>182.76064707587301</v>
      </c>
      <c r="AC55">
        <v>225.47158883336201</v>
      </c>
      <c r="AD55">
        <v>169.21357056694799</v>
      </c>
      <c r="AE55">
        <v>166.7</v>
      </c>
      <c r="AF55">
        <v>217.9</v>
      </c>
    </row>
    <row r="56" spans="1:32" x14ac:dyDescent="0.3">
      <c r="A56" t="s">
        <v>101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101</v>
      </c>
      <c r="B57" t="s">
        <v>407</v>
      </c>
      <c r="C57" t="s">
        <v>297</v>
      </c>
      <c r="D57" t="s">
        <v>408</v>
      </c>
      <c r="E57" t="s">
        <v>298</v>
      </c>
      <c r="F57">
        <v>31401.671166837699</v>
      </c>
      <c r="G57">
        <v>33005.853557424402</v>
      </c>
      <c r="H57">
        <v>37798.185657335802</v>
      </c>
      <c r="I57">
        <v>42164.377245577503</v>
      </c>
      <c r="J57">
        <v>44603.954785015099</v>
      </c>
      <c r="K57">
        <v>46263.6115316941</v>
      </c>
      <c r="L57">
        <v>46618.549097242903</v>
      </c>
      <c r="M57">
        <v>44726.039824913198</v>
      </c>
      <c r="N57">
        <v>41281.231037735102</v>
      </c>
      <c r="O57">
        <v>41291.622223645303</v>
      </c>
      <c r="P57">
        <v>41242.472081492102</v>
      </c>
      <c r="Q57">
        <v>40419.754348527698</v>
      </c>
      <c r="R57">
        <v>41320.263829290598</v>
      </c>
      <c r="S57">
        <v>40799.326715989402</v>
      </c>
      <c r="T57">
        <v>37252.6731846783</v>
      </c>
      <c r="U57">
        <v>36753.237508579899</v>
      </c>
      <c r="V57">
        <v>31385.815999579001</v>
      </c>
      <c r="W57">
        <v>25441.8582645844</v>
      </c>
      <c r="X57">
        <v>24072.077706251799</v>
      </c>
      <c r="Y57">
        <v>24615.358903423501</v>
      </c>
      <c r="Z57">
        <v>26415.473091310301</v>
      </c>
      <c r="AA57">
        <v>27128.403604630301</v>
      </c>
      <c r="AB57">
        <v>30408.175679723401</v>
      </c>
      <c r="AC57">
        <v>32266.567478485598</v>
      </c>
      <c r="AD57">
        <v>33979.003630046303</v>
      </c>
      <c r="AE57">
        <v>32664.7</v>
      </c>
      <c r="AF57">
        <v>35440.199999999997</v>
      </c>
    </row>
    <row r="58" spans="1:32" x14ac:dyDescent="0.3">
      <c r="A58" t="s">
        <v>101</v>
      </c>
      <c r="B58" t="s">
        <v>409</v>
      </c>
      <c r="C58" t="s">
        <v>297</v>
      </c>
      <c r="D58" t="s">
        <v>410</v>
      </c>
      <c r="E58" t="s">
        <v>298</v>
      </c>
      <c r="U58">
        <v>36753.237508579899</v>
      </c>
      <c r="V58">
        <v>31385.815999579001</v>
      </c>
      <c r="W58">
        <v>25441.8582645844</v>
      </c>
      <c r="X58">
        <v>24072.077706251799</v>
      </c>
      <c r="Y58">
        <v>24615.358903423501</v>
      </c>
      <c r="Z58">
        <v>26415.473091310301</v>
      </c>
      <c r="AA58">
        <v>27128.403604630301</v>
      </c>
      <c r="AB58">
        <v>30408.175679723401</v>
      </c>
      <c r="AC58">
        <v>32266.567478485598</v>
      </c>
      <c r="AD58">
        <v>33979.003630046303</v>
      </c>
      <c r="AE58">
        <v>32664.7</v>
      </c>
      <c r="AF58">
        <v>35440.199999999997</v>
      </c>
    </row>
    <row r="59" spans="1:32" x14ac:dyDescent="0.3">
      <c r="A59" t="s">
        <v>101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103</v>
      </c>
      <c r="B2" t="s">
        <v>295</v>
      </c>
      <c r="C2" t="s">
        <v>297</v>
      </c>
      <c r="D2" t="s">
        <v>296</v>
      </c>
      <c r="E2" t="s">
        <v>298</v>
      </c>
      <c r="F2">
        <v>4626.7214744614203</v>
      </c>
      <c r="G2">
        <v>4837.9313237490796</v>
      </c>
      <c r="H2">
        <v>4436.7517183558502</v>
      </c>
      <c r="I2">
        <v>4251.4570691597501</v>
      </c>
      <c r="J2">
        <v>4488.6876735491196</v>
      </c>
      <c r="K2">
        <v>4271.9097162771704</v>
      </c>
      <c r="L2">
        <v>4151.9551906302304</v>
      </c>
      <c r="M2">
        <v>4305.0438946187196</v>
      </c>
      <c r="N2">
        <v>4210.1375187363901</v>
      </c>
      <c r="O2">
        <v>4446.2520895768203</v>
      </c>
      <c r="P2">
        <v>4207.7324993324401</v>
      </c>
      <c r="Q2">
        <v>4314.6080364920799</v>
      </c>
      <c r="R2">
        <v>4132.9133923462196</v>
      </c>
      <c r="S2">
        <v>4280.35705420676</v>
      </c>
      <c r="T2">
        <v>4137.1440895776996</v>
      </c>
      <c r="U2">
        <v>4166.5172750486499</v>
      </c>
      <c r="V2">
        <v>4211.8087200476702</v>
      </c>
      <c r="W2">
        <v>4179.2251716753799</v>
      </c>
      <c r="X2">
        <v>4197.9334443308799</v>
      </c>
      <c r="Y2">
        <v>4106.8233065151098</v>
      </c>
      <c r="Z2">
        <v>4216.2887113031402</v>
      </c>
      <c r="AA2">
        <v>4213.1731788432598</v>
      </c>
      <c r="AB2">
        <v>4291.1066785830399</v>
      </c>
      <c r="AC2">
        <v>4278.4024137932001</v>
      </c>
      <c r="AD2">
        <v>4461.2386674177396</v>
      </c>
      <c r="AE2">
        <v>4388.11426082665</v>
      </c>
      <c r="AF2">
        <v>4592.9327674904798</v>
      </c>
    </row>
    <row r="3" spans="1:32" x14ac:dyDescent="0.3">
      <c r="A3" t="s">
        <v>103</v>
      </c>
      <c r="B3" t="s">
        <v>299</v>
      </c>
      <c r="C3" t="s">
        <v>297</v>
      </c>
      <c r="D3" t="s">
        <v>300</v>
      </c>
      <c r="E3" t="s">
        <v>298</v>
      </c>
      <c r="F3">
        <v>651.66589797061204</v>
      </c>
      <c r="G3">
        <v>636.67105535915698</v>
      </c>
      <c r="H3">
        <v>722.01145516876704</v>
      </c>
      <c r="I3">
        <v>727.11228655323805</v>
      </c>
      <c r="J3">
        <v>738.16191020883502</v>
      </c>
      <c r="K3">
        <v>734.47684471493699</v>
      </c>
      <c r="L3">
        <v>787.00192611583304</v>
      </c>
      <c r="M3">
        <v>709.89329490532202</v>
      </c>
      <c r="N3">
        <v>676.78597760742002</v>
      </c>
      <c r="O3">
        <v>696.80682481546603</v>
      </c>
      <c r="P3">
        <v>700.78989350375502</v>
      </c>
      <c r="Q3">
        <v>680.64130869535302</v>
      </c>
      <c r="R3">
        <v>748.06596543967805</v>
      </c>
      <c r="S3">
        <v>702.10253601809302</v>
      </c>
      <c r="T3">
        <v>614.07220149007196</v>
      </c>
      <c r="U3">
        <v>590.40958891614298</v>
      </c>
      <c r="V3">
        <v>591.140228368924</v>
      </c>
      <c r="W3">
        <v>553.70039076451701</v>
      </c>
      <c r="X3">
        <v>537.58117727533602</v>
      </c>
      <c r="Y3">
        <v>527.74680593169103</v>
      </c>
      <c r="Z3">
        <v>527.33455673761205</v>
      </c>
      <c r="AA3">
        <v>565.724950443235</v>
      </c>
      <c r="AB3">
        <v>572.79575051128995</v>
      </c>
      <c r="AC3">
        <v>586.10748927519296</v>
      </c>
      <c r="AD3">
        <v>571.20733076900899</v>
      </c>
      <c r="AE3">
        <v>565.67386375268097</v>
      </c>
      <c r="AF3">
        <v>551.66725235848901</v>
      </c>
    </row>
    <row r="4" spans="1:32" x14ac:dyDescent="0.3">
      <c r="A4" t="s">
        <v>103</v>
      </c>
      <c r="B4" t="s">
        <v>301</v>
      </c>
      <c r="C4" t="s">
        <v>297</v>
      </c>
      <c r="D4" t="s">
        <v>302</v>
      </c>
      <c r="E4" t="s">
        <v>298</v>
      </c>
      <c r="F4">
        <v>20668.281296251898</v>
      </c>
      <c r="G4">
        <v>22764.330029300301</v>
      </c>
      <c r="H4">
        <v>24114.222188805699</v>
      </c>
      <c r="I4">
        <v>24595.811735712101</v>
      </c>
      <c r="J4">
        <v>24771.2061893471</v>
      </c>
      <c r="K4">
        <v>25360.3815496596</v>
      </c>
      <c r="L4">
        <v>25734.119336217998</v>
      </c>
      <c r="M4">
        <v>25552.276919244901</v>
      </c>
      <c r="N4">
        <v>25261.767004491601</v>
      </c>
      <c r="O4">
        <v>25276.863734228398</v>
      </c>
      <c r="P4">
        <v>24924.3625816532</v>
      </c>
      <c r="Q4">
        <v>25208.137070698402</v>
      </c>
      <c r="R4">
        <v>25755.610925151901</v>
      </c>
      <c r="S4">
        <v>25149.468131779598</v>
      </c>
      <c r="T4">
        <v>22429.271771363001</v>
      </c>
      <c r="U4">
        <v>23980.507560636699</v>
      </c>
      <c r="V4">
        <v>24117.856006309201</v>
      </c>
      <c r="W4">
        <v>23304.598756462801</v>
      </c>
      <c r="X4">
        <v>23518.006229403501</v>
      </c>
      <c r="Y4">
        <v>24143.935100365699</v>
      </c>
      <c r="Z4">
        <v>24869.0675447127</v>
      </c>
      <c r="AA4">
        <v>25420.987965731401</v>
      </c>
      <c r="AB4">
        <v>26912.527535832302</v>
      </c>
      <c r="AC4">
        <v>27821.0501435642</v>
      </c>
      <c r="AD4">
        <v>28008.5228153385</v>
      </c>
      <c r="AE4">
        <v>26273.9088960072</v>
      </c>
      <c r="AF4">
        <v>27569.500350587401</v>
      </c>
    </row>
    <row r="5" spans="1:32" x14ac:dyDescent="0.3">
      <c r="A5" t="s">
        <v>103</v>
      </c>
      <c r="B5" t="s">
        <v>303</v>
      </c>
      <c r="C5" t="s">
        <v>297</v>
      </c>
      <c r="D5" t="s">
        <v>304</v>
      </c>
      <c r="E5" t="s">
        <v>298</v>
      </c>
      <c r="F5">
        <v>3466.4339699584398</v>
      </c>
      <c r="G5">
        <v>3516.33492652531</v>
      </c>
      <c r="H5">
        <v>3572.8623800760301</v>
      </c>
      <c r="I5">
        <v>3621.13845974067</v>
      </c>
      <c r="J5">
        <v>3684.6620576127798</v>
      </c>
      <c r="K5">
        <v>3721.0075978518198</v>
      </c>
      <c r="L5">
        <v>3757.2950719074101</v>
      </c>
      <c r="M5">
        <v>3748.3646317298299</v>
      </c>
      <c r="N5">
        <v>3832.6249342955698</v>
      </c>
      <c r="O5">
        <v>3867.4915357739901</v>
      </c>
      <c r="P5">
        <v>3917.4920972960999</v>
      </c>
      <c r="Q5">
        <v>3969.2596327297001</v>
      </c>
      <c r="R5">
        <v>4134.1413613729901</v>
      </c>
      <c r="S5">
        <v>4184.7658893647904</v>
      </c>
      <c r="T5">
        <v>3894.12984586928</v>
      </c>
      <c r="U5">
        <v>4101.6282306203502</v>
      </c>
      <c r="V5">
        <v>4231.6666116633596</v>
      </c>
      <c r="W5">
        <v>4248.9516906234003</v>
      </c>
      <c r="X5">
        <v>4271.7302090079202</v>
      </c>
      <c r="Y5">
        <v>4356.26228748008</v>
      </c>
      <c r="Z5">
        <v>4398.6649472665404</v>
      </c>
      <c r="AA5">
        <v>4549.6462927880502</v>
      </c>
      <c r="AB5">
        <v>4626.85527600162</v>
      </c>
      <c r="AC5">
        <v>4709.1439086321398</v>
      </c>
      <c r="AD5">
        <v>4845.5077792668899</v>
      </c>
      <c r="AE5">
        <v>4663.0844779455801</v>
      </c>
      <c r="AF5">
        <v>4806.8965801429003</v>
      </c>
    </row>
    <row r="6" spans="1:32" x14ac:dyDescent="0.3">
      <c r="A6" t="s">
        <v>103</v>
      </c>
      <c r="B6" t="s">
        <v>305</v>
      </c>
      <c r="C6" t="s">
        <v>297</v>
      </c>
      <c r="D6" t="s">
        <v>306</v>
      </c>
      <c r="E6" t="s">
        <v>298</v>
      </c>
      <c r="F6">
        <v>5614.8642586742299</v>
      </c>
      <c r="G6">
        <v>5693.8750456305597</v>
      </c>
      <c r="H6">
        <v>5803.6220208824798</v>
      </c>
      <c r="I6">
        <v>5794.4325356679401</v>
      </c>
      <c r="J6">
        <v>5599.4210125012296</v>
      </c>
      <c r="K6">
        <v>5554.6252957772804</v>
      </c>
      <c r="L6">
        <v>5630.47310433854</v>
      </c>
      <c r="M6">
        <v>5362.2047563039396</v>
      </c>
      <c r="N6">
        <v>5139.1553969697297</v>
      </c>
      <c r="O6">
        <v>5006.3840840430003</v>
      </c>
      <c r="P6">
        <v>4606.9761347034701</v>
      </c>
      <c r="Q6">
        <v>4429.3676216512804</v>
      </c>
      <c r="R6">
        <v>4274.9488037908204</v>
      </c>
      <c r="S6">
        <v>4001.5060202702998</v>
      </c>
      <c r="T6">
        <v>3606.11968887586</v>
      </c>
      <c r="U6">
        <v>3692.8785824311899</v>
      </c>
      <c r="V6">
        <v>3830.10137307687</v>
      </c>
      <c r="W6">
        <v>3773.8850016966599</v>
      </c>
      <c r="X6">
        <v>3876.8678223823299</v>
      </c>
      <c r="Y6">
        <v>4008.6731842315098</v>
      </c>
      <c r="Z6">
        <v>4195.9468015692401</v>
      </c>
      <c r="AA6">
        <v>4302.9870821852101</v>
      </c>
      <c r="AB6">
        <v>4450.5423223892303</v>
      </c>
      <c r="AC6">
        <v>4490.5899394903399</v>
      </c>
      <c r="AD6">
        <v>4385.8121275842104</v>
      </c>
      <c r="AE6">
        <v>4066.1113317776199</v>
      </c>
      <c r="AF6">
        <v>4252.0284290804302</v>
      </c>
    </row>
    <row r="7" spans="1:32" x14ac:dyDescent="0.3">
      <c r="A7" t="s">
        <v>103</v>
      </c>
      <c r="B7" t="s">
        <v>307</v>
      </c>
      <c r="C7" t="s">
        <v>297</v>
      </c>
      <c r="D7" t="s">
        <v>308</v>
      </c>
      <c r="E7" t="s">
        <v>298</v>
      </c>
      <c r="F7">
        <v>2519.95779843419</v>
      </c>
      <c r="G7">
        <v>2675.2830577926902</v>
      </c>
      <c r="H7">
        <v>2851.14875378238</v>
      </c>
      <c r="I7">
        <v>2897.0716755635599</v>
      </c>
      <c r="J7">
        <v>2863.1595930918002</v>
      </c>
      <c r="K7">
        <v>2945.4291471832998</v>
      </c>
      <c r="L7">
        <v>2983.9522509227299</v>
      </c>
      <c r="M7">
        <v>2943.0766579259798</v>
      </c>
      <c r="N7">
        <v>2954.8532209089099</v>
      </c>
      <c r="O7">
        <v>3009.2598996901602</v>
      </c>
      <c r="P7">
        <v>3034.9491325919698</v>
      </c>
      <c r="Q7">
        <v>3078.5354939329</v>
      </c>
      <c r="R7">
        <v>3102.8876871050402</v>
      </c>
      <c r="S7">
        <v>2754.75206291623</v>
      </c>
      <c r="T7">
        <v>2470.1226375076199</v>
      </c>
      <c r="U7">
        <v>2644.9451139315502</v>
      </c>
      <c r="V7">
        <v>2594.77068011131</v>
      </c>
      <c r="W7">
        <v>2436.0951589769302</v>
      </c>
      <c r="X7">
        <v>2472.9089198473098</v>
      </c>
      <c r="Y7">
        <v>2559.2392058784599</v>
      </c>
      <c r="Z7">
        <v>2714.65806596526</v>
      </c>
      <c r="AA7">
        <v>2744.4871885436801</v>
      </c>
      <c r="AB7">
        <v>2694.4898196807699</v>
      </c>
      <c r="AC7">
        <v>2772.8229483785299</v>
      </c>
      <c r="AD7">
        <v>2762.42964255281</v>
      </c>
      <c r="AE7">
        <v>2628.99268013952</v>
      </c>
      <c r="AF7">
        <v>2628.2653939844099</v>
      </c>
    </row>
    <row r="8" spans="1:32" x14ac:dyDescent="0.3">
      <c r="A8" t="s">
        <v>103</v>
      </c>
      <c r="B8" t="s">
        <v>309</v>
      </c>
      <c r="C8" t="s">
        <v>297</v>
      </c>
      <c r="D8" t="s">
        <v>310</v>
      </c>
      <c r="E8" t="s">
        <v>298</v>
      </c>
      <c r="F8">
        <v>1720.25512956903</v>
      </c>
      <c r="G8">
        <v>1222.9167117468901</v>
      </c>
      <c r="H8">
        <v>1672.90442397429</v>
      </c>
      <c r="I8">
        <v>1499.4571988836501</v>
      </c>
      <c r="J8">
        <v>1350.1330607083401</v>
      </c>
      <c r="K8">
        <v>1308.3108708125101</v>
      </c>
      <c r="L8">
        <v>1398.9689895986801</v>
      </c>
      <c r="M8">
        <v>1883.6379027789801</v>
      </c>
      <c r="N8">
        <v>1959.5603802006301</v>
      </c>
      <c r="O8">
        <v>1941.5068480816699</v>
      </c>
      <c r="P8">
        <v>2033.45507226481</v>
      </c>
      <c r="Q8">
        <v>2168.9623111472201</v>
      </c>
      <c r="R8">
        <v>1970.40064025946</v>
      </c>
      <c r="S8">
        <v>2297.37963799524</v>
      </c>
      <c r="T8">
        <v>1454.5977706250801</v>
      </c>
      <c r="U8">
        <v>3275.9583185062102</v>
      </c>
      <c r="V8">
        <v>1949.82281005085</v>
      </c>
      <c r="W8">
        <v>904.43192930221505</v>
      </c>
      <c r="X8">
        <v>1006.33530260182</v>
      </c>
      <c r="Y8">
        <v>732.25336689075505</v>
      </c>
      <c r="Z8">
        <v>708.49995926007603</v>
      </c>
      <c r="AA8">
        <v>497.74059119548099</v>
      </c>
      <c r="AB8">
        <v>731.42991579010197</v>
      </c>
      <c r="AC8">
        <v>615.39541315201802</v>
      </c>
      <c r="AD8">
        <v>497.73266122885002</v>
      </c>
      <c r="AE8">
        <v>-39.578054891731</v>
      </c>
      <c r="AF8">
        <v>36.898479093782399</v>
      </c>
    </row>
    <row r="9" spans="1:32" x14ac:dyDescent="0.3">
      <c r="A9" t="s">
        <v>103</v>
      </c>
      <c r="B9" t="s">
        <v>311</v>
      </c>
      <c r="C9" t="s">
        <v>297</v>
      </c>
      <c r="D9" t="s">
        <v>312</v>
      </c>
      <c r="E9" t="s">
        <v>298</v>
      </c>
      <c r="F9">
        <v>1030.7378776294399</v>
      </c>
      <c r="G9">
        <v>1067.1607472170899</v>
      </c>
      <c r="H9">
        <v>1123.5857024183399</v>
      </c>
      <c r="I9">
        <v>1099.98165961368</v>
      </c>
      <c r="J9">
        <v>1105.6509685718299</v>
      </c>
      <c r="K9">
        <v>1100.4352285315399</v>
      </c>
      <c r="L9">
        <v>1019.38691051746</v>
      </c>
      <c r="M9">
        <v>1051.7107320105099</v>
      </c>
      <c r="N9">
        <v>1050.5862693315501</v>
      </c>
      <c r="O9">
        <v>1050.5455922013</v>
      </c>
      <c r="P9">
        <v>1003.17491367036</v>
      </c>
      <c r="Q9">
        <v>980.24529458428594</v>
      </c>
      <c r="R9">
        <v>1058.51836863891</v>
      </c>
      <c r="S9">
        <v>909.50404824882196</v>
      </c>
      <c r="T9">
        <v>781.10555452551603</v>
      </c>
      <c r="U9">
        <v>871.65172364652096</v>
      </c>
      <c r="V9">
        <v>850.79925878762401</v>
      </c>
      <c r="W9">
        <v>831.52956532086796</v>
      </c>
      <c r="X9">
        <v>817.23999614590605</v>
      </c>
      <c r="Y9">
        <v>825.53349896253303</v>
      </c>
      <c r="Z9">
        <v>865.89264577672998</v>
      </c>
      <c r="AA9">
        <v>890.10998105652595</v>
      </c>
      <c r="AB9">
        <v>937.97821332699402</v>
      </c>
      <c r="AC9">
        <v>952.88923003923901</v>
      </c>
      <c r="AD9">
        <v>969.35938324878202</v>
      </c>
      <c r="AE9">
        <v>1043.2731693911401</v>
      </c>
      <c r="AF9">
        <v>1073.05305579896</v>
      </c>
    </row>
    <row r="10" spans="1:32" x14ac:dyDescent="0.3">
      <c r="A10" t="s">
        <v>103</v>
      </c>
      <c r="B10" t="s">
        <v>313</v>
      </c>
      <c r="C10" t="s">
        <v>297</v>
      </c>
      <c r="D10" t="s">
        <v>314</v>
      </c>
      <c r="E10" t="s">
        <v>298</v>
      </c>
      <c r="F10">
        <v>1378.2979300524401</v>
      </c>
      <c r="G10">
        <v>1421.9041308875801</v>
      </c>
      <c r="H10">
        <v>1502.7604712340999</v>
      </c>
      <c r="I10">
        <v>1481.3203419378401</v>
      </c>
      <c r="J10">
        <v>1485.98388974415</v>
      </c>
      <c r="K10">
        <v>1489.4699202878601</v>
      </c>
      <c r="L10">
        <v>1418.5170650816301</v>
      </c>
      <c r="M10">
        <v>1460.9337144774099</v>
      </c>
      <c r="N10">
        <v>1431.7396818786799</v>
      </c>
      <c r="O10">
        <v>1466.6105025233501</v>
      </c>
      <c r="P10">
        <v>1429.5744177015699</v>
      </c>
      <c r="Q10">
        <v>1392.6613678676199</v>
      </c>
      <c r="R10">
        <v>1493.06452099588</v>
      </c>
      <c r="S10">
        <v>1398.7380099360901</v>
      </c>
      <c r="T10">
        <v>1299.96949847727</v>
      </c>
      <c r="U10">
        <v>1364.985960924</v>
      </c>
      <c r="V10">
        <v>1374.4896378265501</v>
      </c>
      <c r="W10">
        <v>1361.5632251547099</v>
      </c>
      <c r="X10">
        <v>1350.8560688884299</v>
      </c>
      <c r="Y10">
        <v>1345.9613598426099</v>
      </c>
      <c r="Z10">
        <v>1421.6774801065401</v>
      </c>
      <c r="AA10">
        <v>1469.21829267526</v>
      </c>
      <c r="AB10">
        <v>1582.3578529185399</v>
      </c>
      <c r="AC10">
        <v>1630.2238549409001</v>
      </c>
      <c r="AD10">
        <v>1699.97566039918</v>
      </c>
      <c r="AE10">
        <v>1833.46403408984</v>
      </c>
      <c r="AF10">
        <v>1957.30228436729</v>
      </c>
    </row>
    <row r="11" spans="1:32" x14ac:dyDescent="0.3">
      <c r="A11" t="s">
        <v>103</v>
      </c>
      <c r="B11" t="s">
        <v>315</v>
      </c>
      <c r="C11" t="s">
        <v>297</v>
      </c>
      <c r="D11" t="s">
        <v>316</v>
      </c>
      <c r="E11" t="s">
        <v>298</v>
      </c>
      <c r="F11">
        <v>377.012701082354</v>
      </c>
      <c r="G11">
        <v>386.07451987788698</v>
      </c>
      <c r="H11">
        <v>411.19938097954798</v>
      </c>
      <c r="I11">
        <v>411.00493197377602</v>
      </c>
      <c r="J11">
        <v>410.668355919541</v>
      </c>
      <c r="K11">
        <v>417.33645362167601</v>
      </c>
      <c r="L11">
        <v>418.12553453802599</v>
      </c>
      <c r="M11">
        <v>429.24096894265301</v>
      </c>
      <c r="N11">
        <v>406.56377189302799</v>
      </c>
      <c r="O11">
        <v>435.051280676641</v>
      </c>
      <c r="P11">
        <v>441.03108384510801</v>
      </c>
      <c r="Q11">
        <v>427.16181764830401</v>
      </c>
      <c r="R11">
        <v>451.47984344738001</v>
      </c>
      <c r="S11">
        <v>487.56774740946702</v>
      </c>
      <c r="T11">
        <v>508.86546036908601</v>
      </c>
      <c r="U11">
        <v>487.270737761183</v>
      </c>
      <c r="V11">
        <v>517.52058744448505</v>
      </c>
      <c r="W11">
        <v>524.94885754886604</v>
      </c>
      <c r="X11">
        <v>528.09045483250702</v>
      </c>
      <c r="Y11">
        <v>515.61462490776603</v>
      </c>
      <c r="Z11">
        <v>550.52182643972196</v>
      </c>
      <c r="AA11">
        <v>574.11047811959497</v>
      </c>
      <c r="AB11">
        <v>642.778675384282</v>
      </c>
      <c r="AC11">
        <v>677.13778545963703</v>
      </c>
      <c r="AD11">
        <v>730.43637367474503</v>
      </c>
      <c r="AE11">
        <v>790.19086469869899</v>
      </c>
      <c r="AF11">
        <v>884.24922856832802</v>
      </c>
    </row>
    <row r="12" spans="1:32" x14ac:dyDescent="0.3">
      <c r="A12" t="s">
        <v>103</v>
      </c>
      <c r="B12" t="s">
        <v>317</v>
      </c>
      <c r="C12" t="s">
        <v>297</v>
      </c>
      <c r="D12" t="s">
        <v>318</v>
      </c>
      <c r="E12" t="s">
        <v>298</v>
      </c>
      <c r="F12">
        <v>2559.7477228890698</v>
      </c>
      <c r="G12">
        <v>2814.6631553248299</v>
      </c>
      <c r="H12">
        <v>3011.2932895184499</v>
      </c>
      <c r="I12">
        <v>3091.9430114816901</v>
      </c>
      <c r="J12">
        <v>3229.4656571953501</v>
      </c>
      <c r="K12">
        <v>3305.8816783228799</v>
      </c>
      <c r="L12">
        <v>3377.1239941122799</v>
      </c>
      <c r="M12">
        <v>3260.1990781118898</v>
      </c>
      <c r="N12">
        <v>3166.0512276408399</v>
      </c>
      <c r="O12">
        <v>3222.97030695481</v>
      </c>
      <c r="P12">
        <v>3220.8847953537302</v>
      </c>
      <c r="Q12">
        <v>3318.54848057556</v>
      </c>
      <c r="R12">
        <v>3391.2832209019598</v>
      </c>
      <c r="S12">
        <v>3283.3995877265702</v>
      </c>
      <c r="T12">
        <v>2958.9293152420701</v>
      </c>
      <c r="U12">
        <v>3048.66616814692</v>
      </c>
      <c r="V12">
        <v>3090.6640971405</v>
      </c>
      <c r="W12">
        <v>2881.2257249928798</v>
      </c>
      <c r="X12">
        <v>2804.4237685568401</v>
      </c>
      <c r="Y12">
        <v>2900.03695806424</v>
      </c>
      <c r="Z12">
        <v>2982.5297338673399</v>
      </c>
      <c r="AA12">
        <v>3045.6446094498401</v>
      </c>
      <c r="AB12">
        <v>3259.1621160025702</v>
      </c>
      <c r="AC12">
        <v>3404.3816852872701</v>
      </c>
      <c r="AD12">
        <v>3466.2694036350799</v>
      </c>
      <c r="AE12">
        <v>3343.5378658196</v>
      </c>
      <c r="AF12">
        <v>3612.4601510104198</v>
      </c>
    </row>
    <row r="13" spans="1:32" x14ac:dyDescent="0.3">
      <c r="A13" t="s">
        <v>103</v>
      </c>
      <c r="B13" t="s">
        <v>319</v>
      </c>
      <c r="C13" t="s">
        <v>297</v>
      </c>
      <c r="D13" t="s">
        <v>320</v>
      </c>
      <c r="E13" t="s">
        <v>298</v>
      </c>
      <c r="F13">
        <v>2059.3676493353501</v>
      </c>
      <c r="G13">
        <v>2044.43878591117</v>
      </c>
      <c r="H13">
        <v>2230.36795907841</v>
      </c>
      <c r="I13">
        <v>2312.3437270704899</v>
      </c>
      <c r="J13">
        <v>2336.6642587697602</v>
      </c>
      <c r="K13">
        <v>2492.9562683546701</v>
      </c>
      <c r="L13">
        <v>2532.1788350113802</v>
      </c>
      <c r="M13">
        <v>2575.1468743754699</v>
      </c>
      <c r="N13">
        <v>2526.6810841412898</v>
      </c>
      <c r="O13">
        <v>2546.3251281275798</v>
      </c>
      <c r="P13">
        <v>2551.89720772899</v>
      </c>
      <c r="Q13">
        <v>2714.80972426674</v>
      </c>
      <c r="R13">
        <v>2898.38721356218</v>
      </c>
      <c r="S13">
        <v>2934.0630931454998</v>
      </c>
      <c r="T13">
        <v>2450.3864895789602</v>
      </c>
      <c r="U13">
        <v>2626.2832608639601</v>
      </c>
      <c r="V13">
        <v>2601.4424715254299</v>
      </c>
      <c r="W13">
        <v>2568.4498831728802</v>
      </c>
      <c r="X13">
        <v>2585.01645748791</v>
      </c>
      <c r="Y13">
        <v>2723.2062560744498</v>
      </c>
      <c r="Z13">
        <v>2650.4520941793699</v>
      </c>
      <c r="AA13">
        <v>2830.9320339010601</v>
      </c>
      <c r="AB13">
        <v>3026.1238061161298</v>
      </c>
      <c r="AC13">
        <v>3166.0580878106298</v>
      </c>
      <c r="AD13">
        <v>3212.8531698895599</v>
      </c>
      <c r="AE13">
        <v>3184.1336351364298</v>
      </c>
      <c r="AF13">
        <v>3332.8379913469698</v>
      </c>
    </row>
    <row r="14" spans="1:32" x14ac:dyDescent="0.3">
      <c r="A14" t="s">
        <v>103</v>
      </c>
      <c r="B14" t="s">
        <v>321</v>
      </c>
      <c r="C14" t="s">
        <v>297</v>
      </c>
      <c r="D14" t="s">
        <v>322</v>
      </c>
      <c r="E14" t="s">
        <v>298</v>
      </c>
      <c r="F14">
        <v>164.81866171806499</v>
      </c>
      <c r="G14">
        <v>183.10848110033899</v>
      </c>
      <c r="H14">
        <v>194.87936914690499</v>
      </c>
      <c r="I14">
        <v>206.78352007905701</v>
      </c>
      <c r="J14">
        <v>239.82845278361199</v>
      </c>
      <c r="K14">
        <v>254.48630352951699</v>
      </c>
      <c r="L14">
        <v>270.13618960209101</v>
      </c>
      <c r="M14">
        <v>296.35950301202502</v>
      </c>
      <c r="N14">
        <v>331.06549929616699</v>
      </c>
      <c r="O14">
        <v>337.831809295325</v>
      </c>
      <c r="P14">
        <v>356.15962854607</v>
      </c>
      <c r="Q14">
        <v>373.384238606422</v>
      </c>
      <c r="R14">
        <v>422.05143040265699</v>
      </c>
      <c r="S14">
        <v>446.58093952390402</v>
      </c>
      <c r="T14">
        <v>350.28726464750503</v>
      </c>
      <c r="U14">
        <v>477.06650230922799</v>
      </c>
      <c r="V14">
        <v>414.86252121119497</v>
      </c>
      <c r="W14">
        <v>377.72778150001898</v>
      </c>
      <c r="X14">
        <v>398.35215051562602</v>
      </c>
      <c r="Y14">
        <v>387.02297569118701</v>
      </c>
      <c r="Z14">
        <v>401.93337810828001</v>
      </c>
      <c r="AA14">
        <v>478.45610817346198</v>
      </c>
      <c r="AB14">
        <v>494.21850330710703</v>
      </c>
      <c r="AC14">
        <v>553.63915312875099</v>
      </c>
      <c r="AD14">
        <v>517.97730733515596</v>
      </c>
      <c r="AE14">
        <v>495.21304888031801</v>
      </c>
      <c r="AF14">
        <v>509.24743001676597</v>
      </c>
    </row>
    <row r="15" spans="1:32" x14ac:dyDescent="0.3">
      <c r="A15" t="s">
        <v>103</v>
      </c>
      <c r="B15" t="s">
        <v>323</v>
      </c>
      <c r="C15" t="s">
        <v>297</v>
      </c>
      <c r="D15" t="s">
        <v>324</v>
      </c>
      <c r="E15" t="s">
        <v>298</v>
      </c>
      <c r="F15">
        <v>523.98897965863398</v>
      </c>
      <c r="G15">
        <v>582.631985185281</v>
      </c>
      <c r="H15">
        <v>622.56052886701798</v>
      </c>
      <c r="I15">
        <v>665.95535737064904</v>
      </c>
      <c r="J15">
        <v>754.87448254921196</v>
      </c>
      <c r="K15">
        <v>802.57827549132503</v>
      </c>
      <c r="L15">
        <v>817.64758717591099</v>
      </c>
      <c r="M15">
        <v>829.48976844620097</v>
      </c>
      <c r="N15">
        <v>846.53467097290104</v>
      </c>
      <c r="O15">
        <v>833.03731503250299</v>
      </c>
      <c r="P15">
        <v>845.61828299896501</v>
      </c>
      <c r="Q15">
        <v>878.37404357017203</v>
      </c>
      <c r="R15">
        <v>955.20830660385104</v>
      </c>
      <c r="S15">
        <v>1011.54516758707</v>
      </c>
      <c r="T15">
        <v>847.50357870407504</v>
      </c>
      <c r="U15">
        <v>1075.7449654151001</v>
      </c>
      <c r="V15">
        <v>1029.2142018038301</v>
      </c>
      <c r="W15">
        <v>955.79826822698703</v>
      </c>
      <c r="X15">
        <v>1029.25405894798</v>
      </c>
      <c r="Y15">
        <v>1036.5810292786</v>
      </c>
      <c r="Z15">
        <v>1068.52453675023</v>
      </c>
      <c r="AA15">
        <v>1141.92239931161</v>
      </c>
      <c r="AB15">
        <v>1191.2718699069701</v>
      </c>
      <c r="AC15">
        <v>1274.2132822917599</v>
      </c>
      <c r="AD15">
        <v>1259.3571131399201</v>
      </c>
      <c r="AE15">
        <v>1212.37112189748</v>
      </c>
      <c r="AF15">
        <v>1224.8561718508399</v>
      </c>
    </row>
    <row r="16" spans="1:32" x14ac:dyDescent="0.3">
      <c r="A16" t="s">
        <v>103</v>
      </c>
      <c r="B16" t="s">
        <v>325</v>
      </c>
      <c r="C16" t="s">
        <v>297</v>
      </c>
      <c r="D16" t="s">
        <v>326</v>
      </c>
      <c r="E16" t="s">
        <v>298</v>
      </c>
      <c r="F16">
        <v>415.93744441411502</v>
      </c>
      <c r="G16">
        <v>462.87945719439199</v>
      </c>
      <c r="H16">
        <v>496.61178528094399</v>
      </c>
      <c r="I16">
        <v>535.64809184314799</v>
      </c>
      <c r="J16">
        <v>592.53264623876498</v>
      </c>
      <c r="K16">
        <v>631.21233348014596</v>
      </c>
      <c r="L16">
        <v>616.04027254171797</v>
      </c>
      <c r="M16">
        <v>573.21202044974598</v>
      </c>
      <c r="N16">
        <v>534.56680141555796</v>
      </c>
      <c r="O16">
        <v>506.75461624858099</v>
      </c>
      <c r="P16">
        <v>493.16635854555801</v>
      </c>
      <c r="Q16">
        <v>506.84704439001399</v>
      </c>
      <c r="R16">
        <v>526.00913403883897</v>
      </c>
      <c r="S16">
        <v>557.58091825761096</v>
      </c>
      <c r="T16">
        <v>497.75838917698502</v>
      </c>
      <c r="U16">
        <v>599.60005165747998</v>
      </c>
      <c r="V16">
        <v>617.16347477111799</v>
      </c>
      <c r="W16">
        <v>581.34623194041706</v>
      </c>
      <c r="X16">
        <v>635.10074466518904</v>
      </c>
      <c r="Y16">
        <v>655.74502763427597</v>
      </c>
      <c r="Z16">
        <v>672.50578634922897</v>
      </c>
      <c r="AA16">
        <v>662.17946923367197</v>
      </c>
      <c r="AB16">
        <v>696.26603742617795</v>
      </c>
      <c r="AC16">
        <v>717.12721537302195</v>
      </c>
      <c r="AD16">
        <v>741.13898371006997</v>
      </c>
      <c r="AE16">
        <v>717.158073017167</v>
      </c>
      <c r="AF16">
        <v>715.608741834076</v>
      </c>
    </row>
    <row r="17" spans="1:32" x14ac:dyDescent="0.3">
      <c r="A17" t="s">
        <v>103</v>
      </c>
      <c r="B17" t="s">
        <v>327</v>
      </c>
      <c r="C17" t="s">
        <v>297</v>
      </c>
      <c r="D17" t="s">
        <v>328</v>
      </c>
      <c r="E17" t="s">
        <v>298</v>
      </c>
      <c r="F17">
        <v>753.73416472197596</v>
      </c>
      <c r="G17">
        <v>776.17173162055201</v>
      </c>
      <c r="H17">
        <v>834.51391062598998</v>
      </c>
      <c r="I17">
        <v>842.16252677332898</v>
      </c>
      <c r="J17">
        <v>881.91390697341603</v>
      </c>
      <c r="K17">
        <v>940.34455293283202</v>
      </c>
      <c r="L17">
        <v>943.15744860407199</v>
      </c>
      <c r="M17">
        <v>962.44977759154995</v>
      </c>
      <c r="N17">
        <v>932.776507964796</v>
      </c>
      <c r="O17">
        <v>935.93627185048604</v>
      </c>
      <c r="P17">
        <v>914.834817482993</v>
      </c>
      <c r="Q17">
        <v>956.48483880909498</v>
      </c>
      <c r="R17">
        <v>997.23445162580697</v>
      </c>
      <c r="S17">
        <v>971.30899635379501</v>
      </c>
      <c r="T17">
        <v>882.15612542575002</v>
      </c>
      <c r="U17">
        <v>851.49278153534704</v>
      </c>
      <c r="V17">
        <v>837.881030291412</v>
      </c>
      <c r="W17">
        <v>846.53115238097701</v>
      </c>
      <c r="X17">
        <v>872.71808311515701</v>
      </c>
      <c r="Y17">
        <v>912.08054017637699</v>
      </c>
      <c r="Z17">
        <v>908.35099723952305</v>
      </c>
      <c r="AA17">
        <v>907.87599368749204</v>
      </c>
      <c r="AB17">
        <v>953.87060333152294</v>
      </c>
      <c r="AC17">
        <v>1000.84218351487</v>
      </c>
      <c r="AD17">
        <v>1034.5557734904501</v>
      </c>
      <c r="AE17">
        <v>976.182414611284</v>
      </c>
      <c r="AF17">
        <v>1033.4846357725401</v>
      </c>
    </row>
    <row r="18" spans="1:32" x14ac:dyDescent="0.3">
      <c r="A18" t="s">
        <v>103</v>
      </c>
      <c r="B18" t="s">
        <v>329</v>
      </c>
      <c r="C18" t="s">
        <v>297</v>
      </c>
      <c r="D18" t="s">
        <v>330</v>
      </c>
      <c r="E18" t="s">
        <v>298</v>
      </c>
      <c r="F18">
        <v>552.45268299826205</v>
      </c>
      <c r="G18">
        <v>1323.4246538923301</v>
      </c>
      <c r="H18">
        <v>1511.3272835146599</v>
      </c>
      <c r="I18">
        <v>1575.81894529396</v>
      </c>
      <c r="J18">
        <v>1521.79847240087</v>
      </c>
      <c r="K18">
        <v>1560.2241656460001</v>
      </c>
      <c r="L18">
        <v>1565.3686266474299</v>
      </c>
      <c r="M18">
        <v>1572.15310052614</v>
      </c>
      <c r="N18">
        <v>1567.6152390309201</v>
      </c>
      <c r="O18">
        <v>1539.47758538064</v>
      </c>
      <c r="P18">
        <v>1544.5457839548301</v>
      </c>
      <c r="Q18">
        <v>1554.3621000645601</v>
      </c>
      <c r="R18">
        <v>1562.00435936596</v>
      </c>
      <c r="S18">
        <v>1474.04034830767</v>
      </c>
      <c r="T18">
        <v>1282.6072418993899</v>
      </c>
      <c r="U18">
        <v>1442.39627011062</v>
      </c>
      <c r="V18">
        <v>1587.86758428333</v>
      </c>
      <c r="W18">
        <v>1569.5008606711599</v>
      </c>
      <c r="X18">
        <v>1561.77409343912</v>
      </c>
      <c r="Y18">
        <v>1621.58062503874</v>
      </c>
      <c r="Z18">
        <v>1748.7141820653901</v>
      </c>
      <c r="AA18">
        <v>1783.8299912382299</v>
      </c>
      <c r="AB18">
        <v>2058.0103537302498</v>
      </c>
      <c r="AC18">
        <v>2335.2061071947801</v>
      </c>
      <c r="AD18">
        <v>2382.9617986820099</v>
      </c>
      <c r="AE18">
        <v>2021.1855718197901</v>
      </c>
      <c r="AF18">
        <v>2110.3691269977298</v>
      </c>
    </row>
    <row r="19" spans="1:32" x14ac:dyDescent="0.3">
      <c r="A19" t="s">
        <v>103</v>
      </c>
      <c r="B19" t="s">
        <v>331</v>
      </c>
      <c r="C19" t="s">
        <v>297</v>
      </c>
      <c r="D19" t="s">
        <v>332</v>
      </c>
      <c r="E19" t="s">
        <v>298</v>
      </c>
      <c r="F19">
        <v>1515.0554383424501</v>
      </c>
      <c r="G19">
        <v>1622.09964006518</v>
      </c>
      <c r="H19">
        <v>1727.82345515364</v>
      </c>
      <c r="I19">
        <v>1820.9588240016101</v>
      </c>
      <c r="J19">
        <v>1812.49344124247</v>
      </c>
      <c r="K19">
        <v>1891.7626234341601</v>
      </c>
      <c r="L19">
        <v>2024.96157323494</v>
      </c>
      <c r="M19">
        <v>2014.78884782203</v>
      </c>
      <c r="N19">
        <v>1989.86792171047</v>
      </c>
      <c r="O19">
        <v>1989.13903711744</v>
      </c>
      <c r="P19">
        <v>1930.22753966647</v>
      </c>
      <c r="Q19">
        <v>1906.3839893669499</v>
      </c>
      <c r="R19">
        <v>1937.18803399535</v>
      </c>
      <c r="S19">
        <v>1978.1999241260701</v>
      </c>
      <c r="T19">
        <v>1951.86997327009</v>
      </c>
      <c r="U19">
        <v>1968.8986622385801</v>
      </c>
      <c r="V19">
        <v>1985.95431216528</v>
      </c>
      <c r="W19">
        <v>1945.1766181052899</v>
      </c>
      <c r="X19">
        <v>1909.5747549016901</v>
      </c>
      <c r="Y19">
        <v>1963.4992453137299</v>
      </c>
      <c r="Z19">
        <v>2057.50539000249</v>
      </c>
      <c r="AA19">
        <v>2114.3235210981202</v>
      </c>
      <c r="AB19">
        <v>2335.0535358243401</v>
      </c>
      <c r="AC19">
        <v>2471.4009846444901</v>
      </c>
      <c r="AD19">
        <v>2516.0803331003499</v>
      </c>
      <c r="AE19">
        <v>2384.4238176618301</v>
      </c>
      <c r="AF19">
        <v>2574.1011069400502</v>
      </c>
    </row>
    <row r="20" spans="1:32" x14ac:dyDescent="0.3">
      <c r="A20" t="s">
        <v>103</v>
      </c>
      <c r="B20" t="s">
        <v>333</v>
      </c>
      <c r="C20" t="s">
        <v>297</v>
      </c>
      <c r="D20" t="s">
        <v>334</v>
      </c>
      <c r="E20" t="s">
        <v>298</v>
      </c>
      <c r="F20">
        <v>3190.6443362591599</v>
      </c>
      <c r="G20">
        <v>3425.4550654885102</v>
      </c>
      <c r="H20">
        <v>3503.1166407535002</v>
      </c>
      <c r="I20">
        <v>3778.4594423384401</v>
      </c>
      <c r="J20">
        <v>3920.6415391406299</v>
      </c>
      <c r="K20">
        <v>4135.4251307572304</v>
      </c>
      <c r="L20">
        <v>4310.3404888971199</v>
      </c>
      <c r="M20">
        <v>4295.6016515982401</v>
      </c>
      <c r="N20">
        <v>4629.4457083631496</v>
      </c>
      <c r="O20">
        <v>4773.7792274462199</v>
      </c>
      <c r="P20">
        <v>4403.1609877933697</v>
      </c>
      <c r="Q20">
        <v>4530.07784790811</v>
      </c>
      <c r="R20">
        <v>4677.0958054979801</v>
      </c>
      <c r="S20">
        <v>4744.4791696252796</v>
      </c>
      <c r="T20">
        <v>4927.7875300615697</v>
      </c>
      <c r="U20">
        <v>4751.6312731007401</v>
      </c>
      <c r="V20">
        <v>4627.4316315043498</v>
      </c>
      <c r="W20">
        <v>4592.6443378903396</v>
      </c>
      <c r="X20">
        <v>4295.3175106410099</v>
      </c>
      <c r="Y20">
        <v>4413.8920490467099</v>
      </c>
      <c r="Z20">
        <v>4640.2786887612801</v>
      </c>
      <c r="AA20">
        <v>4578.3494028064197</v>
      </c>
      <c r="AB20">
        <v>4359.36494696714</v>
      </c>
      <c r="AC20">
        <v>4804.2805664702801</v>
      </c>
      <c r="AD20">
        <v>4811.2771671031796</v>
      </c>
      <c r="AE20">
        <v>4093.84537535141</v>
      </c>
      <c r="AF20">
        <v>4552.6773195887799</v>
      </c>
    </row>
    <row r="21" spans="1:32" x14ac:dyDescent="0.3">
      <c r="A21" t="s">
        <v>103</v>
      </c>
      <c r="B21" t="s">
        <v>335</v>
      </c>
      <c r="C21" t="s">
        <v>297</v>
      </c>
      <c r="D21" t="s">
        <v>336</v>
      </c>
      <c r="E21" t="s">
        <v>298</v>
      </c>
      <c r="F21">
        <v>4490.6429604347304</v>
      </c>
      <c r="G21">
        <v>4793.5005880068802</v>
      </c>
      <c r="H21">
        <v>4946.2365335703498</v>
      </c>
      <c r="I21">
        <v>5301.9586167477</v>
      </c>
      <c r="J21">
        <v>5534.67351010315</v>
      </c>
      <c r="K21">
        <v>5893.1816128375203</v>
      </c>
      <c r="L21">
        <v>6073.8403424324197</v>
      </c>
      <c r="M21">
        <v>6092.7501677984301</v>
      </c>
      <c r="N21">
        <v>6600.1143375735001</v>
      </c>
      <c r="O21">
        <v>6803.7984211665898</v>
      </c>
      <c r="P21">
        <v>6509.0813215768003</v>
      </c>
      <c r="Q21">
        <v>6783.43740327252</v>
      </c>
      <c r="R21">
        <v>6891.80703111605</v>
      </c>
      <c r="S21">
        <v>6956.1937797697801</v>
      </c>
      <c r="T21">
        <v>7213.1495335008003</v>
      </c>
      <c r="U21">
        <v>7105.5493095177198</v>
      </c>
      <c r="V21">
        <v>6953.6887973984203</v>
      </c>
      <c r="W21">
        <v>6852.6717653611404</v>
      </c>
      <c r="X21">
        <v>6467.4362903814399</v>
      </c>
      <c r="Y21">
        <v>6515.8972760738498</v>
      </c>
      <c r="Z21">
        <v>6586.29878280505</v>
      </c>
      <c r="AA21">
        <v>6494.4390813544296</v>
      </c>
      <c r="AB21">
        <v>6226.0906336717599</v>
      </c>
      <c r="AC21">
        <v>6652.2145119710003</v>
      </c>
      <c r="AD21">
        <v>6682.6712588794198</v>
      </c>
      <c r="AE21">
        <v>6053.9468239034004</v>
      </c>
      <c r="AF21">
        <v>6602.2797318862904</v>
      </c>
    </row>
    <row r="22" spans="1:32" x14ac:dyDescent="0.3">
      <c r="A22" t="s">
        <v>103</v>
      </c>
      <c r="B22" t="s">
        <v>337</v>
      </c>
      <c r="C22" t="s">
        <v>297</v>
      </c>
      <c r="D22" t="s">
        <v>338</v>
      </c>
      <c r="E22" t="s">
        <v>298</v>
      </c>
      <c r="F22">
        <v>1296.49836946862</v>
      </c>
      <c r="G22">
        <v>1355.2549696993301</v>
      </c>
      <c r="H22">
        <v>1442.41007652295</v>
      </c>
      <c r="I22">
        <v>1514.3552049821301</v>
      </c>
      <c r="J22">
        <v>1612.84714038327</v>
      </c>
      <c r="K22">
        <v>1766.69072870424</v>
      </c>
      <c r="L22">
        <v>1763.94239322007</v>
      </c>
      <c r="M22">
        <v>1801.86702304951</v>
      </c>
      <c r="N22">
        <v>1979.39766297608</v>
      </c>
      <c r="O22">
        <v>2038.86783416251</v>
      </c>
      <c r="P22">
        <v>2122.2980173255601</v>
      </c>
      <c r="Q22">
        <v>2272.1383190300098</v>
      </c>
      <c r="R22">
        <v>2230.9305676721901</v>
      </c>
      <c r="S22">
        <v>2226.7463099914098</v>
      </c>
      <c r="T22">
        <v>2302.0108539227099</v>
      </c>
      <c r="U22">
        <v>2373.2349199083401</v>
      </c>
      <c r="V22">
        <v>2344.1228722103101</v>
      </c>
      <c r="W22">
        <v>2280.9981865825098</v>
      </c>
      <c r="X22">
        <v>2188.9135955328802</v>
      </c>
      <c r="Y22">
        <v>2121.2402189948498</v>
      </c>
      <c r="Z22">
        <v>1959.4475856634101</v>
      </c>
      <c r="AA22">
        <v>1929.0768308530901</v>
      </c>
      <c r="AB22">
        <v>1882.4439162456399</v>
      </c>
      <c r="AC22">
        <v>1860.1049808969401</v>
      </c>
      <c r="AD22">
        <v>1884.2279821122499</v>
      </c>
      <c r="AE22">
        <v>1960.10144855199</v>
      </c>
      <c r="AF22">
        <v>2049.60241229751</v>
      </c>
    </row>
    <row r="23" spans="1:32" x14ac:dyDescent="0.3">
      <c r="A23" t="s">
        <v>103</v>
      </c>
      <c r="B23" t="s">
        <v>339</v>
      </c>
      <c r="C23" t="s">
        <v>297</v>
      </c>
      <c r="D23" t="s">
        <v>340</v>
      </c>
      <c r="E23" t="s">
        <v>298</v>
      </c>
      <c r="F23">
        <v>13017.168317081499</v>
      </c>
      <c r="G23">
        <v>13198.3226222709</v>
      </c>
      <c r="H23">
        <v>14167.923030775</v>
      </c>
      <c r="I23">
        <v>14926.714313525101</v>
      </c>
      <c r="J23">
        <v>15266.729803227099</v>
      </c>
      <c r="K23">
        <v>16329.467853824701</v>
      </c>
      <c r="L23">
        <v>16687.476843266901</v>
      </c>
      <c r="M23">
        <v>16043.6222336559</v>
      </c>
      <c r="N23">
        <v>14774.9269570869</v>
      </c>
      <c r="O23">
        <v>14737.5179658896</v>
      </c>
      <c r="P23">
        <v>14262.639141940699</v>
      </c>
      <c r="Q23">
        <v>13930.8621682905</v>
      </c>
      <c r="R23">
        <v>14185.992426819101</v>
      </c>
      <c r="S23">
        <v>13591.3962244617</v>
      </c>
      <c r="T23">
        <v>12140.9585112642</v>
      </c>
      <c r="U23">
        <v>11415.1524289512</v>
      </c>
      <c r="V23">
        <v>10668.7238324055</v>
      </c>
      <c r="W23">
        <v>8980.3834308265104</v>
      </c>
      <c r="X23">
        <v>8341.8436249141796</v>
      </c>
      <c r="Y23">
        <v>7661.6407290397401</v>
      </c>
      <c r="Z23">
        <v>7648.4187183461599</v>
      </c>
      <c r="AA23">
        <v>7741.6309355846697</v>
      </c>
      <c r="AB23">
        <v>8189.6016160785503</v>
      </c>
      <c r="AC23">
        <v>8495.3844054853507</v>
      </c>
      <c r="AD23">
        <v>8925.1645124050592</v>
      </c>
      <c r="AE23">
        <v>8884.0038346939291</v>
      </c>
      <c r="AF23">
        <v>9521.0316345640495</v>
      </c>
    </row>
    <row r="24" spans="1:32" x14ac:dyDescent="0.3">
      <c r="A24" t="s">
        <v>103</v>
      </c>
      <c r="B24" t="s">
        <v>341</v>
      </c>
      <c r="C24" t="s">
        <v>297</v>
      </c>
      <c r="D24" t="s">
        <v>342</v>
      </c>
      <c r="E24" t="s">
        <v>298</v>
      </c>
      <c r="F24">
        <v>17272.134860746701</v>
      </c>
      <c r="G24">
        <v>17652.8931163405</v>
      </c>
      <c r="H24">
        <v>18868.408856452399</v>
      </c>
      <c r="I24">
        <v>20017.567754688898</v>
      </c>
      <c r="J24">
        <v>20910.072630086001</v>
      </c>
      <c r="K24">
        <v>21836.542581612499</v>
      </c>
      <c r="L24">
        <v>22118.523813976899</v>
      </c>
      <c r="M24">
        <v>22279.790921077602</v>
      </c>
      <c r="N24">
        <v>21923.483280010601</v>
      </c>
      <c r="O24">
        <v>22471.759976661098</v>
      </c>
      <c r="P24">
        <v>22395.048032163399</v>
      </c>
      <c r="Q24">
        <v>22797.762505758299</v>
      </c>
      <c r="R24">
        <v>23030.279969708899</v>
      </c>
      <c r="S24">
        <v>23061.7477727644</v>
      </c>
      <c r="T24">
        <v>22692.964333700402</v>
      </c>
      <c r="U24">
        <v>23131.594146891799</v>
      </c>
      <c r="V24">
        <v>23145.444316595</v>
      </c>
      <c r="W24">
        <v>22759.019598814299</v>
      </c>
      <c r="X24">
        <v>23559.961649622899</v>
      </c>
      <c r="Y24">
        <v>24521.777686639602</v>
      </c>
      <c r="Z24">
        <v>25212.308666724501</v>
      </c>
      <c r="AA24">
        <v>26112.003507941699</v>
      </c>
      <c r="AB24">
        <v>26538.277696491299</v>
      </c>
      <c r="AC24">
        <v>26926.1554755332</v>
      </c>
      <c r="AD24">
        <v>27497.098540598101</v>
      </c>
      <c r="AE24">
        <v>25584.1752194658</v>
      </c>
      <c r="AF24">
        <v>26931.738792315398</v>
      </c>
    </row>
    <row r="25" spans="1:32" x14ac:dyDescent="0.3">
      <c r="A25" t="s">
        <v>103</v>
      </c>
      <c r="B25" t="s">
        <v>343</v>
      </c>
      <c r="C25" t="s">
        <v>297</v>
      </c>
      <c r="D25" t="s">
        <v>344</v>
      </c>
      <c r="E25" t="s">
        <v>298</v>
      </c>
      <c r="F25">
        <v>2131.2672140241998</v>
      </c>
      <c r="G25">
        <v>2147.4151956804999</v>
      </c>
      <c r="H25">
        <v>2324.90868947749</v>
      </c>
      <c r="I25">
        <v>2454.6975152289501</v>
      </c>
      <c r="J25">
        <v>2571.5145320966799</v>
      </c>
      <c r="K25">
        <v>2731.0087445474801</v>
      </c>
      <c r="L25">
        <v>2739.9656858899598</v>
      </c>
      <c r="M25">
        <v>2759.51747428416</v>
      </c>
      <c r="N25">
        <v>2716.5815140354498</v>
      </c>
      <c r="O25">
        <v>2784.7639042360402</v>
      </c>
      <c r="P25">
        <v>2783.5174655006199</v>
      </c>
      <c r="Q25">
        <v>2831.8153279860198</v>
      </c>
      <c r="R25">
        <v>2846.0867134011801</v>
      </c>
      <c r="S25">
        <v>2848.4260535431299</v>
      </c>
      <c r="T25">
        <v>2851.73664328104</v>
      </c>
      <c r="U25">
        <v>2923.1371244291699</v>
      </c>
      <c r="V25">
        <v>2425.4632912606698</v>
      </c>
      <c r="W25">
        <v>2364.8827966607</v>
      </c>
      <c r="X25">
        <v>2362.2378606955699</v>
      </c>
      <c r="Y25">
        <v>2443.21817040824</v>
      </c>
      <c r="Z25">
        <v>2607.35455539654</v>
      </c>
      <c r="AA25">
        <v>2690.2539729342898</v>
      </c>
      <c r="AB25">
        <v>2800.4895592104099</v>
      </c>
      <c r="AC25">
        <v>2887.8411134232801</v>
      </c>
      <c r="AD25">
        <v>2958.14736651873</v>
      </c>
      <c r="AE25">
        <v>2618.0081306185998</v>
      </c>
      <c r="AF25">
        <v>2761.6782592229201</v>
      </c>
    </row>
    <row r="26" spans="1:32" x14ac:dyDescent="0.3">
      <c r="A26" t="s">
        <v>103</v>
      </c>
      <c r="B26" t="s">
        <v>345</v>
      </c>
      <c r="C26" t="s">
        <v>297</v>
      </c>
      <c r="D26" t="s">
        <v>346</v>
      </c>
      <c r="E26" t="s">
        <v>298</v>
      </c>
      <c r="F26">
        <v>8363.61028874166</v>
      </c>
      <c r="G26">
        <v>8561.5191450444199</v>
      </c>
      <c r="H26">
        <v>9141.9627682321498</v>
      </c>
      <c r="I26">
        <v>9700.6004830189795</v>
      </c>
      <c r="J26">
        <v>10129.136208026701</v>
      </c>
      <c r="K26">
        <v>10566.6916866921</v>
      </c>
      <c r="L26">
        <v>10707.2713151928</v>
      </c>
      <c r="M26">
        <v>10783.1546323401</v>
      </c>
      <c r="N26">
        <v>10618.5784162747</v>
      </c>
      <c r="O26">
        <v>10885.5108871136</v>
      </c>
      <c r="P26">
        <v>10846.3028787445</v>
      </c>
      <c r="Q26">
        <v>11038.0984144131</v>
      </c>
      <c r="R26">
        <v>11148.5512498515</v>
      </c>
      <c r="S26">
        <v>11163.0784683409</v>
      </c>
      <c r="T26">
        <v>10973.2572000662</v>
      </c>
      <c r="U26">
        <v>11182.905792515099</v>
      </c>
      <c r="V26">
        <v>11359.928898798</v>
      </c>
      <c r="W26">
        <v>11190.359679622499</v>
      </c>
      <c r="X26">
        <v>11633.223777388999</v>
      </c>
      <c r="Y26">
        <v>12059.866622543999</v>
      </c>
      <c r="Z26">
        <v>12262.2542327171</v>
      </c>
      <c r="AA26">
        <v>12864.3134746839</v>
      </c>
      <c r="AB26">
        <v>13001.768109238899</v>
      </c>
      <c r="AC26">
        <v>13101.737833880899</v>
      </c>
      <c r="AD26">
        <v>13058.2012380419</v>
      </c>
      <c r="AE26">
        <v>12802.70864554</v>
      </c>
      <c r="AF26">
        <v>13353.0757569171</v>
      </c>
    </row>
    <row r="27" spans="1:32" x14ac:dyDescent="0.3">
      <c r="A27" t="s">
        <v>103</v>
      </c>
      <c r="B27" t="s">
        <v>347</v>
      </c>
      <c r="C27" t="s">
        <v>297</v>
      </c>
      <c r="D27" t="s">
        <v>348</v>
      </c>
      <c r="E27" t="s">
        <v>298</v>
      </c>
      <c r="F27">
        <v>6815.5407284467401</v>
      </c>
      <c r="G27">
        <v>6978.5424713678303</v>
      </c>
      <c r="H27">
        <v>7442.73097355152</v>
      </c>
      <c r="I27">
        <v>7904.4167659430896</v>
      </c>
      <c r="J27">
        <v>8254.6278657542298</v>
      </c>
      <c r="K27">
        <v>8592.8139702437293</v>
      </c>
      <c r="L27">
        <v>8721.8928664467094</v>
      </c>
      <c r="M27">
        <v>8788.1711226637308</v>
      </c>
      <c r="N27">
        <v>8638.2052488921909</v>
      </c>
      <c r="O27">
        <v>8852.5572481720592</v>
      </c>
      <c r="P27">
        <v>8817.2864223507095</v>
      </c>
      <c r="Q27">
        <v>8980.8217961616392</v>
      </c>
      <c r="R27">
        <v>9087.5426710130905</v>
      </c>
      <c r="S27">
        <v>9102.0866910228106</v>
      </c>
      <c r="T27">
        <v>8925.1997394893697</v>
      </c>
      <c r="U27">
        <v>9085.7784826106999</v>
      </c>
      <c r="V27">
        <v>9352.0326901132194</v>
      </c>
      <c r="W27">
        <v>9192.8500726927796</v>
      </c>
      <c r="X27">
        <v>9543.1099359457003</v>
      </c>
      <c r="Y27">
        <v>10000.5802595353</v>
      </c>
      <c r="Z27">
        <v>10341.513864992099</v>
      </c>
      <c r="AA27">
        <v>10545.4179157534</v>
      </c>
      <c r="AB27">
        <v>10730.333683482901</v>
      </c>
      <c r="AC27">
        <v>10938.535536814101</v>
      </c>
      <c r="AD27">
        <v>11508.8262661428</v>
      </c>
      <c r="AE27">
        <v>10163.4584433072</v>
      </c>
      <c r="AF27">
        <v>10816.984776175301</v>
      </c>
    </row>
    <row r="28" spans="1:32" x14ac:dyDescent="0.3">
      <c r="A28" t="s">
        <v>103</v>
      </c>
      <c r="B28" t="s">
        <v>349</v>
      </c>
      <c r="C28" t="s">
        <v>297</v>
      </c>
      <c r="D28" t="s">
        <v>350</v>
      </c>
      <c r="E28" t="s">
        <v>298</v>
      </c>
      <c r="F28">
        <v>5729.4537958381998</v>
      </c>
      <c r="G28">
        <v>5800.745861208</v>
      </c>
      <c r="H28">
        <v>5985.4879825804501</v>
      </c>
      <c r="I28">
        <v>6358.8865702132898</v>
      </c>
      <c r="J28">
        <v>6913.7652705062301</v>
      </c>
      <c r="K28">
        <v>7554.3744878857497</v>
      </c>
      <c r="L28">
        <v>7668.5674367563497</v>
      </c>
      <c r="M28">
        <v>7802.1857310918904</v>
      </c>
      <c r="N28">
        <v>7823.6941233948201</v>
      </c>
      <c r="O28">
        <v>8320.7468802557705</v>
      </c>
      <c r="P28">
        <v>8374.5022557250395</v>
      </c>
      <c r="Q28">
        <v>8802.8416218661696</v>
      </c>
      <c r="R28">
        <v>9509.2972193728601</v>
      </c>
      <c r="S28">
        <v>9648.7785783326999</v>
      </c>
      <c r="T28">
        <v>9107.7887003461692</v>
      </c>
      <c r="U28">
        <v>9676.7708709144299</v>
      </c>
      <c r="V28">
        <v>9517.8620198932604</v>
      </c>
      <c r="W28">
        <v>9333.1461411455402</v>
      </c>
      <c r="X28">
        <v>9177.0749326453806</v>
      </c>
      <c r="Y28">
        <v>8879.3972516654194</v>
      </c>
      <c r="Z28">
        <v>8972.7429420574608</v>
      </c>
      <c r="AA28">
        <v>8890.3099415734796</v>
      </c>
      <c r="AB28">
        <v>9526.5251709419099</v>
      </c>
      <c r="AC28">
        <v>9854.7815432760108</v>
      </c>
      <c r="AD28">
        <v>10254.1343809502</v>
      </c>
      <c r="AE28">
        <v>7567.6446949983902</v>
      </c>
      <c r="AF28">
        <v>8529.9859882458804</v>
      </c>
    </row>
    <row r="29" spans="1:32" x14ac:dyDescent="0.3">
      <c r="A29" t="s">
        <v>103</v>
      </c>
      <c r="B29" t="s">
        <v>351</v>
      </c>
      <c r="C29" t="s">
        <v>297</v>
      </c>
      <c r="D29" t="s">
        <v>352</v>
      </c>
      <c r="E29" t="s">
        <v>298</v>
      </c>
      <c r="F29">
        <v>2410.1057804113102</v>
      </c>
      <c r="G29">
        <v>2441.0545797173299</v>
      </c>
      <c r="H29">
        <v>2522.6933134144301</v>
      </c>
      <c r="I29">
        <v>2682.6507146327699</v>
      </c>
      <c r="J29">
        <v>2916.0948615704701</v>
      </c>
      <c r="K29">
        <v>3186.72866811827</v>
      </c>
      <c r="L29">
        <v>3235.9252308616801</v>
      </c>
      <c r="M29">
        <v>3290.6984440727401</v>
      </c>
      <c r="N29">
        <v>3298.8970310122399</v>
      </c>
      <c r="O29">
        <v>3509.1713233662399</v>
      </c>
      <c r="P29">
        <v>3529.4826781259699</v>
      </c>
      <c r="Q29">
        <v>3707.0656465996999</v>
      </c>
      <c r="R29">
        <v>4003.8692552367102</v>
      </c>
      <c r="S29">
        <v>4056.6067054805299</v>
      </c>
      <c r="T29">
        <v>3834.6390202072898</v>
      </c>
      <c r="U29">
        <v>4083.5665449888902</v>
      </c>
      <c r="V29">
        <v>4125.4736007492502</v>
      </c>
      <c r="W29">
        <v>3803.4682968216298</v>
      </c>
      <c r="X29">
        <v>3740.8219968813301</v>
      </c>
      <c r="Y29">
        <v>3589.74247372021</v>
      </c>
      <c r="Z29">
        <v>3753.2748132212901</v>
      </c>
      <c r="AA29">
        <v>3750.1021199955399</v>
      </c>
      <c r="AB29">
        <v>3900.8965155793499</v>
      </c>
      <c r="AC29">
        <v>4050.7943815838298</v>
      </c>
      <c r="AD29">
        <v>4239.0787511853296</v>
      </c>
      <c r="AE29">
        <v>3856.7369726000202</v>
      </c>
      <c r="AF29">
        <v>4139.1365220729504</v>
      </c>
    </row>
    <row r="30" spans="1:32" x14ac:dyDescent="0.3">
      <c r="A30" t="s">
        <v>103</v>
      </c>
      <c r="B30" t="s">
        <v>353</v>
      </c>
      <c r="C30" t="s">
        <v>297</v>
      </c>
      <c r="D30" t="s">
        <v>354</v>
      </c>
      <c r="E30" t="s">
        <v>298</v>
      </c>
      <c r="F30">
        <v>107.13896201195899</v>
      </c>
      <c r="G30">
        <v>104.96717559397401</v>
      </c>
      <c r="H30">
        <v>104.88266054655401</v>
      </c>
      <c r="I30">
        <v>110.26543932644501</v>
      </c>
      <c r="J30">
        <v>123.259471349883</v>
      </c>
      <c r="K30">
        <v>133.14814656874501</v>
      </c>
      <c r="L30">
        <v>133.57579753171899</v>
      </c>
      <c r="M30">
        <v>135.81749657389699</v>
      </c>
      <c r="N30">
        <v>134.36699038950999</v>
      </c>
      <c r="O30">
        <v>144.36792301492301</v>
      </c>
      <c r="P30">
        <v>140.934921508586</v>
      </c>
      <c r="Q30">
        <v>150.87968727504401</v>
      </c>
      <c r="R30">
        <v>161.914088829761</v>
      </c>
      <c r="S30">
        <v>162.30808827910801</v>
      </c>
      <c r="T30">
        <v>148.918357379865</v>
      </c>
      <c r="U30">
        <v>157.91505110834001</v>
      </c>
      <c r="V30">
        <v>161.45474001288801</v>
      </c>
      <c r="W30">
        <v>155.99300088812299</v>
      </c>
      <c r="X30">
        <v>172.05592564339301</v>
      </c>
      <c r="Y30">
        <v>196.02416922290001</v>
      </c>
      <c r="Z30">
        <v>194.17050006435301</v>
      </c>
      <c r="AA30">
        <v>201.09982714787699</v>
      </c>
      <c r="AB30">
        <v>210.82802853849299</v>
      </c>
      <c r="AC30">
        <v>180.63281030896599</v>
      </c>
      <c r="AD30">
        <v>199.506289482802</v>
      </c>
      <c r="AE30">
        <v>148.14194795854499</v>
      </c>
      <c r="AF30">
        <v>178.156933416345</v>
      </c>
    </row>
    <row r="31" spans="1:32" x14ac:dyDescent="0.3">
      <c r="A31" t="s">
        <v>103</v>
      </c>
      <c r="B31" t="s">
        <v>355</v>
      </c>
      <c r="C31" t="s">
        <v>297</v>
      </c>
      <c r="D31" t="s">
        <v>356</v>
      </c>
      <c r="E31" t="s">
        <v>298</v>
      </c>
      <c r="F31">
        <v>1182.28978150389</v>
      </c>
      <c r="G31">
        <v>1168.00010256524</v>
      </c>
      <c r="H31">
        <v>1179.0464018494399</v>
      </c>
      <c r="I31">
        <v>1242.4834837041001</v>
      </c>
      <c r="J31">
        <v>1379.2120010246899</v>
      </c>
      <c r="K31">
        <v>1492.5760101696401</v>
      </c>
      <c r="L31">
        <v>1501.34148667871</v>
      </c>
      <c r="M31">
        <v>1525.8940316066601</v>
      </c>
      <c r="N31">
        <v>1513.1438374874499</v>
      </c>
      <c r="O31">
        <v>1621.27873701971</v>
      </c>
      <c r="P31">
        <v>1595.2293902404101</v>
      </c>
      <c r="Q31">
        <v>1697.37677760734</v>
      </c>
      <c r="R31">
        <v>1823.40640802132</v>
      </c>
      <c r="S31">
        <v>1830.2864359709599</v>
      </c>
      <c r="T31">
        <v>1703.2700191988799</v>
      </c>
      <c r="U31">
        <v>1805.0258892607001</v>
      </c>
      <c r="V31">
        <v>1510.9101340613399</v>
      </c>
      <c r="W31">
        <v>1560.1849578240101</v>
      </c>
      <c r="X31">
        <v>1577.3864868970099</v>
      </c>
      <c r="Y31">
        <v>1299.3275575505099</v>
      </c>
      <c r="Z31">
        <v>1095.16701001199</v>
      </c>
      <c r="AA31">
        <v>920.64937533812497</v>
      </c>
      <c r="AB31">
        <v>1175.7083681853901</v>
      </c>
      <c r="AC31">
        <v>1319.48837056006</v>
      </c>
      <c r="AD31">
        <v>1330.4876844702301</v>
      </c>
      <c r="AE31">
        <v>-66.107748553750596</v>
      </c>
      <c r="AF31">
        <v>237.97487929918799</v>
      </c>
    </row>
    <row r="32" spans="1:32" x14ac:dyDescent="0.3">
      <c r="A32" t="s">
        <v>103</v>
      </c>
      <c r="B32" t="s">
        <v>357</v>
      </c>
      <c r="C32" t="s">
        <v>297</v>
      </c>
      <c r="D32" t="s">
        <v>358</v>
      </c>
      <c r="E32" t="s">
        <v>298</v>
      </c>
      <c r="F32">
        <v>1845.7393183443401</v>
      </c>
      <c r="G32">
        <v>1883.20087273836</v>
      </c>
      <c r="H32">
        <v>1953.9482569633899</v>
      </c>
      <c r="I32">
        <v>2079.3957941508102</v>
      </c>
      <c r="J32">
        <v>2246.2970975232502</v>
      </c>
      <c r="K32">
        <v>2462.5154438695599</v>
      </c>
      <c r="L32">
        <v>2505.06411350192</v>
      </c>
      <c r="M32">
        <v>2550.0549833687201</v>
      </c>
      <c r="N32">
        <v>2565.7611280361798</v>
      </c>
      <c r="O32">
        <v>2722.1429636539901</v>
      </c>
      <c r="P32">
        <v>2759.5113608635102</v>
      </c>
      <c r="Q32">
        <v>2889.2237760354101</v>
      </c>
      <c r="R32">
        <v>3123.89426519678</v>
      </c>
      <c r="S32">
        <v>3179.1193720307701</v>
      </c>
      <c r="T32">
        <v>3004.1634532929002</v>
      </c>
      <c r="U32">
        <v>3185.9706020164299</v>
      </c>
      <c r="V32">
        <v>3217.45538929959</v>
      </c>
      <c r="W32">
        <v>3340.3829154308</v>
      </c>
      <c r="X32">
        <v>3258.53072693073</v>
      </c>
      <c r="Y32">
        <v>3311.0394177327598</v>
      </c>
      <c r="Z32">
        <v>3414.5735725169302</v>
      </c>
      <c r="AA32">
        <v>3543.6653755898301</v>
      </c>
      <c r="AB32">
        <v>3802.9271505961901</v>
      </c>
      <c r="AC32">
        <v>3859.90813874782</v>
      </c>
      <c r="AD32">
        <v>4024.5657323652899</v>
      </c>
      <c r="AE32">
        <v>3078.7907486863401</v>
      </c>
      <c r="AF32">
        <v>3405.5516836494799</v>
      </c>
    </row>
    <row r="33" spans="1:32" x14ac:dyDescent="0.3">
      <c r="A33" t="s">
        <v>103</v>
      </c>
      <c r="B33" t="s">
        <v>359</v>
      </c>
      <c r="C33" t="s">
        <v>297</v>
      </c>
      <c r="D33" t="s">
        <v>360</v>
      </c>
      <c r="E33" t="s">
        <v>298</v>
      </c>
      <c r="F33">
        <v>425.81800461965798</v>
      </c>
      <c r="G33">
        <v>437.60873400338699</v>
      </c>
      <c r="H33">
        <v>457.30446259716302</v>
      </c>
      <c r="I33">
        <v>487.69559296362303</v>
      </c>
      <c r="J33">
        <v>523.44245936562197</v>
      </c>
      <c r="K33">
        <v>574.21038543366001</v>
      </c>
      <c r="L33">
        <v>587.19456269389002</v>
      </c>
      <c r="M33">
        <v>598.81803639746295</v>
      </c>
      <c r="N33">
        <v>605.35908691336499</v>
      </c>
      <c r="O33">
        <v>640.71379242017395</v>
      </c>
      <c r="P33">
        <v>653.45835024888595</v>
      </c>
      <c r="Q33">
        <v>687.06451882742795</v>
      </c>
      <c r="R33">
        <v>747.47210447957798</v>
      </c>
      <c r="S33">
        <v>769.01613658285805</v>
      </c>
      <c r="T33">
        <v>736.03028206670899</v>
      </c>
      <c r="U33">
        <v>782.89924985253003</v>
      </c>
      <c r="V33">
        <v>738.87566260577603</v>
      </c>
      <c r="W33">
        <v>690.37404763548398</v>
      </c>
      <c r="X33">
        <v>659.12627338272603</v>
      </c>
      <c r="Y33">
        <v>650.69062881492198</v>
      </c>
      <c r="Z33">
        <v>647.15661442129306</v>
      </c>
      <c r="AA33">
        <v>597.02496310802405</v>
      </c>
      <c r="AB33">
        <v>554.72143518687596</v>
      </c>
      <c r="AC33">
        <v>564.80749919929201</v>
      </c>
      <c r="AD33">
        <v>583.60775594305699</v>
      </c>
      <c r="AE33">
        <v>550.08277430723297</v>
      </c>
      <c r="AF33">
        <v>569.16596980791803</v>
      </c>
    </row>
    <row r="34" spans="1:32" x14ac:dyDescent="0.3">
      <c r="A34" t="s">
        <v>103</v>
      </c>
      <c r="B34" t="s">
        <v>361</v>
      </c>
      <c r="C34" t="s">
        <v>297</v>
      </c>
      <c r="D34" t="s">
        <v>362</v>
      </c>
      <c r="E34" t="s">
        <v>298</v>
      </c>
      <c r="F34">
        <v>8042.0565066508498</v>
      </c>
      <c r="G34">
        <v>7805.2199808877403</v>
      </c>
      <c r="H34">
        <v>8216.0204683748598</v>
      </c>
      <c r="I34">
        <v>8593.6498686177802</v>
      </c>
      <c r="J34">
        <v>8769.9385226172199</v>
      </c>
      <c r="K34">
        <v>9468.7119261261505</v>
      </c>
      <c r="L34">
        <v>9577.0484337556409</v>
      </c>
      <c r="M34">
        <v>9399.9180964498792</v>
      </c>
      <c r="N34">
        <v>8941.1296917885993</v>
      </c>
      <c r="O34">
        <v>9007.8606019292092</v>
      </c>
      <c r="P34">
        <v>9147.5787296231192</v>
      </c>
      <c r="Q34">
        <v>9416.6764368043005</v>
      </c>
      <c r="R34">
        <v>9562.7958452299008</v>
      </c>
      <c r="S34">
        <v>9292.8717163424699</v>
      </c>
      <c r="T34">
        <v>9318.8470896271392</v>
      </c>
      <c r="U34">
        <v>9544.4065173602594</v>
      </c>
      <c r="V34">
        <v>9326.8055361031293</v>
      </c>
      <c r="W34">
        <v>9221.5215003959293</v>
      </c>
      <c r="X34">
        <v>9122.5814424359905</v>
      </c>
      <c r="Y34">
        <v>9437.4417711200294</v>
      </c>
      <c r="Z34">
        <v>9641.0659167915092</v>
      </c>
      <c r="AA34">
        <v>9901.2265733858294</v>
      </c>
      <c r="AB34">
        <v>10629.636984288099</v>
      </c>
      <c r="AC34">
        <v>11129.491740002601</v>
      </c>
      <c r="AD34">
        <v>11612.8559201345</v>
      </c>
      <c r="AE34">
        <v>6705.1268940595301</v>
      </c>
      <c r="AF34">
        <v>7512.1699462563301</v>
      </c>
    </row>
    <row r="35" spans="1:32" x14ac:dyDescent="0.3">
      <c r="A35" t="s">
        <v>103</v>
      </c>
      <c r="B35" t="s">
        <v>363</v>
      </c>
      <c r="C35" t="s">
        <v>297</v>
      </c>
      <c r="D35" t="s">
        <v>364</v>
      </c>
      <c r="E35" t="s">
        <v>298</v>
      </c>
      <c r="F35">
        <v>4260.3904348748902</v>
      </c>
      <c r="G35">
        <v>4328.6501769789402</v>
      </c>
      <c r="H35">
        <v>4454.1736460557204</v>
      </c>
      <c r="I35">
        <v>4579.5916158255504</v>
      </c>
      <c r="J35">
        <v>4861.5163934314596</v>
      </c>
      <c r="K35">
        <v>5147.6213956477504</v>
      </c>
      <c r="L35">
        <v>5505.8463566097398</v>
      </c>
      <c r="M35">
        <v>5797.04634274196</v>
      </c>
      <c r="N35">
        <v>5856.4836273546998</v>
      </c>
      <c r="O35">
        <v>6041.6080389655299</v>
      </c>
      <c r="P35">
        <v>6235.0999918606103</v>
      </c>
      <c r="Q35">
        <v>6505.4655813832796</v>
      </c>
      <c r="R35">
        <v>6765.8901067885199</v>
      </c>
      <c r="S35">
        <v>7042.5645659910897</v>
      </c>
      <c r="T35">
        <v>7081.9427827866803</v>
      </c>
      <c r="U35">
        <v>6876.1131534671704</v>
      </c>
      <c r="V35">
        <v>7190.7320096462199</v>
      </c>
      <c r="W35">
        <v>7001.1761510455799</v>
      </c>
      <c r="X35">
        <v>6880.0342809346803</v>
      </c>
      <c r="Y35">
        <v>6749.9928431503304</v>
      </c>
      <c r="Z35">
        <v>6798.6260307867997</v>
      </c>
      <c r="AA35">
        <v>6975.6695869253799</v>
      </c>
      <c r="AB35">
        <v>7265.5523059699399</v>
      </c>
      <c r="AC35">
        <v>7747.6211872281501</v>
      </c>
      <c r="AD35">
        <v>8375.3512257935399</v>
      </c>
      <c r="AE35">
        <v>8957.9658306600104</v>
      </c>
      <c r="AF35">
        <v>9619.4114571234404</v>
      </c>
    </row>
    <row r="36" spans="1:32" x14ac:dyDescent="0.3">
      <c r="A36" t="s">
        <v>103</v>
      </c>
      <c r="B36" t="s">
        <v>365</v>
      </c>
      <c r="C36" t="s">
        <v>297</v>
      </c>
      <c r="D36" t="s">
        <v>366</v>
      </c>
      <c r="E36" t="s">
        <v>298</v>
      </c>
      <c r="F36">
        <v>1396.14736655978</v>
      </c>
      <c r="G36">
        <v>1419.2271528067999</v>
      </c>
      <c r="H36">
        <v>1505.79003676241</v>
      </c>
      <c r="I36">
        <v>1521.3155993381699</v>
      </c>
      <c r="J36">
        <v>1588.2506519562301</v>
      </c>
      <c r="K36">
        <v>1599.73808715772</v>
      </c>
      <c r="L36">
        <v>1505.8509621605799</v>
      </c>
      <c r="M36">
        <v>1463.9349918548201</v>
      </c>
      <c r="N36">
        <v>1453.1555304672099</v>
      </c>
      <c r="O36">
        <v>1454.1601950214899</v>
      </c>
      <c r="P36">
        <v>1461.58506991173</v>
      </c>
      <c r="Q36">
        <v>1545.4419624792099</v>
      </c>
      <c r="R36">
        <v>1573.16547789166</v>
      </c>
      <c r="S36">
        <v>1561.1640218653299</v>
      </c>
      <c r="T36">
        <v>1523.6885628739701</v>
      </c>
      <c r="U36">
        <v>1463.4482520556301</v>
      </c>
      <c r="V36">
        <v>1377.53201350221</v>
      </c>
      <c r="W36">
        <v>1264.8241525656599</v>
      </c>
      <c r="X36">
        <v>1230.8612325501099</v>
      </c>
      <c r="Y36">
        <v>1217.52880702779</v>
      </c>
      <c r="Z36">
        <v>1222.39061635601</v>
      </c>
      <c r="AA36">
        <v>1226.5832164834401</v>
      </c>
      <c r="AB36">
        <v>1273.3100462238899</v>
      </c>
      <c r="AC36">
        <v>1336.15136686348</v>
      </c>
      <c r="AD36">
        <v>1355.70980781361</v>
      </c>
      <c r="AE36">
        <v>1309.6849824466401</v>
      </c>
      <c r="AF36">
        <v>1391.22731130681</v>
      </c>
    </row>
    <row r="37" spans="1:32" x14ac:dyDescent="0.3">
      <c r="A37" t="s">
        <v>103</v>
      </c>
      <c r="B37" t="s">
        <v>367</v>
      </c>
      <c r="C37" t="s">
        <v>297</v>
      </c>
      <c r="D37" t="s">
        <v>368</v>
      </c>
      <c r="E37" t="s">
        <v>298</v>
      </c>
      <c r="F37">
        <v>1785.19398378092</v>
      </c>
      <c r="G37">
        <v>1810.8795597620599</v>
      </c>
      <c r="H37">
        <v>1840.5205953621601</v>
      </c>
      <c r="I37">
        <v>1911.8454893114999</v>
      </c>
      <c r="J37">
        <v>2075.2399613440002</v>
      </c>
      <c r="K37">
        <v>2244.0607503769902</v>
      </c>
      <c r="L37">
        <v>2558.1213417548502</v>
      </c>
      <c r="M37">
        <v>2723.5450315530602</v>
      </c>
      <c r="N37">
        <v>2767.53618089881</v>
      </c>
      <c r="O37">
        <v>2886.0836916466001</v>
      </c>
      <c r="P37">
        <v>3000.06144450499</v>
      </c>
      <c r="Q37">
        <v>3085.63834521845</v>
      </c>
      <c r="R37">
        <v>3237.12221462353</v>
      </c>
      <c r="S37">
        <v>3398.8871084234202</v>
      </c>
      <c r="T37">
        <v>3374.8445260490098</v>
      </c>
      <c r="U37">
        <v>3174.6210886424401</v>
      </c>
      <c r="V37">
        <v>3453.2366150780999</v>
      </c>
      <c r="W37">
        <v>3327.5331180820599</v>
      </c>
      <c r="X37">
        <v>3089.2523819138501</v>
      </c>
      <c r="Y37">
        <v>2845.4498324708502</v>
      </c>
      <c r="Z37">
        <v>2827.9037490186001</v>
      </c>
      <c r="AA37">
        <v>2795.2072931704502</v>
      </c>
      <c r="AB37">
        <v>2659.7023208248002</v>
      </c>
      <c r="AC37">
        <v>2612.7654606839701</v>
      </c>
      <c r="AD37">
        <v>2668.9719168761699</v>
      </c>
      <c r="AE37">
        <v>2866.01402100628</v>
      </c>
      <c r="AF37">
        <v>2898.12797938625</v>
      </c>
    </row>
    <row r="38" spans="1:32" x14ac:dyDescent="0.3">
      <c r="A38" t="s">
        <v>103</v>
      </c>
      <c r="B38" t="s">
        <v>369</v>
      </c>
      <c r="C38" t="s">
        <v>297</v>
      </c>
      <c r="D38" t="s">
        <v>370</v>
      </c>
      <c r="E38" t="s">
        <v>298</v>
      </c>
      <c r="F38">
        <v>1245.3951445420701</v>
      </c>
      <c r="G38">
        <v>1271.6338352682999</v>
      </c>
      <c r="H38">
        <v>1319.1240850870299</v>
      </c>
      <c r="I38">
        <v>1334.4047536645401</v>
      </c>
      <c r="J38">
        <v>1335.9408785764399</v>
      </c>
      <c r="K38">
        <v>1393.2777486237401</v>
      </c>
      <c r="L38">
        <v>1387.78906610641</v>
      </c>
      <c r="M38">
        <v>1526.63071851211</v>
      </c>
      <c r="N38">
        <v>1540.19901803264</v>
      </c>
      <c r="O38">
        <v>1581.8001076721901</v>
      </c>
      <c r="P38">
        <v>1638.40748005349</v>
      </c>
      <c r="Q38">
        <v>1756.32044737501</v>
      </c>
      <c r="R38">
        <v>1820.7776277508001</v>
      </c>
      <c r="S38">
        <v>1930.1906734479001</v>
      </c>
      <c r="T38">
        <v>2038.2086473403699</v>
      </c>
      <c r="U38">
        <v>2115.4802232705201</v>
      </c>
      <c r="V38">
        <v>2211.6889084190402</v>
      </c>
      <c r="W38">
        <v>2265.60975872067</v>
      </c>
      <c r="X38">
        <v>2432.9880132226699</v>
      </c>
      <c r="Y38">
        <v>2581.5376100198</v>
      </c>
      <c r="Z38">
        <v>2646.7617974805598</v>
      </c>
      <c r="AA38">
        <v>2866.0953254969299</v>
      </c>
      <c r="AB38">
        <v>3280.6478236452599</v>
      </c>
      <c r="AC38">
        <v>3779.7979979704101</v>
      </c>
      <c r="AD38">
        <v>4348.7984852458303</v>
      </c>
      <c r="AE38">
        <v>4782.2668272070996</v>
      </c>
      <c r="AF38">
        <v>5330.0561664303896</v>
      </c>
    </row>
    <row r="39" spans="1:32" x14ac:dyDescent="0.3">
      <c r="A39" t="s">
        <v>103</v>
      </c>
      <c r="B39" t="s">
        <v>371</v>
      </c>
      <c r="C39" t="s">
        <v>297</v>
      </c>
      <c r="D39" t="s">
        <v>372</v>
      </c>
      <c r="E39" t="s">
        <v>298</v>
      </c>
      <c r="F39">
        <v>5221.64488758265</v>
      </c>
      <c r="G39">
        <v>5418.5212936376001</v>
      </c>
      <c r="H39">
        <v>5945.8551115486798</v>
      </c>
      <c r="I39">
        <v>6671.5106438248504</v>
      </c>
      <c r="J39">
        <v>7447.4611467902896</v>
      </c>
      <c r="K39">
        <v>7508.5390656872396</v>
      </c>
      <c r="L39">
        <v>8455.9185221011994</v>
      </c>
      <c r="M39">
        <v>8983.8493562603398</v>
      </c>
      <c r="N39">
        <v>9570.2374991413708</v>
      </c>
      <c r="O39">
        <v>10153.216044160599</v>
      </c>
      <c r="P39">
        <v>10444.2565252195</v>
      </c>
      <c r="Q39">
        <v>11585.576228616001</v>
      </c>
      <c r="R39">
        <v>12889.1729358373</v>
      </c>
      <c r="S39">
        <v>13554.798509368</v>
      </c>
      <c r="T39">
        <v>13517.840421758199</v>
      </c>
      <c r="U39">
        <v>13326.501227430001</v>
      </c>
      <c r="V39">
        <v>13263.642905237501</v>
      </c>
      <c r="W39">
        <v>12226.152819876899</v>
      </c>
      <c r="X39">
        <v>11552.554267039201</v>
      </c>
      <c r="Y39">
        <v>10353.8791267875</v>
      </c>
      <c r="Z39">
        <v>9817.2000489642796</v>
      </c>
      <c r="AA39">
        <v>9709.9398125277094</v>
      </c>
      <c r="AB39">
        <v>9399.8649321018693</v>
      </c>
      <c r="AC39">
        <v>9754.6453953463206</v>
      </c>
      <c r="AD39">
        <v>10098.179175859201</v>
      </c>
      <c r="AE39">
        <v>10356.288170797199</v>
      </c>
      <c r="AF39">
        <v>11055.5972026037</v>
      </c>
    </row>
    <row r="40" spans="1:32" x14ac:dyDescent="0.3">
      <c r="A40" t="s">
        <v>103</v>
      </c>
      <c r="B40" t="s">
        <v>373</v>
      </c>
      <c r="C40" t="s">
        <v>297</v>
      </c>
      <c r="D40" t="s">
        <v>374</v>
      </c>
      <c r="E40" t="s">
        <v>298</v>
      </c>
      <c r="F40">
        <v>19423.937790446402</v>
      </c>
      <c r="G40">
        <v>19675.940272249602</v>
      </c>
      <c r="H40">
        <v>20179.849562654301</v>
      </c>
      <c r="I40">
        <v>20180.441227859101</v>
      </c>
      <c r="J40">
        <v>20396.9393185017</v>
      </c>
      <c r="K40">
        <v>20749.020877454401</v>
      </c>
      <c r="L40">
        <v>21111.187289768601</v>
      </c>
      <c r="M40">
        <v>21039.981107461899</v>
      </c>
      <c r="N40">
        <v>20810.488189391799</v>
      </c>
      <c r="O40">
        <v>20330.9733095255</v>
      </c>
      <c r="P40">
        <v>20767.521351724699</v>
      </c>
      <c r="Q40">
        <v>20697.903008243698</v>
      </c>
      <c r="R40">
        <v>20955.020445610298</v>
      </c>
      <c r="S40">
        <v>21216.784830565099</v>
      </c>
      <c r="T40">
        <v>21419.574282049001</v>
      </c>
      <c r="U40">
        <v>22535.151479930901</v>
      </c>
      <c r="V40">
        <v>22733.5476104599</v>
      </c>
      <c r="W40">
        <v>22343.549311805</v>
      </c>
      <c r="X40">
        <v>22572.2225771624</v>
      </c>
      <c r="Y40">
        <v>22518.615885511299</v>
      </c>
      <c r="Z40">
        <v>22716.630053242701</v>
      </c>
      <c r="AA40">
        <v>23128.487788033599</v>
      </c>
      <c r="AB40">
        <v>23845.6698236558</v>
      </c>
      <c r="AC40">
        <v>23962.243903312399</v>
      </c>
      <c r="AD40">
        <v>24353.193224215302</v>
      </c>
      <c r="AE40">
        <v>23849.743149364</v>
      </c>
      <c r="AF40">
        <v>23961.891024203102</v>
      </c>
    </row>
    <row r="41" spans="1:32" x14ac:dyDescent="0.3">
      <c r="A41" t="s">
        <v>103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103</v>
      </c>
      <c r="B42" t="s">
        <v>377</v>
      </c>
      <c r="C42" t="s">
        <v>297</v>
      </c>
      <c r="D42" t="s">
        <v>378</v>
      </c>
      <c r="E42" t="s">
        <v>298</v>
      </c>
      <c r="F42">
        <v>5779.3447319080597</v>
      </c>
      <c r="G42">
        <v>5931.9016814480901</v>
      </c>
      <c r="H42">
        <v>6153.3364094011904</v>
      </c>
      <c r="I42">
        <v>6242.69063506572</v>
      </c>
      <c r="J42">
        <v>6399.22073690251</v>
      </c>
      <c r="K42">
        <v>6520.87808283499</v>
      </c>
      <c r="L42">
        <v>6672.12405510399</v>
      </c>
      <c r="M42">
        <v>6713.7555233553103</v>
      </c>
      <c r="N42">
        <v>6744.9666975008904</v>
      </c>
      <c r="O42">
        <v>6825.6544450944302</v>
      </c>
      <c r="P42">
        <v>7076.7646066756097</v>
      </c>
      <c r="Q42">
        <v>6992.0038764164101</v>
      </c>
      <c r="R42">
        <v>7320.06132643002</v>
      </c>
      <c r="S42">
        <v>7661.0007376072199</v>
      </c>
      <c r="T42">
        <v>7412.5399801347003</v>
      </c>
      <c r="U42">
        <v>7363.8828842783096</v>
      </c>
      <c r="V42">
        <v>7312.7589384491002</v>
      </c>
      <c r="W42">
        <v>6954.58003070418</v>
      </c>
      <c r="X42">
        <v>7139.0540400590198</v>
      </c>
      <c r="Y42">
        <v>7727.8536058192603</v>
      </c>
      <c r="Z42">
        <v>7671.6166318842797</v>
      </c>
      <c r="AA42">
        <v>8026.0696274421298</v>
      </c>
      <c r="AB42">
        <v>8484.3582250570707</v>
      </c>
      <c r="AC42">
        <v>9037.1738584861905</v>
      </c>
      <c r="AD42">
        <v>9759.8237696189299</v>
      </c>
      <c r="AE42">
        <v>9709.0951215511905</v>
      </c>
      <c r="AF42">
        <v>10196.2489835252</v>
      </c>
    </row>
    <row r="43" spans="1:32" x14ac:dyDescent="0.3">
      <c r="A43" t="s">
        <v>103</v>
      </c>
      <c r="B43" t="s">
        <v>379</v>
      </c>
      <c r="C43" t="s">
        <v>297</v>
      </c>
      <c r="D43" t="s">
        <v>380</v>
      </c>
      <c r="E43" t="s">
        <v>298</v>
      </c>
      <c r="F43">
        <v>9773.7575009028606</v>
      </c>
      <c r="G43">
        <v>10000.0482627156</v>
      </c>
      <c r="H43">
        <v>10367.930562740899</v>
      </c>
      <c r="I43">
        <v>10591.735666561401</v>
      </c>
      <c r="J43">
        <v>10875.7704327875</v>
      </c>
      <c r="K43">
        <v>11142.480385293</v>
      </c>
      <c r="L43">
        <v>11240.397310165001</v>
      </c>
      <c r="M43">
        <v>11269.7813938975</v>
      </c>
      <c r="N43">
        <v>11288.4450664939</v>
      </c>
      <c r="O43">
        <v>11517.7252760173</v>
      </c>
      <c r="P43">
        <v>11927.139306338</v>
      </c>
      <c r="Q43">
        <v>12120.895486048301</v>
      </c>
      <c r="R43">
        <v>12887.819486697599</v>
      </c>
      <c r="S43">
        <v>13368.5562242424</v>
      </c>
      <c r="T43">
        <v>13200.438213634499</v>
      </c>
      <c r="U43">
        <v>13570.327560195001</v>
      </c>
      <c r="V43">
        <v>13278.966314056201</v>
      </c>
      <c r="W43">
        <v>12665.0305251471</v>
      </c>
      <c r="X43">
        <v>12815.8858693109</v>
      </c>
      <c r="Y43">
        <v>13855.837616884</v>
      </c>
      <c r="Z43">
        <v>14021.1161063294</v>
      </c>
      <c r="AA43">
        <v>14790.118579763999</v>
      </c>
      <c r="AB43">
        <v>15870.680317414201</v>
      </c>
      <c r="AC43">
        <v>16866.7379046592</v>
      </c>
      <c r="AD43">
        <v>17806.836634724801</v>
      </c>
      <c r="AE43">
        <v>16743.9036997406</v>
      </c>
      <c r="AF43">
        <v>17764.005280309299</v>
      </c>
    </row>
    <row r="44" spans="1:32" x14ac:dyDescent="0.3">
      <c r="A44" t="s">
        <v>103</v>
      </c>
      <c r="B44" t="s">
        <v>381</v>
      </c>
      <c r="C44" t="s">
        <v>297</v>
      </c>
      <c r="D44" t="s">
        <v>382</v>
      </c>
      <c r="E44" t="s">
        <v>298</v>
      </c>
      <c r="F44">
        <v>94371.516433837402</v>
      </c>
      <c r="G44">
        <v>98317.421715643301</v>
      </c>
      <c r="H44">
        <v>103262.880781147</v>
      </c>
      <c r="I44">
        <v>107564.450006725</v>
      </c>
      <c r="J44">
        <v>111777.157251211</v>
      </c>
      <c r="K44">
        <v>116217.596985813</v>
      </c>
      <c r="L44">
        <v>119045.23050891999</v>
      </c>
      <c r="M44">
        <v>119737.404461067</v>
      </c>
      <c r="N44">
        <v>118714.98146711801</v>
      </c>
      <c r="O44">
        <v>121404.35067498501</v>
      </c>
      <c r="P44">
        <v>121261.55539242399</v>
      </c>
      <c r="Q44">
        <v>124464.032681975</v>
      </c>
      <c r="R44">
        <v>128935.24803822199</v>
      </c>
      <c r="S44">
        <v>129659.656787147</v>
      </c>
      <c r="T44">
        <v>124513.61612908699</v>
      </c>
      <c r="U44">
        <v>126636.89940595601</v>
      </c>
      <c r="V44">
        <v>125597.779332694</v>
      </c>
      <c r="W44">
        <v>120482.963624689</v>
      </c>
      <c r="X44">
        <v>119789.390920077</v>
      </c>
      <c r="Y44">
        <v>120804.947437989</v>
      </c>
      <c r="Z44">
        <v>122624.41388879401</v>
      </c>
      <c r="AA44">
        <v>125202.962795839</v>
      </c>
      <c r="AB44">
        <v>129964.89649783399</v>
      </c>
      <c r="AC44">
        <v>134677.28210023101</v>
      </c>
      <c r="AD44">
        <v>139024.32519219199</v>
      </c>
      <c r="AE44">
        <v>125854.86558405599</v>
      </c>
      <c r="AF44">
        <v>134182.94637075701</v>
      </c>
    </row>
    <row r="45" spans="1:32" x14ac:dyDescent="0.3">
      <c r="A45" t="s">
        <v>103</v>
      </c>
      <c r="B45" t="s">
        <v>383</v>
      </c>
      <c r="C45" t="s">
        <v>297</v>
      </c>
      <c r="D45" t="s">
        <v>384</v>
      </c>
      <c r="E45" t="s">
        <v>298</v>
      </c>
      <c r="F45">
        <v>89352.357817878801</v>
      </c>
      <c r="G45">
        <v>93062.905970780994</v>
      </c>
      <c r="H45">
        <v>98625.216505990902</v>
      </c>
      <c r="I45">
        <v>103214.28114248101</v>
      </c>
      <c r="J45">
        <v>107163.259401836</v>
      </c>
      <c r="K45">
        <v>111900.24962032901</v>
      </c>
      <c r="L45">
        <v>114905.12572109701</v>
      </c>
      <c r="M45">
        <v>115409.988797848</v>
      </c>
      <c r="N45">
        <v>114490.976019391</v>
      </c>
      <c r="O45">
        <v>116923.929844534</v>
      </c>
      <c r="P45">
        <v>117039.890009722</v>
      </c>
      <c r="Q45">
        <v>120135.29213940199</v>
      </c>
      <c r="R45">
        <v>124791.96737724</v>
      </c>
      <c r="S45">
        <v>125373.373855572</v>
      </c>
      <c r="T45">
        <v>120372.975553486</v>
      </c>
      <c r="U45">
        <v>122463.11028838799</v>
      </c>
      <c r="V45">
        <v>121384.625775881</v>
      </c>
      <c r="W45">
        <v>116321.681273671</v>
      </c>
      <c r="X45">
        <v>115614.66573282301</v>
      </c>
      <c r="Y45">
        <v>116712.94668295899</v>
      </c>
      <c r="Z45">
        <v>118426.39433196301</v>
      </c>
      <c r="AA45">
        <v>121000.85441377301</v>
      </c>
      <c r="AB45">
        <v>125678.387735014</v>
      </c>
      <c r="AC45">
        <v>130396.018821323</v>
      </c>
      <c r="AD45">
        <v>134561.66363043699</v>
      </c>
      <c r="AE45">
        <v>121466.75132322899</v>
      </c>
      <c r="AF45">
        <v>129590.013603267</v>
      </c>
    </row>
    <row r="46" spans="1:32" x14ac:dyDescent="0.3">
      <c r="A46" t="s">
        <v>103</v>
      </c>
      <c r="B46" t="s">
        <v>385</v>
      </c>
      <c r="C46" t="s">
        <v>297</v>
      </c>
      <c r="D46" t="s">
        <v>386</v>
      </c>
      <c r="E46" t="s">
        <v>298</v>
      </c>
      <c r="F46">
        <v>4019.0829057108699</v>
      </c>
      <c r="G46">
        <v>4094.6700326228602</v>
      </c>
      <c r="H46">
        <v>4242.3307273912296</v>
      </c>
      <c r="I46">
        <v>4373.8229682328802</v>
      </c>
      <c r="J46">
        <v>4501.4242043738104</v>
      </c>
      <c r="K46">
        <v>4646.4294302446297</v>
      </c>
      <c r="L46">
        <v>4593.8573410767403</v>
      </c>
      <c r="M46">
        <v>4582.3101348228802</v>
      </c>
      <c r="N46">
        <v>4571.5672808855697</v>
      </c>
      <c r="O46">
        <v>4716.0765405003804</v>
      </c>
      <c r="P46">
        <v>4875.8628140605397</v>
      </c>
      <c r="Q46">
        <v>5142.2715307336603</v>
      </c>
      <c r="R46">
        <v>5574.0276957877204</v>
      </c>
      <c r="S46">
        <v>5715.8492771285701</v>
      </c>
      <c r="T46">
        <v>5792.3396255710704</v>
      </c>
      <c r="U46">
        <v>6212.81909592597</v>
      </c>
      <c r="V46">
        <v>5967.2028469062298</v>
      </c>
      <c r="W46">
        <v>5711.7698965663403</v>
      </c>
      <c r="X46">
        <v>5676.8815351476997</v>
      </c>
      <c r="Y46">
        <v>6128.0344891694904</v>
      </c>
      <c r="Z46">
        <v>6352.4142347807701</v>
      </c>
      <c r="AA46">
        <v>6767.7540897078097</v>
      </c>
      <c r="AB46">
        <v>7388.0775023691303</v>
      </c>
      <c r="AC46">
        <v>7831.8929641447303</v>
      </c>
      <c r="AD46">
        <v>8048.9353244306503</v>
      </c>
      <c r="AE46">
        <v>7034.8085781894097</v>
      </c>
      <c r="AF46">
        <v>7567.7562967841204</v>
      </c>
    </row>
    <row r="47" spans="1:32" x14ac:dyDescent="0.3">
      <c r="A47" t="s">
        <v>103</v>
      </c>
      <c r="B47" t="s">
        <v>387</v>
      </c>
      <c r="C47" t="s">
        <v>297</v>
      </c>
      <c r="D47" t="s">
        <v>388</v>
      </c>
      <c r="E47" t="s">
        <v>298</v>
      </c>
      <c r="F47">
        <v>12055.8446655568</v>
      </c>
      <c r="G47">
        <v>12450.0406911187</v>
      </c>
      <c r="H47">
        <v>12916.0345385866</v>
      </c>
      <c r="I47">
        <v>13935.4471532889</v>
      </c>
      <c r="J47">
        <v>14145.7129826978</v>
      </c>
      <c r="K47">
        <v>14540.3945647541</v>
      </c>
      <c r="L47">
        <v>14854.2015356758</v>
      </c>
      <c r="M47">
        <v>15384.912965343599</v>
      </c>
      <c r="N47">
        <v>15510.485589051401</v>
      </c>
      <c r="O47">
        <v>15573.423346176</v>
      </c>
      <c r="P47">
        <v>15648.241245807099</v>
      </c>
      <c r="Q47">
        <v>15590.4079291822</v>
      </c>
      <c r="R47">
        <v>15347.9281424195</v>
      </c>
      <c r="S47">
        <v>15395.455121982701</v>
      </c>
      <c r="T47">
        <v>15102.873858695601</v>
      </c>
      <c r="U47">
        <v>14526.3018765249</v>
      </c>
      <c r="V47">
        <v>14042.7875289152</v>
      </c>
      <c r="W47">
        <v>13948.1448183256</v>
      </c>
      <c r="X47">
        <v>13567.817188671001</v>
      </c>
      <c r="Y47">
        <v>13367.2282333902</v>
      </c>
      <c r="Z47">
        <v>13485.473045364501</v>
      </c>
      <c r="AA47">
        <v>13447.954907138899</v>
      </c>
      <c r="AB47">
        <v>13439.2505486719</v>
      </c>
      <c r="AC47">
        <v>13329.4038920273</v>
      </c>
      <c r="AD47">
        <v>13417.7693972822</v>
      </c>
      <c r="AE47">
        <v>13067.9440556299</v>
      </c>
      <c r="AF47">
        <v>13254.628308477601</v>
      </c>
    </row>
    <row r="48" spans="1:32" x14ac:dyDescent="0.3">
      <c r="A48" t="s">
        <v>103</v>
      </c>
      <c r="B48" t="s">
        <v>389</v>
      </c>
      <c r="C48" t="s">
        <v>297</v>
      </c>
      <c r="D48" t="s">
        <v>390</v>
      </c>
      <c r="E48" t="s">
        <v>298</v>
      </c>
      <c r="F48">
        <v>31607.815194773</v>
      </c>
      <c r="G48">
        <v>31737.790520869701</v>
      </c>
      <c r="H48">
        <v>32192.7527708329</v>
      </c>
      <c r="I48">
        <v>33702.062695427499</v>
      </c>
      <c r="J48">
        <v>34223.552732954398</v>
      </c>
      <c r="K48">
        <v>35442.527807230697</v>
      </c>
      <c r="L48">
        <v>36379.958863802</v>
      </c>
      <c r="M48">
        <v>37039.517591813397</v>
      </c>
      <c r="N48">
        <v>37065.207022800503</v>
      </c>
      <c r="O48">
        <v>37215.907961875899</v>
      </c>
      <c r="P48">
        <v>37923.120361585898</v>
      </c>
      <c r="Q48">
        <v>37529.454377922099</v>
      </c>
      <c r="R48">
        <v>37913.941598463898</v>
      </c>
      <c r="S48">
        <v>38254.7737323002</v>
      </c>
      <c r="T48">
        <v>38134.627813052597</v>
      </c>
      <c r="U48">
        <v>37902.438779796597</v>
      </c>
      <c r="V48">
        <v>36682.867442637304</v>
      </c>
      <c r="W48">
        <v>36119.980743537199</v>
      </c>
      <c r="X48">
        <v>35470.728770629401</v>
      </c>
      <c r="Y48">
        <v>35030.301814040497</v>
      </c>
      <c r="Z48">
        <v>35647.420078823699</v>
      </c>
      <c r="AA48">
        <v>35892.456626066501</v>
      </c>
      <c r="AB48">
        <v>36394.851326350399</v>
      </c>
      <c r="AC48">
        <v>36834.874619160699</v>
      </c>
      <c r="AD48">
        <v>37572.669858817702</v>
      </c>
      <c r="AE48">
        <v>36247.941043405197</v>
      </c>
      <c r="AF48">
        <v>37847.801425789199</v>
      </c>
    </row>
    <row r="49" spans="1:32" x14ac:dyDescent="0.3">
      <c r="A49" t="s">
        <v>103</v>
      </c>
      <c r="B49" t="s">
        <v>391</v>
      </c>
      <c r="C49" t="s">
        <v>297</v>
      </c>
      <c r="D49" t="s">
        <v>392</v>
      </c>
      <c r="E49" t="s">
        <v>298</v>
      </c>
      <c r="F49">
        <v>10258.038069565</v>
      </c>
      <c r="G49">
        <v>9984.0659041708295</v>
      </c>
      <c r="H49">
        <v>10023.592150402999</v>
      </c>
      <c r="I49">
        <v>10295.1668837215</v>
      </c>
      <c r="J49">
        <v>10300.704577235099</v>
      </c>
      <c r="K49">
        <v>10569.5161762509</v>
      </c>
      <c r="L49">
        <v>10713.1058718935</v>
      </c>
      <c r="M49">
        <v>10847.3027042054</v>
      </c>
      <c r="N49">
        <v>10635.2466522956</v>
      </c>
      <c r="O49">
        <v>10640.762311660301</v>
      </c>
      <c r="P49">
        <v>10839.4221323783</v>
      </c>
      <c r="Q49">
        <v>10741.048779914499</v>
      </c>
      <c r="R49">
        <v>10789.2723120174</v>
      </c>
      <c r="S49">
        <v>11066.9037420271</v>
      </c>
      <c r="T49">
        <v>11149.5356126195</v>
      </c>
      <c r="U49">
        <v>11186.2660613593</v>
      </c>
      <c r="V49">
        <v>10834.5086858942</v>
      </c>
      <c r="W49">
        <v>10510.163043795799</v>
      </c>
      <c r="X49">
        <v>10288.671762550801</v>
      </c>
      <c r="Y49">
        <v>10163.0271226362</v>
      </c>
      <c r="Z49">
        <v>10324.9385792423</v>
      </c>
      <c r="AA49">
        <v>10321.953497471701</v>
      </c>
      <c r="AB49">
        <v>10389.4289956107</v>
      </c>
      <c r="AC49">
        <v>10561.670363396301</v>
      </c>
      <c r="AD49">
        <v>10734.007381552001</v>
      </c>
      <c r="AE49">
        <v>10489.0587307919</v>
      </c>
      <c r="AF49">
        <v>10795.742247767799</v>
      </c>
    </row>
    <row r="50" spans="1:32" x14ac:dyDescent="0.3">
      <c r="A50" t="s">
        <v>103</v>
      </c>
      <c r="B50" t="s">
        <v>393</v>
      </c>
      <c r="C50" t="s">
        <v>297</v>
      </c>
      <c r="D50" t="s">
        <v>394</v>
      </c>
      <c r="E50" t="s">
        <v>298</v>
      </c>
      <c r="F50">
        <v>9209.47536264261</v>
      </c>
      <c r="G50">
        <v>9191.9244050089492</v>
      </c>
      <c r="H50">
        <v>9101.0462435948702</v>
      </c>
      <c r="I50">
        <v>9284.2882183347592</v>
      </c>
      <c r="J50">
        <v>9621.9405944751907</v>
      </c>
      <c r="K50">
        <v>10207.357819467699</v>
      </c>
      <c r="L50">
        <v>10733.132475288599</v>
      </c>
      <c r="M50">
        <v>10715.6887750364</v>
      </c>
      <c r="N50">
        <v>10873.279798191301</v>
      </c>
      <c r="O50">
        <v>10964.335267555</v>
      </c>
      <c r="P50">
        <v>11396.8765031478</v>
      </c>
      <c r="Q50">
        <v>11154.018002175701</v>
      </c>
      <c r="R50">
        <v>11754.319338744799</v>
      </c>
      <c r="S50">
        <v>11742.494785081601</v>
      </c>
      <c r="T50">
        <v>11823.9012083381</v>
      </c>
      <c r="U50">
        <v>12158.5810941163</v>
      </c>
      <c r="V50">
        <v>11775.054969414799</v>
      </c>
      <c r="W50">
        <v>11644.851291021299</v>
      </c>
      <c r="X50">
        <v>11598.395738474999</v>
      </c>
      <c r="Y50">
        <v>11486.8021233</v>
      </c>
      <c r="Z50">
        <v>11827.193425650699</v>
      </c>
      <c r="AA50">
        <v>12121.203611213101</v>
      </c>
      <c r="AB50">
        <v>12569.839922576</v>
      </c>
      <c r="AC50">
        <v>12946.208748545399</v>
      </c>
      <c r="AD50">
        <v>13425.2907375143</v>
      </c>
      <c r="AE50">
        <v>12691.0382569834</v>
      </c>
      <c r="AF50">
        <v>13797.5308695437</v>
      </c>
    </row>
    <row r="51" spans="1:32" x14ac:dyDescent="0.3">
      <c r="A51" t="s">
        <v>103</v>
      </c>
      <c r="B51" t="s">
        <v>395</v>
      </c>
      <c r="C51" t="s">
        <v>297</v>
      </c>
      <c r="D51" t="s">
        <v>396</v>
      </c>
      <c r="E51" t="s">
        <v>298</v>
      </c>
      <c r="F51">
        <v>6767.6670002479796</v>
      </c>
      <c r="G51">
        <v>6916.0401812487798</v>
      </c>
      <c r="H51">
        <v>6866.8490837778099</v>
      </c>
      <c r="I51">
        <v>7062.6312105371399</v>
      </c>
      <c r="J51">
        <v>7432.8266844146301</v>
      </c>
      <c r="K51">
        <v>7910.4055389265504</v>
      </c>
      <c r="L51">
        <v>8193.1279204281309</v>
      </c>
      <c r="M51">
        <v>8311.5497625970693</v>
      </c>
      <c r="N51">
        <v>8568.2019413122998</v>
      </c>
      <c r="O51">
        <v>8646.3331403350603</v>
      </c>
      <c r="P51">
        <v>9168.9326494832294</v>
      </c>
      <c r="Q51">
        <v>8945.7918262416806</v>
      </c>
      <c r="R51">
        <v>9417.2839046554109</v>
      </c>
      <c r="S51">
        <v>9318.4412104769199</v>
      </c>
      <c r="T51">
        <v>9431.6973268042002</v>
      </c>
      <c r="U51">
        <v>9729.8571261606394</v>
      </c>
      <c r="V51">
        <v>9227.1897512203795</v>
      </c>
      <c r="W51">
        <v>9001.8586209074292</v>
      </c>
      <c r="X51">
        <v>8905.9702274311294</v>
      </c>
      <c r="Y51">
        <v>8794.9192532114303</v>
      </c>
      <c r="Z51">
        <v>8903.3366678014008</v>
      </c>
      <c r="AA51">
        <v>9100.3399531338291</v>
      </c>
      <c r="AB51">
        <v>9462.7494397516293</v>
      </c>
      <c r="AC51">
        <v>9707.2360427410695</v>
      </c>
      <c r="AD51">
        <v>10148.2341666223</v>
      </c>
      <c r="AE51">
        <v>9499.1887659932399</v>
      </c>
      <c r="AF51">
        <v>10670.014226220601</v>
      </c>
    </row>
    <row r="52" spans="1:32" x14ac:dyDescent="0.3">
      <c r="A52" t="s">
        <v>103</v>
      </c>
      <c r="B52" t="s">
        <v>397</v>
      </c>
      <c r="C52" t="s">
        <v>297</v>
      </c>
      <c r="D52" t="s">
        <v>398</v>
      </c>
      <c r="E52" t="s">
        <v>298</v>
      </c>
      <c r="F52">
        <v>2537.4319106992898</v>
      </c>
      <c r="G52">
        <v>2355.3204654047399</v>
      </c>
      <c r="H52">
        <v>2311.2038582805399</v>
      </c>
      <c r="I52">
        <v>2295.3005751016099</v>
      </c>
      <c r="J52">
        <v>2254.3661952211701</v>
      </c>
      <c r="K52">
        <v>2362.7669142433201</v>
      </c>
      <c r="L52">
        <v>2621.2045204760302</v>
      </c>
      <c r="M52">
        <v>2468.5721118382298</v>
      </c>
      <c r="N52">
        <v>2360.4976126360002</v>
      </c>
      <c r="O52">
        <v>2373.34803472166</v>
      </c>
      <c r="P52">
        <v>2270.0112170418201</v>
      </c>
      <c r="Q52">
        <v>2250.5918295638699</v>
      </c>
      <c r="R52">
        <v>2381.8690517578302</v>
      </c>
      <c r="S52">
        <v>2468.70828483992</v>
      </c>
      <c r="T52">
        <v>2438.2816482855001</v>
      </c>
      <c r="U52">
        <v>2476.8635819902402</v>
      </c>
      <c r="V52">
        <v>2582.32395475162</v>
      </c>
      <c r="W52">
        <v>2666.5894156259901</v>
      </c>
      <c r="X52">
        <v>2709.2001813471702</v>
      </c>
      <c r="Y52">
        <v>2706.0123473839099</v>
      </c>
      <c r="Z52">
        <v>2926.0397423172499</v>
      </c>
      <c r="AA52">
        <v>3021.6914712583002</v>
      </c>
      <c r="AB52">
        <v>3109.0049600570601</v>
      </c>
      <c r="AC52">
        <v>3238.8218505203499</v>
      </c>
      <c r="AD52">
        <v>3279.9088330669401</v>
      </c>
      <c r="AE52">
        <v>3191.8494909901501</v>
      </c>
      <c r="AF52">
        <v>3127.5166433230902</v>
      </c>
    </row>
    <row r="53" spans="1:32" x14ac:dyDescent="0.3">
      <c r="A53" t="s">
        <v>103</v>
      </c>
      <c r="B53" t="s">
        <v>399</v>
      </c>
      <c r="C53" t="s">
        <v>297</v>
      </c>
      <c r="D53" t="s">
        <v>400</v>
      </c>
      <c r="E53" t="s">
        <v>298</v>
      </c>
      <c r="F53">
        <v>1072.73642958305</v>
      </c>
      <c r="G53">
        <v>1115.01497529058</v>
      </c>
      <c r="H53">
        <v>1216.0320476782999</v>
      </c>
      <c r="I53">
        <v>1180.19869473771</v>
      </c>
      <c r="J53">
        <v>1210.18120032364</v>
      </c>
      <c r="K53">
        <v>1342.6088713956101</v>
      </c>
      <c r="L53">
        <v>1274.88953558097</v>
      </c>
      <c r="M53">
        <v>1271.9834592996599</v>
      </c>
      <c r="N53">
        <v>1289.51846608407</v>
      </c>
      <c r="O53">
        <v>1320.2563984946701</v>
      </c>
      <c r="P53">
        <v>1305.9986288093501</v>
      </c>
      <c r="Q53">
        <v>1311.14207576688</v>
      </c>
      <c r="R53">
        <v>1338.5957690386199</v>
      </c>
      <c r="S53">
        <v>1424.4280973397699</v>
      </c>
      <c r="T53">
        <v>1417.10723116141</v>
      </c>
      <c r="U53">
        <v>1480.77278941386</v>
      </c>
      <c r="V53">
        <v>1447.10217896482</v>
      </c>
      <c r="W53">
        <v>1371.75104139722</v>
      </c>
      <c r="X53">
        <v>1323.31623964808</v>
      </c>
      <c r="Y53">
        <v>1433.13447363194</v>
      </c>
      <c r="Z53">
        <v>1564.19924991947</v>
      </c>
      <c r="AA53">
        <v>1610.5192436979601</v>
      </c>
      <c r="AB53">
        <v>1784.02037535656</v>
      </c>
      <c r="AC53">
        <v>1805.6817416372401</v>
      </c>
      <c r="AD53">
        <v>1927.3028255849999</v>
      </c>
      <c r="AE53">
        <v>1411.8131167153099</v>
      </c>
      <c r="AF53">
        <v>1565.5084313325599</v>
      </c>
    </row>
    <row r="54" spans="1:32" x14ac:dyDescent="0.3">
      <c r="A54" t="s">
        <v>103</v>
      </c>
      <c r="B54" t="s">
        <v>401</v>
      </c>
      <c r="C54" t="s">
        <v>297</v>
      </c>
      <c r="D54" t="s">
        <v>402</v>
      </c>
      <c r="E54" t="s">
        <v>298</v>
      </c>
      <c r="F54">
        <v>2739.8144293288901</v>
      </c>
      <c r="G54">
        <v>2810.5665881927698</v>
      </c>
      <c r="H54">
        <v>2953.7023918136101</v>
      </c>
      <c r="I54">
        <v>2857.03308440401</v>
      </c>
      <c r="J54">
        <v>2886.6567409627301</v>
      </c>
      <c r="K54">
        <v>3211.0606475224699</v>
      </c>
      <c r="L54">
        <v>3082.2510238598802</v>
      </c>
      <c r="M54">
        <v>3124.8097770179702</v>
      </c>
      <c r="N54">
        <v>3149.3404049149799</v>
      </c>
      <c r="O54">
        <v>3205.7070435205301</v>
      </c>
      <c r="P54">
        <v>3224.8514396128198</v>
      </c>
      <c r="Q54">
        <v>3290.4883426011102</v>
      </c>
      <c r="R54">
        <v>3433.7016367583801</v>
      </c>
      <c r="S54">
        <v>3698.9648435991598</v>
      </c>
      <c r="T54">
        <v>3688.3121326829501</v>
      </c>
      <c r="U54">
        <v>3817.7506278238998</v>
      </c>
      <c r="V54">
        <v>3797.1315715973301</v>
      </c>
      <c r="W54">
        <v>3809.6599958618799</v>
      </c>
      <c r="X54">
        <v>3785.1623932154898</v>
      </c>
      <c r="Y54">
        <v>3939.4639357297401</v>
      </c>
      <c r="Z54">
        <v>4146.5717456157099</v>
      </c>
      <c r="AA54">
        <v>4197.8230350967897</v>
      </c>
      <c r="AB54">
        <v>4436.9816901342301</v>
      </c>
      <c r="AC54">
        <v>4464.4497284352301</v>
      </c>
      <c r="AD54">
        <v>4646.68464059289</v>
      </c>
      <c r="AE54">
        <v>3774.1133951505399</v>
      </c>
      <c r="AF54">
        <v>3932.6259670163399</v>
      </c>
    </row>
    <row r="55" spans="1:32" x14ac:dyDescent="0.3">
      <c r="A55" t="s">
        <v>103</v>
      </c>
      <c r="B55" t="s">
        <v>403</v>
      </c>
      <c r="C55" t="s">
        <v>297</v>
      </c>
      <c r="D55" t="s">
        <v>404</v>
      </c>
      <c r="E55" t="s">
        <v>298</v>
      </c>
      <c r="F55">
        <v>1664.0386859247101</v>
      </c>
      <c r="G55">
        <v>1689.8248139115501</v>
      </c>
      <c r="H55">
        <v>1725.16843016997</v>
      </c>
      <c r="I55">
        <v>1664.19566327193</v>
      </c>
      <c r="J55">
        <v>1661.1707138766401</v>
      </c>
      <c r="K55">
        <v>1851.9281048294999</v>
      </c>
      <c r="L55">
        <v>1793.0690131848501</v>
      </c>
      <c r="M55">
        <v>1841.42995090356</v>
      </c>
      <c r="N55">
        <v>1847.3148299152999</v>
      </c>
      <c r="O55">
        <v>1871.96564091556</v>
      </c>
      <c r="P55">
        <v>1907.6689417477201</v>
      </c>
      <c r="Q55">
        <v>1969.7742518970001</v>
      </c>
      <c r="R55">
        <v>2087.55872484978</v>
      </c>
      <c r="S55">
        <v>2267.3668115782202</v>
      </c>
      <c r="T55">
        <v>2264.1603690635402</v>
      </c>
      <c r="U55">
        <v>2329.0875973411698</v>
      </c>
      <c r="V55">
        <v>2342.3372117344202</v>
      </c>
      <c r="W55">
        <v>2431.2899549563099</v>
      </c>
      <c r="X55">
        <v>2453.0718409802498</v>
      </c>
      <c r="Y55">
        <v>2500.1478431826699</v>
      </c>
      <c r="Z55">
        <v>2578.8699798293801</v>
      </c>
      <c r="AA55">
        <v>2584.6111178372898</v>
      </c>
      <c r="AB55">
        <v>2651.0326865596098</v>
      </c>
      <c r="AC55">
        <v>2656.7291618745498</v>
      </c>
      <c r="AD55">
        <v>2716.5233483124298</v>
      </c>
      <c r="AE55">
        <v>2362.3002784352302</v>
      </c>
      <c r="AF55">
        <v>2367.1175356837798</v>
      </c>
    </row>
    <row r="56" spans="1:32" x14ac:dyDescent="0.3">
      <c r="A56" t="s">
        <v>103</v>
      </c>
      <c r="B56" t="s">
        <v>405</v>
      </c>
      <c r="C56" t="s">
        <v>297</v>
      </c>
      <c r="D56" t="s">
        <v>406</v>
      </c>
      <c r="E56" t="s">
        <v>298</v>
      </c>
      <c r="F56">
        <v>1287.5688659606101</v>
      </c>
      <c r="G56">
        <v>1377.9382827260499</v>
      </c>
      <c r="H56">
        <v>1478.7866862471701</v>
      </c>
      <c r="I56">
        <v>1431.3777005699501</v>
      </c>
      <c r="J56">
        <v>1425.83573951772</v>
      </c>
      <c r="K56">
        <v>1446.8719705522101</v>
      </c>
      <c r="L56">
        <v>1422.1799633476301</v>
      </c>
      <c r="M56">
        <v>1457.7761767438899</v>
      </c>
      <c r="N56">
        <v>1474.4722532134001</v>
      </c>
      <c r="O56">
        <v>1434.6443612585799</v>
      </c>
      <c r="P56">
        <v>1469.0654346613401</v>
      </c>
      <c r="Q56">
        <v>1480.4707302506899</v>
      </c>
      <c r="R56">
        <v>1587.20734845077</v>
      </c>
      <c r="S56">
        <v>1617.1129630540299</v>
      </c>
      <c r="T56">
        <v>1602.84061536592</v>
      </c>
      <c r="U56">
        <v>1545.9938375888</v>
      </c>
      <c r="V56">
        <v>1475.4704174000899</v>
      </c>
      <c r="W56">
        <v>1414.0232069469801</v>
      </c>
      <c r="X56">
        <v>1359.2122952228101</v>
      </c>
      <c r="Y56">
        <v>1350.4867913384701</v>
      </c>
      <c r="Z56">
        <v>1280.57752632445</v>
      </c>
      <c r="AA56">
        <v>1253.0826347253401</v>
      </c>
      <c r="AB56">
        <v>1207.93782984422</v>
      </c>
      <c r="AC56">
        <v>1187.64747374679</v>
      </c>
      <c r="AD56">
        <v>1198.8846987951799</v>
      </c>
      <c r="AE56">
        <v>1106.3</v>
      </c>
      <c r="AF56">
        <v>999.3</v>
      </c>
    </row>
    <row r="57" spans="1:32" x14ac:dyDescent="0.3">
      <c r="A57" t="s">
        <v>103</v>
      </c>
      <c r="B57" t="s">
        <v>407</v>
      </c>
      <c r="C57" t="s">
        <v>297</v>
      </c>
      <c r="D57" t="s">
        <v>408</v>
      </c>
      <c r="E57" t="s">
        <v>298</v>
      </c>
      <c r="F57">
        <v>144998.14037178899</v>
      </c>
      <c r="G57">
        <v>149794.21661369599</v>
      </c>
      <c r="H57">
        <v>156108.63853811799</v>
      </c>
      <c r="I57">
        <v>162229.04336451</v>
      </c>
      <c r="J57">
        <v>167509.208958726</v>
      </c>
      <c r="K57">
        <v>173736.137937819</v>
      </c>
      <c r="L57">
        <v>177903.98648654099</v>
      </c>
      <c r="M57">
        <v>179273.62337756201</v>
      </c>
      <c r="N57">
        <v>178066.32479945401</v>
      </c>
      <c r="O57">
        <v>180731.629192483</v>
      </c>
      <c r="P57">
        <v>181620.69136537999</v>
      </c>
      <c r="Q57">
        <v>184528.54686525001</v>
      </c>
      <c r="R57">
        <v>189863.76867817799</v>
      </c>
      <c r="S57">
        <v>191187.89434313399</v>
      </c>
      <c r="T57">
        <v>185876.12200015501</v>
      </c>
      <c r="U57">
        <v>188675.694039786</v>
      </c>
      <c r="V57">
        <v>186466.56322918701</v>
      </c>
      <c r="W57">
        <v>180262.37478815101</v>
      </c>
      <c r="X57">
        <v>179080.930557985</v>
      </c>
      <c r="Y57">
        <v>179616.34997651901</v>
      </c>
      <c r="Z57">
        <v>182193.87587949299</v>
      </c>
      <c r="AA57">
        <v>185426.19736772799</v>
      </c>
      <c r="AB57">
        <v>191403.91377776099</v>
      </c>
      <c r="AC57">
        <v>196711.106715317</v>
      </c>
      <c r="AD57">
        <v>202219.62103314101</v>
      </c>
      <c r="AE57">
        <v>187058.949776825</v>
      </c>
      <c r="AF57">
        <v>196992.038820749</v>
      </c>
    </row>
    <row r="58" spans="1:32" x14ac:dyDescent="0.3">
      <c r="A58" t="s">
        <v>103</v>
      </c>
      <c r="B58" t="s">
        <v>409</v>
      </c>
      <c r="C58" t="s">
        <v>297</v>
      </c>
      <c r="D58" t="s">
        <v>410</v>
      </c>
      <c r="E58" t="s">
        <v>298</v>
      </c>
      <c r="F58">
        <v>143759.654078436</v>
      </c>
      <c r="G58">
        <v>148483.195812516</v>
      </c>
      <c r="H58">
        <v>154712.71410186001</v>
      </c>
      <c r="I58">
        <v>160851.15520303301</v>
      </c>
      <c r="J58">
        <v>166122.91853647199</v>
      </c>
      <c r="K58">
        <v>172321.04228454601</v>
      </c>
      <c r="L58">
        <v>176497.816902497</v>
      </c>
      <c r="M58">
        <v>177838.14908632301</v>
      </c>
      <c r="N58">
        <v>176620.08912598199</v>
      </c>
      <c r="O58">
        <v>179311.58266044201</v>
      </c>
      <c r="P58">
        <v>180172.328850438</v>
      </c>
      <c r="Q58">
        <v>183066.41988187801</v>
      </c>
      <c r="R58">
        <v>188309.46740111301</v>
      </c>
      <c r="S58">
        <v>189607.87758406601</v>
      </c>
      <c r="T58">
        <v>184315.01671518301</v>
      </c>
      <c r="U58">
        <v>187159.27809206001</v>
      </c>
      <c r="V58">
        <v>185014.46648871101</v>
      </c>
      <c r="W58">
        <v>178869.964307538</v>
      </c>
      <c r="X58">
        <v>177740.14484934401</v>
      </c>
      <c r="Y58">
        <v>178283.232187388</v>
      </c>
      <c r="Z58">
        <v>180923.672037218</v>
      </c>
      <c r="AA58">
        <v>184180.089223138</v>
      </c>
      <c r="AB58">
        <v>190198.24938556799</v>
      </c>
      <c r="AC58">
        <v>195523.848048819</v>
      </c>
      <c r="AD58">
        <v>201020.74593901599</v>
      </c>
      <c r="AE58">
        <v>185952.64977682501</v>
      </c>
      <c r="AF58">
        <v>195992.73882074899</v>
      </c>
    </row>
    <row r="59" spans="1:32" x14ac:dyDescent="0.3">
      <c r="A59" t="s">
        <v>103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138</v>
      </c>
      <c r="B2" t="s">
        <v>295</v>
      </c>
      <c r="C2" t="s">
        <v>297</v>
      </c>
      <c r="D2" t="s">
        <v>296</v>
      </c>
      <c r="E2" t="s">
        <v>298</v>
      </c>
      <c r="F2">
        <v>93.618312122845794</v>
      </c>
      <c r="G2">
        <v>90.745967803265998</v>
      </c>
      <c r="H2">
        <v>89.614471945369999</v>
      </c>
      <c r="I2">
        <v>94.102711733671498</v>
      </c>
      <c r="J2">
        <v>88.8985106645207</v>
      </c>
      <c r="K2">
        <v>94.860868022578302</v>
      </c>
      <c r="L2">
        <v>98.250763777797403</v>
      </c>
      <c r="M2">
        <v>91.455674983188999</v>
      </c>
      <c r="N2">
        <v>93.333184359985097</v>
      </c>
      <c r="O2">
        <v>90.345756219354698</v>
      </c>
      <c r="P2">
        <v>88.095313284907405</v>
      </c>
      <c r="Q2">
        <v>88.053003841242202</v>
      </c>
      <c r="R2">
        <v>86.283724860668897</v>
      </c>
      <c r="S2">
        <v>83.542673864434505</v>
      </c>
      <c r="T2">
        <v>84.014097622905396</v>
      </c>
      <c r="U2">
        <v>85.118968615856005</v>
      </c>
      <c r="V2">
        <v>78.299885569072302</v>
      </c>
      <c r="W2">
        <v>78.801526933357593</v>
      </c>
      <c r="X2">
        <v>84.3308218525261</v>
      </c>
      <c r="Y2">
        <v>84.911250475194805</v>
      </c>
      <c r="Z2">
        <v>85.728937664591001</v>
      </c>
      <c r="AA2">
        <v>86.853728476873499</v>
      </c>
      <c r="AB2">
        <v>91.345834530027602</v>
      </c>
      <c r="AC2">
        <v>93.790659983542994</v>
      </c>
      <c r="AD2">
        <v>98.259717930249295</v>
      </c>
      <c r="AE2">
        <v>100</v>
      </c>
      <c r="AF2">
        <v>103.80563748863401</v>
      </c>
    </row>
    <row r="3" spans="1:32" x14ac:dyDescent="0.3">
      <c r="A3" t="s">
        <v>138</v>
      </c>
      <c r="B3" t="s">
        <v>299</v>
      </c>
      <c r="C3" t="s">
        <v>297</v>
      </c>
      <c r="D3" t="s">
        <v>300</v>
      </c>
      <c r="E3" t="s">
        <v>298</v>
      </c>
      <c r="F3">
        <v>88.419031454548801</v>
      </c>
      <c r="G3">
        <v>80.004432178576906</v>
      </c>
      <c r="H3">
        <v>82.7696957591249</v>
      </c>
      <c r="I3">
        <v>85.340540031358699</v>
      </c>
      <c r="J3">
        <v>84.902025736485101</v>
      </c>
      <c r="K3">
        <v>89.544437744216495</v>
      </c>
      <c r="L3">
        <v>86.341675871797904</v>
      </c>
      <c r="M3">
        <v>85.852781687897902</v>
      </c>
      <c r="N3">
        <v>83.258244130554601</v>
      </c>
      <c r="O3">
        <v>91.626209375780306</v>
      </c>
      <c r="P3">
        <v>98.609822978840995</v>
      </c>
      <c r="Q3">
        <v>124.143275574616</v>
      </c>
      <c r="R3">
        <v>112.833285734768</v>
      </c>
      <c r="S3">
        <v>91.178412714963699</v>
      </c>
      <c r="T3">
        <v>110.77542770804401</v>
      </c>
      <c r="U3">
        <v>127.735231562571</v>
      </c>
      <c r="V3">
        <v>116.157048592568</v>
      </c>
      <c r="W3">
        <v>121.229741898368</v>
      </c>
      <c r="X3">
        <v>111.613618591082</v>
      </c>
      <c r="Y3">
        <v>105.574524585172</v>
      </c>
      <c r="Z3">
        <v>100.208703878017</v>
      </c>
      <c r="AA3">
        <v>99.388848360978699</v>
      </c>
      <c r="AB3">
        <v>111.687617277996</v>
      </c>
      <c r="AC3">
        <v>108.061869180391</v>
      </c>
      <c r="AD3">
        <v>105.506859756098</v>
      </c>
      <c r="AE3">
        <v>100</v>
      </c>
      <c r="AF3">
        <v>147.12666145426101</v>
      </c>
    </row>
    <row r="4" spans="1:32" x14ac:dyDescent="0.3">
      <c r="A4" t="s">
        <v>138</v>
      </c>
      <c r="B4" t="s">
        <v>301</v>
      </c>
      <c r="C4" t="s">
        <v>297</v>
      </c>
      <c r="D4" t="s">
        <v>302</v>
      </c>
      <c r="E4" t="s">
        <v>298</v>
      </c>
      <c r="F4">
        <v>74.8923676757219</v>
      </c>
      <c r="G4">
        <v>74.608998885356996</v>
      </c>
      <c r="H4">
        <v>75.956201860258403</v>
      </c>
      <c r="I4">
        <v>78.251316102219207</v>
      </c>
      <c r="J4">
        <v>81.473834182598594</v>
      </c>
      <c r="K4">
        <v>82.250995538597095</v>
      </c>
      <c r="L4">
        <v>83.699971149216793</v>
      </c>
      <c r="M4">
        <v>85.711111987243001</v>
      </c>
      <c r="N4">
        <v>84.373784607950697</v>
      </c>
      <c r="O4">
        <v>84.842985624431904</v>
      </c>
      <c r="P4">
        <v>86.165413909170894</v>
      </c>
      <c r="Q4">
        <v>87.867373829709607</v>
      </c>
      <c r="R4">
        <v>90.091848382996005</v>
      </c>
      <c r="S4">
        <v>91.695530775236904</v>
      </c>
      <c r="T4">
        <v>94.060369317052206</v>
      </c>
      <c r="U4">
        <v>93.688978402957403</v>
      </c>
      <c r="V4">
        <v>89.265648083120695</v>
      </c>
      <c r="W4">
        <v>88.771129774368603</v>
      </c>
      <c r="X4">
        <v>90.483723645039603</v>
      </c>
      <c r="Y4">
        <v>91.479349270144795</v>
      </c>
      <c r="Z4">
        <v>95.128135238194602</v>
      </c>
      <c r="AA4">
        <v>96.684355300058897</v>
      </c>
      <c r="AB4">
        <v>96.928434192267403</v>
      </c>
      <c r="AC4">
        <v>97.276952172139801</v>
      </c>
      <c r="AD4">
        <v>98.156346430775599</v>
      </c>
      <c r="AE4">
        <v>100</v>
      </c>
      <c r="AF4">
        <v>105.762767761794</v>
      </c>
    </row>
    <row r="5" spans="1:32" x14ac:dyDescent="0.3">
      <c r="A5" t="s">
        <v>138</v>
      </c>
      <c r="B5" t="s">
        <v>303</v>
      </c>
      <c r="C5" t="s">
        <v>297</v>
      </c>
      <c r="D5" t="s">
        <v>304</v>
      </c>
      <c r="E5" t="s">
        <v>298</v>
      </c>
      <c r="F5">
        <v>52.868680548578702</v>
      </c>
      <c r="G5">
        <v>60.313932650387201</v>
      </c>
      <c r="H5">
        <v>61.320685477476303</v>
      </c>
      <c r="I5">
        <v>68.123796593024593</v>
      </c>
      <c r="J5">
        <v>76.487222629407299</v>
      </c>
      <c r="K5">
        <v>73.912974921901906</v>
      </c>
      <c r="L5">
        <v>81.190080599302505</v>
      </c>
      <c r="M5">
        <v>87.880577218844195</v>
      </c>
      <c r="N5">
        <v>88.971141637668893</v>
      </c>
      <c r="O5">
        <v>89.968725946181905</v>
      </c>
      <c r="P5">
        <v>90.669603347624701</v>
      </c>
      <c r="Q5">
        <v>91.261275971315698</v>
      </c>
      <c r="R5">
        <v>87.567114769009805</v>
      </c>
      <c r="S5">
        <v>90.392815328567806</v>
      </c>
      <c r="T5">
        <v>101.746835208779</v>
      </c>
      <c r="U5">
        <v>96.873044233949898</v>
      </c>
      <c r="V5">
        <v>89.477855616944296</v>
      </c>
      <c r="W5">
        <v>87.671885344970207</v>
      </c>
      <c r="X5">
        <v>91.451407680341205</v>
      </c>
      <c r="Y5">
        <v>95.852689101543604</v>
      </c>
      <c r="Z5">
        <v>98.037691886306604</v>
      </c>
      <c r="AA5">
        <v>101.113520146159</v>
      </c>
      <c r="AB5">
        <v>99.412114058246402</v>
      </c>
      <c r="AC5">
        <v>100.611853993709</v>
      </c>
      <c r="AD5">
        <v>99.044165325776305</v>
      </c>
      <c r="AE5">
        <v>100</v>
      </c>
      <c r="AF5">
        <v>100.315794362142</v>
      </c>
    </row>
    <row r="6" spans="1:32" x14ac:dyDescent="0.3">
      <c r="A6" t="s">
        <v>138</v>
      </c>
      <c r="B6" t="s">
        <v>305</v>
      </c>
      <c r="C6" t="s">
        <v>297</v>
      </c>
      <c r="D6" t="s">
        <v>306</v>
      </c>
      <c r="E6" t="s">
        <v>298</v>
      </c>
      <c r="F6">
        <v>66.393156151058704</v>
      </c>
      <c r="G6">
        <v>69.481600510775394</v>
      </c>
      <c r="H6">
        <v>69.699353808312594</v>
      </c>
      <c r="I6">
        <v>69.532657148832499</v>
      </c>
      <c r="J6">
        <v>74.174865244287801</v>
      </c>
      <c r="K6">
        <v>72.777428651946806</v>
      </c>
      <c r="L6">
        <v>72.935607704077896</v>
      </c>
      <c r="M6">
        <v>79.088619809001699</v>
      </c>
      <c r="N6">
        <v>79.813748601232206</v>
      </c>
      <c r="O6">
        <v>77.941924149459595</v>
      </c>
      <c r="P6">
        <v>78.419616418393801</v>
      </c>
      <c r="Q6">
        <v>82.369528191160001</v>
      </c>
      <c r="R6">
        <v>88.834110179871502</v>
      </c>
      <c r="S6">
        <v>92.3078924315965</v>
      </c>
      <c r="T6">
        <v>97.277460392197298</v>
      </c>
      <c r="U6">
        <v>96.230297142093093</v>
      </c>
      <c r="V6">
        <v>93.174318261089397</v>
      </c>
      <c r="W6">
        <v>94.481860980842001</v>
      </c>
      <c r="X6">
        <v>97.0920528319147</v>
      </c>
      <c r="Y6">
        <v>99.283348212232994</v>
      </c>
      <c r="Z6">
        <v>99.2002616986276</v>
      </c>
      <c r="AA6">
        <v>100.95625761649499</v>
      </c>
      <c r="AB6">
        <v>98.657699965405598</v>
      </c>
      <c r="AC6">
        <v>98.523855174306505</v>
      </c>
      <c r="AD6">
        <v>97.531025815573102</v>
      </c>
      <c r="AE6">
        <v>100</v>
      </c>
      <c r="AF6">
        <v>102.111632811912</v>
      </c>
    </row>
    <row r="7" spans="1:32" x14ac:dyDescent="0.3">
      <c r="A7" t="s">
        <v>138</v>
      </c>
      <c r="B7" t="s">
        <v>307</v>
      </c>
      <c r="C7" t="s">
        <v>297</v>
      </c>
      <c r="D7" t="s">
        <v>308</v>
      </c>
      <c r="E7" t="s">
        <v>298</v>
      </c>
      <c r="F7">
        <v>78.788836640541604</v>
      </c>
      <c r="G7">
        <v>72.573577336017806</v>
      </c>
      <c r="H7">
        <v>75.1623027268475</v>
      </c>
      <c r="I7">
        <v>80.095961991652501</v>
      </c>
      <c r="J7">
        <v>82.254103189760897</v>
      </c>
      <c r="K7">
        <v>92.105412203588799</v>
      </c>
      <c r="L7">
        <v>87.602054081712396</v>
      </c>
      <c r="M7">
        <v>87.208588452286605</v>
      </c>
      <c r="N7">
        <v>82.790643060371494</v>
      </c>
      <c r="O7">
        <v>78.495499986138896</v>
      </c>
      <c r="P7">
        <v>82.019588555168895</v>
      </c>
      <c r="Q7">
        <v>87.381469213345298</v>
      </c>
      <c r="R7">
        <v>90.306229320431598</v>
      </c>
      <c r="S7">
        <v>92.235437381111595</v>
      </c>
      <c r="T7">
        <v>90.1926419898668</v>
      </c>
      <c r="U7">
        <v>98.580136515141902</v>
      </c>
      <c r="V7">
        <v>92.887555568924896</v>
      </c>
      <c r="W7">
        <v>91.569320522786995</v>
      </c>
      <c r="X7">
        <v>92.293815614938296</v>
      </c>
      <c r="Y7">
        <v>89.912466493176794</v>
      </c>
      <c r="Z7">
        <v>94.807938592221007</v>
      </c>
      <c r="AA7">
        <v>93.174048080818594</v>
      </c>
      <c r="AB7">
        <v>95.932232172144793</v>
      </c>
      <c r="AC7">
        <v>103.307536279953</v>
      </c>
      <c r="AD7">
        <v>103.10463468933401</v>
      </c>
      <c r="AE7">
        <v>100</v>
      </c>
      <c r="AF7">
        <v>108.483123220821</v>
      </c>
    </row>
    <row r="8" spans="1:32" x14ac:dyDescent="0.3">
      <c r="A8" t="s">
        <v>138</v>
      </c>
      <c r="B8" t="s">
        <v>309</v>
      </c>
      <c r="C8" t="s">
        <v>297</v>
      </c>
      <c r="D8" t="s">
        <v>310</v>
      </c>
      <c r="E8" t="s">
        <v>298</v>
      </c>
      <c r="F8">
        <v>3.8178405959570498</v>
      </c>
      <c r="G8">
        <v>8.4239247619950106</v>
      </c>
      <c r="H8">
        <v>7.9731623898053998</v>
      </c>
      <c r="I8">
        <v>12.2138682823911</v>
      </c>
      <c r="J8">
        <v>9.3294564685192505</v>
      </c>
      <c r="K8">
        <v>13.3379547432815</v>
      </c>
      <c r="L8">
        <v>12.1205065360485</v>
      </c>
      <c r="M8">
        <v>6.8339945911172304</v>
      </c>
      <c r="N8">
        <v>7.6735516661930596</v>
      </c>
      <c r="O8">
        <v>13.594874999160901</v>
      </c>
      <c r="P8">
        <v>23.1125576519525</v>
      </c>
      <c r="Q8">
        <v>25.005914037365301</v>
      </c>
      <c r="R8">
        <v>24.099422016559</v>
      </c>
      <c r="S8">
        <v>24.818296821030199</v>
      </c>
      <c r="T8">
        <v>9.4699820479666599</v>
      </c>
      <c r="U8">
        <v>10.506485362513599</v>
      </c>
      <c r="V8">
        <v>14.6749736938986</v>
      </c>
      <c r="W8">
        <v>29.947729862548702</v>
      </c>
      <c r="X8">
        <v>21.082866509254</v>
      </c>
      <c r="Y8">
        <v>29.891243617946898</v>
      </c>
      <c r="Z8">
        <v>92.418204953075005</v>
      </c>
      <c r="AA8">
        <v>94.840041720695794</v>
      </c>
      <c r="AB8">
        <v>122.675474819939</v>
      </c>
      <c r="AC8">
        <v>98.502704987893694</v>
      </c>
      <c r="AD8">
        <v>93.185419968304302</v>
      </c>
      <c r="AE8">
        <v>100</v>
      </c>
      <c r="AF8">
        <v>1380.5084745762699</v>
      </c>
    </row>
    <row r="9" spans="1:32" x14ac:dyDescent="0.3">
      <c r="A9" t="s">
        <v>138</v>
      </c>
      <c r="B9" t="s">
        <v>311</v>
      </c>
      <c r="C9" t="s">
        <v>297</v>
      </c>
      <c r="D9" t="s">
        <v>312</v>
      </c>
      <c r="E9" t="s">
        <v>298</v>
      </c>
      <c r="F9">
        <v>75.168370085580193</v>
      </c>
      <c r="G9">
        <v>73.240199432028504</v>
      </c>
      <c r="H9">
        <v>74.859667403245695</v>
      </c>
      <c r="I9">
        <v>67.253761375561496</v>
      </c>
      <c r="J9">
        <v>64.286399383279601</v>
      </c>
      <c r="K9">
        <v>67.294804261279495</v>
      </c>
      <c r="L9">
        <v>73.645367733561301</v>
      </c>
      <c r="M9">
        <v>72.628223285232295</v>
      </c>
      <c r="N9">
        <v>74.019568558895699</v>
      </c>
      <c r="O9">
        <v>79.316966809011305</v>
      </c>
      <c r="P9">
        <v>83.201350981402001</v>
      </c>
      <c r="Q9">
        <v>84.288225467695895</v>
      </c>
      <c r="R9">
        <v>87.302180501447197</v>
      </c>
      <c r="S9">
        <v>89.109180235850005</v>
      </c>
      <c r="T9">
        <v>95.167041172936194</v>
      </c>
      <c r="U9">
        <v>101.357176585031</v>
      </c>
      <c r="V9">
        <v>104.714737581184</v>
      </c>
      <c r="W9">
        <v>88.378975250794795</v>
      </c>
      <c r="X9">
        <v>94.627858830999003</v>
      </c>
      <c r="Y9">
        <v>92.680566964065207</v>
      </c>
      <c r="Z9">
        <v>110.037041198925</v>
      </c>
      <c r="AA9">
        <v>116.190068367303</v>
      </c>
      <c r="AB9">
        <v>109.33495837408699</v>
      </c>
      <c r="AC9">
        <v>94.656990146809605</v>
      </c>
      <c r="AD9">
        <v>98.643611513771006</v>
      </c>
      <c r="AE9">
        <v>100</v>
      </c>
      <c r="AF9">
        <v>120.97310365669399</v>
      </c>
    </row>
    <row r="10" spans="1:32" x14ac:dyDescent="0.3">
      <c r="A10" t="s">
        <v>138</v>
      </c>
      <c r="B10" t="s">
        <v>313</v>
      </c>
      <c r="C10" t="s">
        <v>297</v>
      </c>
      <c r="D10" t="s">
        <v>314</v>
      </c>
      <c r="E10" t="s">
        <v>298</v>
      </c>
      <c r="F10">
        <v>84.6531897589865</v>
      </c>
      <c r="G10">
        <v>82.679958437252594</v>
      </c>
      <c r="H10">
        <v>84.279499057265795</v>
      </c>
      <c r="I10">
        <v>75.826159261693803</v>
      </c>
      <c r="J10">
        <v>72.655004662905</v>
      </c>
      <c r="K10">
        <v>76.407524042248696</v>
      </c>
      <c r="L10">
        <v>82.357899928313799</v>
      </c>
      <c r="M10">
        <v>83.179349244185403</v>
      </c>
      <c r="N10">
        <v>84.033346669690403</v>
      </c>
      <c r="O10">
        <v>86.150188481808996</v>
      </c>
      <c r="P10">
        <v>89.550142103837501</v>
      </c>
      <c r="Q10">
        <v>90.013552903446893</v>
      </c>
      <c r="R10">
        <v>96.081547277227898</v>
      </c>
      <c r="S10">
        <v>93.908548983243705</v>
      </c>
      <c r="T10">
        <v>97.999681993949594</v>
      </c>
      <c r="U10">
        <v>100.785899399314</v>
      </c>
      <c r="V10">
        <v>100.49472755288301</v>
      </c>
      <c r="W10">
        <v>90.343663529368698</v>
      </c>
      <c r="X10">
        <v>96.717057160625899</v>
      </c>
      <c r="Y10">
        <v>93.372258933820902</v>
      </c>
      <c r="Z10">
        <v>105.6132972117</v>
      </c>
      <c r="AA10">
        <v>108.179546653104</v>
      </c>
      <c r="AB10">
        <v>104.5116360004</v>
      </c>
      <c r="AC10">
        <v>94.626915048630593</v>
      </c>
      <c r="AD10">
        <v>94.937749588912396</v>
      </c>
      <c r="AE10">
        <v>100</v>
      </c>
      <c r="AF10">
        <v>108.415732805977</v>
      </c>
    </row>
    <row r="11" spans="1:32" x14ac:dyDescent="0.3">
      <c r="A11" t="s">
        <v>138</v>
      </c>
      <c r="B11" t="s">
        <v>315</v>
      </c>
      <c r="C11" t="s">
        <v>297</v>
      </c>
      <c r="D11" t="s">
        <v>316</v>
      </c>
      <c r="E11" t="s">
        <v>298</v>
      </c>
      <c r="F11">
        <v>104.787475943519</v>
      </c>
      <c r="G11">
        <v>102.88791100071001</v>
      </c>
      <c r="H11">
        <v>104.260918330929</v>
      </c>
      <c r="I11">
        <v>94.091939873603806</v>
      </c>
      <c r="J11">
        <v>90.616627076074494</v>
      </c>
      <c r="K11">
        <v>96.205692678449793</v>
      </c>
      <c r="L11">
        <v>100.731688217571</v>
      </c>
      <c r="M11">
        <v>106.42880828889299</v>
      </c>
      <c r="N11">
        <v>105.70322328556</v>
      </c>
      <c r="O11">
        <v>99.455546031500504</v>
      </c>
      <c r="P11">
        <v>101.5504495814</v>
      </c>
      <c r="Q11">
        <v>100.45438428640399</v>
      </c>
      <c r="R11">
        <v>114.01168504657301</v>
      </c>
      <c r="S11">
        <v>104.014391768235</v>
      </c>
      <c r="T11">
        <v>105.046904073229</v>
      </c>
      <c r="U11">
        <v>101.466298539356</v>
      </c>
      <c r="V11">
        <v>94.889369105442796</v>
      </c>
      <c r="W11">
        <v>94.510569228774401</v>
      </c>
      <c r="X11">
        <v>101.156005869778</v>
      </c>
      <c r="Y11">
        <v>95.538565443981298</v>
      </c>
      <c r="Z11">
        <v>99.8470899095974</v>
      </c>
      <c r="AA11">
        <v>96.897147659727807</v>
      </c>
      <c r="AB11">
        <v>97.792194866985</v>
      </c>
      <c r="AC11">
        <v>94.540309832853893</v>
      </c>
      <c r="AD11">
        <v>90.081411126187206</v>
      </c>
      <c r="AE11">
        <v>100</v>
      </c>
      <c r="AF11">
        <v>93.355080343119496</v>
      </c>
    </row>
    <row r="12" spans="1:32" x14ac:dyDescent="0.3">
      <c r="A12" t="s">
        <v>138</v>
      </c>
      <c r="B12" t="s">
        <v>317</v>
      </c>
      <c r="C12" t="s">
        <v>297</v>
      </c>
      <c r="D12" t="s">
        <v>318</v>
      </c>
      <c r="E12" t="s">
        <v>298</v>
      </c>
      <c r="F12">
        <v>76.643973257391906</v>
      </c>
      <c r="G12">
        <v>74.578353366912296</v>
      </c>
      <c r="H12">
        <v>77.253223711778801</v>
      </c>
      <c r="I12">
        <v>82.162555893720906</v>
      </c>
      <c r="J12">
        <v>82.978097773314303</v>
      </c>
      <c r="K12">
        <v>80.755613740547204</v>
      </c>
      <c r="L12">
        <v>80.859558480910593</v>
      </c>
      <c r="M12">
        <v>85.347024863428999</v>
      </c>
      <c r="N12">
        <v>83.427975335602397</v>
      </c>
      <c r="O12">
        <v>82.620917254411097</v>
      </c>
      <c r="P12">
        <v>81.481957747497702</v>
      </c>
      <c r="Q12">
        <v>79.687299970474399</v>
      </c>
      <c r="R12">
        <v>82.452365384851504</v>
      </c>
      <c r="S12">
        <v>83.414250071483593</v>
      </c>
      <c r="T12">
        <v>89.109516746625204</v>
      </c>
      <c r="U12">
        <v>86.593048078170497</v>
      </c>
      <c r="V12">
        <v>81.759212147019198</v>
      </c>
      <c r="W12">
        <v>83.3076122508091</v>
      </c>
      <c r="X12">
        <v>85.426628550793296</v>
      </c>
      <c r="Y12">
        <v>83.752814823466494</v>
      </c>
      <c r="Z12">
        <v>87.0989447750176</v>
      </c>
      <c r="AA12">
        <v>88.0906430396047</v>
      </c>
      <c r="AB12">
        <v>87.834282588704795</v>
      </c>
      <c r="AC12">
        <v>88.398893877905707</v>
      </c>
      <c r="AD12">
        <v>93.1518178059099</v>
      </c>
      <c r="AE12">
        <v>100</v>
      </c>
      <c r="AF12">
        <v>99.628789441121896</v>
      </c>
    </row>
    <row r="13" spans="1:32" x14ac:dyDescent="0.3">
      <c r="A13" t="s">
        <v>138</v>
      </c>
      <c r="B13" t="s">
        <v>319</v>
      </c>
      <c r="C13" t="s">
        <v>297</v>
      </c>
      <c r="D13" t="s">
        <v>320</v>
      </c>
      <c r="E13" t="s">
        <v>298</v>
      </c>
      <c r="F13">
        <v>70.998505189968199</v>
      </c>
      <c r="G13">
        <v>72.512008767448506</v>
      </c>
      <c r="H13">
        <v>73.288101884542002</v>
      </c>
      <c r="I13">
        <v>76.102615996199603</v>
      </c>
      <c r="J13">
        <v>80.541897202963497</v>
      </c>
      <c r="K13">
        <v>80.413693408402594</v>
      </c>
      <c r="L13">
        <v>80.607420751902495</v>
      </c>
      <c r="M13">
        <v>82.023038390659295</v>
      </c>
      <c r="N13">
        <v>81.245729003356004</v>
      </c>
      <c r="O13">
        <v>86.992408798207194</v>
      </c>
      <c r="P13">
        <v>87.050944495754806</v>
      </c>
      <c r="Q13">
        <v>89.298028761812404</v>
      </c>
      <c r="R13">
        <v>90.229021520568693</v>
      </c>
      <c r="S13">
        <v>95.076952490089795</v>
      </c>
      <c r="T13">
        <v>96.438070710694603</v>
      </c>
      <c r="U13">
        <v>95.150055903231404</v>
      </c>
      <c r="V13">
        <v>92.386275623652494</v>
      </c>
      <c r="W13">
        <v>90.597422688982405</v>
      </c>
      <c r="X13">
        <v>91.504770423911395</v>
      </c>
      <c r="Y13">
        <v>92.0664867652129</v>
      </c>
      <c r="Z13">
        <v>92.691774007724902</v>
      </c>
      <c r="AA13">
        <v>95.904888411803697</v>
      </c>
      <c r="AB13">
        <v>99.542756908970802</v>
      </c>
      <c r="AC13">
        <v>101.02991946718601</v>
      </c>
      <c r="AD13">
        <v>101.946178108852</v>
      </c>
      <c r="AE13">
        <v>100</v>
      </c>
      <c r="AF13">
        <v>114.816008249017</v>
      </c>
    </row>
    <row r="14" spans="1:32" x14ac:dyDescent="0.3">
      <c r="A14" t="s">
        <v>138</v>
      </c>
      <c r="B14" t="s">
        <v>321</v>
      </c>
      <c r="C14" t="s">
        <v>297</v>
      </c>
      <c r="D14" t="s">
        <v>322</v>
      </c>
      <c r="E14" t="s">
        <v>298</v>
      </c>
      <c r="F14">
        <v>331.97903016047297</v>
      </c>
      <c r="G14">
        <v>340.61812240300497</v>
      </c>
      <c r="H14">
        <v>360.021536936578</v>
      </c>
      <c r="I14">
        <v>358.58718818384301</v>
      </c>
      <c r="J14">
        <v>319.41777798333601</v>
      </c>
      <c r="K14">
        <v>313.47470907889698</v>
      </c>
      <c r="L14">
        <v>308.66873766920901</v>
      </c>
      <c r="M14">
        <v>239.72211241663601</v>
      </c>
      <c r="N14">
        <v>213.40087386786701</v>
      </c>
      <c r="O14">
        <v>217.707022123673</v>
      </c>
      <c r="P14">
        <v>218.889705017268</v>
      </c>
      <c r="Q14">
        <v>212.56873061804399</v>
      </c>
      <c r="R14">
        <v>204.40800419500201</v>
      </c>
      <c r="S14">
        <v>169.68203781709499</v>
      </c>
      <c r="T14">
        <v>139.07601235556899</v>
      </c>
      <c r="U14">
        <v>128.78899423632799</v>
      </c>
      <c r="V14">
        <v>117.767803752418</v>
      </c>
      <c r="W14">
        <v>114.861732856011</v>
      </c>
      <c r="X14">
        <v>115.430355295892</v>
      </c>
      <c r="Y14">
        <v>113.725864452743</v>
      </c>
      <c r="Z14">
        <v>112.649169878042</v>
      </c>
      <c r="AA14">
        <v>111.45842276923899</v>
      </c>
      <c r="AB14">
        <v>113.13432563064001</v>
      </c>
      <c r="AC14">
        <v>110.102217552113</v>
      </c>
      <c r="AD14">
        <v>108.762774516199</v>
      </c>
      <c r="AE14">
        <v>100</v>
      </c>
      <c r="AF14">
        <v>105.67481402763001</v>
      </c>
    </row>
    <row r="15" spans="1:32" x14ac:dyDescent="0.3">
      <c r="A15" t="s">
        <v>138</v>
      </c>
      <c r="B15" t="s">
        <v>323</v>
      </c>
      <c r="C15" t="s">
        <v>297</v>
      </c>
      <c r="D15" t="s">
        <v>324</v>
      </c>
      <c r="E15" t="s">
        <v>298</v>
      </c>
      <c r="F15">
        <v>206.70140617094401</v>
      </c>
      <c r="G15">
        <v>208.806626075363</v>
      </c>
      <c r="H15">
        <v>218.65083579080701</v>
      </c>
      <c r="I15">
        <v>215.141436472462</v>
      </c>
      <c r="J15">
        <v>199.79122314698199</v>
      </c>
      <c r="K15">
        <v>195.772795025861</v>
      </c>
      <c r="L15">
        <v>199.72226020990701</v>
      </c>
      <c r="M15">
        <v>178.53632700330601</v>
      </c>
      <c r="N15">
        <v>166.93245359202501</v>
      </c>
      <c r="O15">
        <v>170.027995853503</v>
      </c>
      <c r="P15">
        <v>172.233934791134</v>
      </c>
      <c r="Q15">
        <v>167.68516973172501</v>
      </c>
      <c r="R15">
        <v>164.08052780280801</v>
      </c>
      <c r="S15">
        <v>147.60513988403301</v>
      </c>
      <c r="T15">
        <v>140.46526728658799</v>
      </c>
      <c r="U15">
        <v>125.949038309291</v>
      </c>
      <c r="V15">
        <v>112.305090052046</v>
      </c>
      <c r="W15">
        <v>110.059448895345</v>
      </c>
      <c r="X15">
        <v>106.97476346192001</v>
      </c>
      <c r="Y15">
        <v>104.35480085688801</v>
      </c>
      <c r="Z15">
        <v>103.331814866721</v>
      </c>
      <c r="AA15">
        <v>104.52381162367401</v>
      </c>
      <c r="AB15">
        <v>106.59856724089801</v>
      </c>
      <c r="AC15">
        <v>103.389659188254</v>
      </c>
      <c r="AD15">
        <v>104.470925544306</v>
      </c>
      <c r="AE15">
        <v>100</v>
      </c>
      <c r="AF15">
        <v>110.631850993673</v>
      </c>
    </row>
    <row r="16" spans="1:32" x14ac:dyDescent="0.3">
      <c r="A16" t="s">
        <v>138</v>
      </c>
      <c r="B16" t="s">
        <v>325</v>
      </c>
      <c r="C16" t="s">
        <v>297</v>
      </c>
      <c r="D16" t="s">
        <v>326</v>
      </c>
      <c r="E16" t="s">
        <v>298</v>
      </c>
      <c r="F16">
        <v>127.657972180865</v>
      </c>
      <c r="G16">
        <v>126.935516197951</v>
      </c>
      <c r="H16">
        <v>131.64430588203001</v>
      </c>
      <c r="I16">
        <v>127.904293424857</v>
      </c>
      <c r="J16">
        <v>124.12212713712999</v>
      </c>
      <c r="K16">
        <v>121.43633149583199</v>
      </c>
      <c r="L16">
        <v>128.659776749385</v>
      </c>
      <c r="M16">
        <v>133.46858557715399</v>
      </c>
      <c r="N16">
        <v>131.39673544400901</v>
      </c>
      <c r="O16">
        <v>133.60159842454499</v>
      </c>
      <c r="P16">
        <v>136.51866389233001</v>
      </c>
      <c r="Q16">
        <v>133.31031159941699</v>
      </c>
      <c r="R16">
        <v>133.35239851704901</v>
      </c>
      <c r="S16">
        <v>131.52674068020801</v>
      </c>
      <c r="T16">
        <v>141.385070739729</v>
      </c>
      <c r="U16">
        <v>123.40034318318</v>
      </c>
      <c r="V16">
        <v>108.026575901217</v>
      </c>
      <c r="W16">
        <v>106.232177927244</v>
      </c>
      <c r="X16">
        <v>100.82051415404599</v>
      </c>
      <c r="Y16">
        <v>97.675654079515894</v>
      </c>
      <c r="Z16">
        <v>96.694974821689499</v>
      </c>
      <c r="AA16">
        <v>99.651296621459394</v>
      </c>
      <c r="AB16">
        <v>102.018310792991</v>
      </c>
      <c r="AC16">
        <v>98.652726872218594</v>
      </c>
      <c r="AD16">
        <v>101.462968607132</v>
      </c>
      <c r="AE16">
        <v>100</v>
      </c>
      <c r="AF16">
        <v>114.211172498465</v>
      </c>
    </row>
    <row r="17" spans="1:32" x14ac:dyDescent="0.3">
      <c r="A17" t="s">
        <v>138</v>
      </c>
      <c r="B17" t="s">
        <v>327</v>
      </c>
      <c r="C17" t="s">
        <v>297</v>
      </c>
      <c r="D17" t="s">
        <v>328</v>
      </c>
      <c r="E17" t="s">
        <v>298</v>
      </c>
      <c r="F17">
        <v>53.1005452495939</v>
      </c>
      <c r="G17">
        <v>57.224325621035298</v>
      </c>
      <c r="H17">
        <v>59.471922431859298</v>
      </c>
      <c r="I17">
        <v>61.316208896398599</v>
      </c>
      <c r="J17">
        <v>69.053155727617494</v>
      </c>
      <c r="K17">
        <v>69.324218164232207</v>
      </c>
      <c r="L17">
        <v>69.222817552582995</v>
      </c>
      <c r="M17">
        <v>72.744680199995102</v>
      </c>
      <c r="N17">
        <v>73.394899232675002</v>
      </c>
      <c r="O17">
        <v>71.545846902701896</v>
      </c>
      <c r="P17">
        <v>72.856167923772404</v>
      </c>
      <c r="Q17">
        <v>74.520564084077904</v>
      </c>
      <c r="R17">
        <v>80.498434860053194</v>
      </c>
      <c r="S17">
        <v>86.361250492250207</v>
      </c>
      <c r="T17">
        <v>87.154216899107297</v>
      </c>
      <c r="U17">
        <v>88.509203297909593</v>
      </c>
      <c r="V17">
        <v>82.595110330544998</v>
      </c>
      <c r="W17">
        <v>87.341526173069497</v>
      </c>
      <c r="X17">
        <v>89.117349734264707</v>
      </c>
      <c r="Y17">
        <v>95.560543374190104</v>
      </c>
      <c r="Z17">
        <v>96.7562110087311</v>
      </c>
      <c r="AA17">
        <v>99.854086806555202</v>
      </c>
      <c r="AB17">
        <v>98.8940574605313</v>
      </c>
      <c r="AC17">
        <v>97.127340993775704</v>
      </c>
      <c r="AD17">
        <v>96.262494567579296</v>
      </c>
      <c r="AE17">
        <v>100</v>
      </c>
      <c r="AF17">
        <v>103.871499176277</v>
      </c>
    </row>
    <row r="18" spans="1:32" x14ac:dyDescent="0.3">
      <c r="A18" t="s">
        <v>138</v>
      </c>
      <c r="B18" t="s">
        <v>329</v>
      </c>
      <c r="C18" t="s">
        <v>297</v>
      </c>
      <c r="D18" t="s">
        <v>330</v>
      </c>
      <c r="E18" t="s">
        <v>298</v>
      </c>
      <c r="F18">
        <v>132.20770352071699</v>
      </c>
      <c r="G18">
        <v>99.818892363985</v>
      </c>
      <c r="H18">
        <v>97.914288479922007</v>
      </c>
      <c r="I18">
        <v>98.449339236642899</v>
      </c>
      <c r="J18">
        <v>102.915022279396</v>
      </c>
      <c r="K18">
        <v>106.44097300117799</v>
      </c>
      <c r="L18">
        <v>113.57354221016899</v>
      </c>
      <c r="M18">
        <v>110.20525522624099</v>
      </c>
      <c r="N18">
        <v>100.506230645732</v>
      </c>
      <c r="O18">
        <v>100.642223978752</v>
      </c>
      <c r="P18">
        <v>95.635714250017998</v>
      </c>
      <c r="Q18">
        <v>96.274468556697101</v>
      </c>
      <c r="R18">
        <v>99.978681877249201</v>
      </c>
      <c r="S18">
        <v>97.078047386628</v>
      </c>
      <c r="T18">
        <v>94.045693068787898</v>
      </c>
      <c r="U18">
        <v>100.58318230923901</v>
      </c>
      <c r="V18">
        <v>93.0799324841459</v>
      </c>
      <c r="W18">
        <v>89.809724650453404</v>
      </c>
      <c r="X18">
        <v>92.541104929286206</v>
      </c>
      <c r="Y18">
        <v>92.228421109611403</v>
      </c>
      <c r="Z18">
        <v>89.856797937877502</v>
      </c>
      <c r="AA18">
        <v>91.809549450622896</v>
      </c>
      <c r="AB18">
        <v>87.802030951477704</v>
      </c>
      <c r="AC18">
        <v>90.675020467603204</v>
      </c>
      <c r="AD18">
        <v>93.142673177013506</v>
      </c>
      <c r="AE18">
        <v>100</v>
      </c>
      <c r="AF18">
        <v>108.570102614345</v>
      </c>
    </row>
    <row r="19" spans="1:32" x14ac:dyDescent="0.3">
      <c r="A19" t="s">
        <v>138</v>
      </c>
      <c r="B19" t="s">
        <v>331</v>
      </c>
      <c r="C19" t="s">
        <v>297</v>
      </c>
      <c r="D19" t="s">
        <v>332</v>
      </c>
      <c r="E19" t="s">
        <v>298</v>
      </c>
      <c r="F19">
        <v>66.666152979467896</v>
      </c>
      <c r="G19">
        <v>68.342061317871497</v>
      </c>
      <c r="H19">
        <v>70.650829496045802</v>
      </c>
      <c r="I19">
        <v>70.919305034580105</v>
      </c>
      <c r="J19">
        <v>77.3157835155736</v>
      </c>
      <c r="K19">
        <v>77.5969526852532</v>
      </c>
      <c r="L19">
        <v>79.124851374959306</v>
      </c>
      <c r="M19">
        <v>82.708960129344405</v>
      </c>
      <c r="N19">
        <v>82.850827985483903</v>
      </c>
      <c r="O19">
        <v>82.812728143419903</v>
      </c>
      <c r="P19">
        <v>80.894676333515406</v>
      </c>
      <c r="Q19">
        <v>81.629150801915202</v>
      </c>
      <c r="R19">
        <v>85.445593230786699</v>
      </c>
      <c r="S19">
        <v>89.2678108985465</v>
      </c>
      <c r="T19">
        <v>93.519985933856205</v>
      </c>
      <c r="U19">
        <v>93.403763913225902</v>
      </c>
      <c r="V19">
        <v>90.735241180970505</v>
      </c>
      <c r="W19">
        <v>89.099416318428993</v>
      </c>
      <c r="X19">
        <v>90.170569296294801</v>
      </c>
      <c r="Y19">
        <v>91.125048828509804</v>
      </c>
      <c r="Z19">
        <v>91.342164530623293</v>
      </c>
      <c r="AA19">
        <v>90.478651861603893</v>
      </c>
      <c r="AB19">
        <v>90.127152728470804</v>
      </c>
      <c r="AC19">
        <v>93.050667244475406</v>
      </c>
      <c r="AD19">
        <v>98.207754206291199</v>
      </c>
      <c r="AE19">
        <v>100</v>
      </c>
      <c r="AF19">
        <v>103.682827597898</v>
      </c>
    </row>
    <row r="20" spans="1:32" x14ac:dyDescent="0.3">
      <c r="A20" t="s">
        <v>138</v>
      </c>
      <c r="B20" t="s">
        <v>333</v>
      </c>
      <c r="C20" t="s">
        <v>297</v>
      </c>
      <c r="D20" t="s">
        <v>334</v>
      </c>
      <c r="E20" t="s">
        <v>298</v>
      </c>
      <c r="F20">
        <v>57.202188584766901</v>
      </c>
      <c r="G20">
        <v>56.989652324914502</v>
      </c>
      <c r="H20">
        <v>56.100742406660302</v>
      </c>
      <c r="I20">
        <v>57.878287959873703</v>
      </c>
      <c r="J20">
        <v>56.379973014265701</v>
      </c>
      <c r="K20">
        <v>52.600961531969801</v>
      </c>
      <c r="L20">
        <v>52.975167475171602</v>
      </c>
      <c r="M20">
        <v>56.910876277419199</v>
      </c>
      <c r="N20">
        <v>59.435765775334602</v>
      </c>
      <c r="O20">
        <v>60.403004839376997</v>
      </c>
      <c r="P20">
        <v>61.308802232992797</v>
      </c>
      <c r="Q20">
        <v>64.699467042833305</v>
      </c>
      <c r="R20">
        <v>70.304602360702006</v>
      </c>
      <c r="S20">
        <v>58.660333309979599</v>
      </c>
      <c r="T20">
        <v>71.4032557927504</v>
      </c>
      <c r="U20">
        <v>73.105469152847206</v>
      </c>
      <c r="V20">
        <v>71.929038580747005</v>
      </c>
      <c r="W20">
        <v>76.326564984388298</v>
      </c>
      <c r="X20">
        <v>82.676321470877994</v>
      </c>
      <c r="Y20">
        <v>89.772676122840494</v>
      </c>
      <c r="Z20">
        <v>101.339518761006</v>
      </c>
      <c r="AA20">
        <v>104.973539412836</v>
      </c>
      <c r="AB20">
        <v>97.921127239870003</v>
      </c>
      <c r="AC20">
        <v>99.373311204381096</v>
      </c>
      <c r="AD20">
        <v>94.248692884746504</v>
      </c>
      <c r="AE20">
        <v>100</v>
      </c>
      <c r="AF20">
        <v>78.018793162006105</v>
      </c>
    </row>
    <row r="21" spans="1:32" x14ac:dyDescent="0.3">
      <c r="A21" t="s">
        <v>138</v>
      </c>
      <c r="B21" t="s">
        <v>335</v>
      </c>
      <c r="C21" t="s">
        <v>297</v>
      </c>
      <c r="D21" t="s">
        <v>336</v>
      </c>
      <c r="E21" t="s">
        <v>298</v>
      </c>
      <c r="F21">
        <v>51.6786908767711</v>
      </c>
      <c r="G21">
        <v>51.994959301370798</v>
      </c>
      <c r="H21">
        <v>51.490841506862402</v>
      </c>
      <c r="I21">
        <v>53.152273646040598</v>
      </c>
      <c r="J21">
        <v>52.666941172572301</v>
      </c>
      <c r="K21">
        <v>49.943331919028601</v>
      </c>
      <c r="L21">
        <v>50.649587507211201</v>
      </c>
      <c r="M21">
        <v>54.466805789870598</v>
      </c>
      <c r="N21">
        <v>57.621871257195501</v>
      </c>
      <c r="O21">
        <v>59.427923101470299</v>
      </c>
      <c r="P21">
        <v>60.690640115451799</v>
      </c>
      <c r="Q21">
        <v>63.877598560360703</v>
      </c>
      <c r="R21">
        <v>69.035738214618206</v>
      </c>
      <c r="S21">
        <v>61.660969049155</v>
      </c>
      <c r="T21">
        <v>70.831232754278005</v>
      </c>
      <c r="U21">
        <v>74.4874754948749</v>
      </c>
      <c r="V21">
        <v>75.039335093488802</v>
      </c>
      <c r="W21">
        <v>78.799201365178504</v>
      </c>
      <c r="X21">
        <v>83.723033137207395</v>
      </c>
      <c r="Y21">
        <v>89.074757146727194</v>
      </c>
      <c r="Z21">
        <v>99.052127842124904</v>
      </c>
      <c r="AA21">
        <v>102.12341224238899</v>
      </c>
      <c r="AB21">
        <v>97.303882966382403</v>
      </c>
      <c r="AC21">
        <v>98.475301716787996</v>
      </c>
      <c r="AD21">
        <v>95.676206219650794</v>
      </c>
      <c r="AE21">
        <v>100</v>
      </c>
      <c r="AF21">
        <v>85.362245861396104</v>
      </c>
    </row>
    <row r="22" spans="1:32" x14ac:dyDescent="0.3">
      <c r="A22" t="s">
        <v>138</v>
      </c>
      <c r="B22" t="s">
        <v>337</v>
      </c>
      <c r="C22" t="s">
        <v>297</v>
      </c>
      <c r="D22" t="s">
        <v>338</v>
      </c>
      <c r="E22" t="s">
        <v>298</v>
      </c>
      <c r="F22">
        <v>38.033285947489702</v>
      </c>
      <c r="G22">
        <v>39.721589009300502</v>
      </c>
      <c r="H22">
        <v>40.171815429515597</v>
      </c>
      <c r="I22">
        <v>41.551342058276497</v>
      </c>
      <c r="J22">
        <v>43.579975666799399</v>
      </c>
      <c r="K22">
        <v>43.379363810223303</v>
      </c>
      <c r="L22">
        <v>44.917131859555198</v>
      </c>
      <c r="M22">
        <v>48.441308915376702</v>
      </c>
      <c r="N22">
        <v>53.105078907890402</v>
      </c>
      <c r="O22">
        <v>56.928271594850003</v>
      </c>
      <c r="P22">
        <v>58.935102722625103</v>
      </c>
      <c r="Q22">
        <v>61.6814664068798</v>
      </c>
      <c r="R22">
        <v>65.8472651581056</v>
      </c>
      <c r="S22">
        <v>67.750115956458203</v>
      </c>
      <c r="T22">
        <v>68.993110172273703</v>
      </c>
      <c r="U22">
        <v>76.603432526853894</v>
      </c>
      <c r="V22">
        <v>80.613563286969793</v>
      </c>
      <c r="W22">
        <v>83.022491676560307</v>
      </c>
      <c r="X22">
        <v>85.088159996381705</v>
      </c>
      <c r="Y22">
        <v>86.731056861504698</v>
      </c>
      <c r="Z22">
        <v>92.783189817447706</v>
      </c>
      <c r="AA22">
        <v>94.463567189851801</v>
      </c>
      <c r="AB22">
        <v>94.982009484277995</v>
      </c>
      <c r="AC22">
        <v>95.396927005213399</v>
      </c>
      <c r="AD22">
        <v>98.733971757831497</v>
      </c>
      <c r="AE22">
        <v>100</v>
      </c>
      <c r="AF22">
        <v>102.09461899602699</v>
      </c>
    </row>
    <row r="23" spans="1:32" x14ac:dyDescent="0.3">
      <c r="A23" t="s">
        <v>138</v>
      </c>
      <c r="B23" t="s">
        <v>339</v>
      </c>
      <c r="C23" t="s">
        <v>297</v>
      </c>
      <c r="D23" t="s">
        <v>340</v>
      </c>
      <c r="E23" t="s">
        <v>298</v>
      </c>
      <c r="F23">
        <v>40.866431670367398</v>
      </c>
      <c r="G23">
        <v>43.163275828519701</v>
      </c>
      <c r="H23">
        <v>46.960893589924801</v>
      </c>
      <c r="I23">
        <v>49.645860071794999</v>
      </c>
      <c r="J23">
        <v>52.433909121128401</v>
      </c>
      <c r="K23">
        <v>55.483884597257401</v>
      </c>
      <c r="L23">
        <v>58.196738432905697</v>
      </c>
      <c r="M23">
        <v>62.7076058313028</v>
      </c>
      <c r="N23">
        <v>65.933810886931198</v>
      </c>
      <c r="O23">
        <v>68.348577316365194</v>
      </c>
      <c r="P23">
        <v>71.477198822108406</v>
      </c>
      <c r="Q23">
        <v>74.462753711093896</v>
      </c>
      <c r="R23">
        <v>77.855780526848307</v>
      </c>
      <c r="S23">
        <v>83.396370241124004</v>
      </c>
      <c r="T23">
        <v>86.899798901043795</v>
      </c>
      <c r="U23">
        <v>87.872153529659002</v>
      </c>
      <c r="V23">
        <v>86.215779745317704</v>
      </c>
      <c r="W23">
        <v>86.123340525082796</v>
      </c>
      <c r="X23">
        <v>87.1215140807697</v>
      </c>
      <c r="Y23">
        <v>88.497176039379497</v>
      </c>
      <c r="Z23">
        <v>89.850957998247097</v>
      </c>
      <c r="AA23">
        <v>89.9364305555671</v>
      </c>
      <c r="AB23">
        <v>89.949428464395396</v>
      </c>
      <c r="AC23">
        <v>94.271011339585399</v>
      </c>
      <c r="AD23">
        <v>97.598237590096005</v>
      </c>
      <c r="AE23">
        <v>100</v>
      </c>
      <c r="AF23">
        <v>97.730848768207196</v>
      </c>
    </row>
    <row r="24" spans="1:32" x14ac:dyDescent="0.3">
      <c r="A24" t="s">
        <v>138</v>
      </c>
      <c r="B24" t="s">
        <v>341</v>
      </c>
      <c r="C24" t="s">
        <v>297</v>
      </c>
      <c r="D24" t="s">
        <v>342</v>
      </c>
      <c r="E24" t="s">
        <v>298</v>
      </c>
      <c r="F24">
        <v>76.474689524742004</v>
      </c>
      <c r="G24">
        <v>77.7651492758405</v>
      </c>
      <c r="H24">
        <v>79.749761104665893</v>
      </c>
      <c r="I24">
        <v>79.873917161501296</v>
      </c>
      <c r="J24">
        <v>78.709386596454294</v>
      </c>
      <c r="K24">
        <v>81.201795004640999</v>
      </c>
      <c r="L24">
        <v>85.478839609956495</v>
      </c>
      <c r="M24">
        <v>88.472706427876702</v>
      </c>
      <c r="N24">
        <v>90.6306277062383</v>
      </c>
      <c r="O24">
        <v>91.231519860550705</v>
      </c>
      <c r="P24">
        <v>92.7018122945003</v>
      </c>
      <c r="Q24">
        <v>93.901634418056901</v>
      </c>
      <c r="R24">
        <v>97.858388228971805</v>
      </c>
      <c r="S24">
        <v>100.184693787996</v>
      </c>
      <c r="T24">
        <v>102.93219139862499</v>
      </c>
      <c r="U24">
        <v>101.21040112727</v>
      </c>
      <c r="V24">
        <v>103.56870080777701</v>
      </c>
      <c r="W24">
        <v>104.80394517673101</v>
      </c>
      <c r="X24">
        <v>103.796102876468</v>
      </c>
      <c r="Y24">
        <v>100.681111140377</v>
      </c>
      <c r="Z24">
        <v>100.772665308491</v>
      </c>
      <c r="AA24">
        <v>99.639423328700502</v>
      </c>
      <c r="AB24">
        <v>98.155086826040403</v>
      </c>
      <c r="AC24">
        <v>97.958052551429105</v>
      </c>
      <c r="AD24">
        <v>98.848186984988004</v>
      </c>
      <c r="AE24">
        <v>100</v>
      </c>
      <c r="AF24">
        <v>98.263125061562206</v>
      </c>
    </row>
    <row r="25" spans="1:32" x14ac:dyDescent="0.3">
      <c r="A25" t="s">
        <v>138</v>
      </c>
      <c r="B25" t="s">
        <v>343</v>
      </c>
      <c r="C25" t="s">
        <v>297</v>
      </c>
      <c r="D25" t="s">
        <v>344</v>
      </c>
      <c r="E25" t="s">
        <v>298</v>
      </c>
      <c r="F25">
        <v>65.129276149208593</v>
      </c>
      <c r="G25">
        <v>65.934510836144298</v>
      </c>
      <c r="H25">
        <v>67.729662116573607</v>
      </c>
      <c r="I25">
        <v>67.433620960122994</v>
      </c>
      <c r="J25">
        <v>65.927863786817795</v>
      </c>
      <c r="K25">
        <v>67.159514488304097</v>
      </c>
      <c r="L25">
        <v>71.898741653292305</v>
      </c>
      <c r="M25">
        <v>75.374949114908702</v>
      </c>
      <c r="N25">
        <v>77.389806874399099</v>
      </c>
      <c r="O25">
        <v>77.145224919568307</v>
      </c>
      <c r="P25">
        <v>78.317225655611793</v>
      </c>
      <c r="Q25">
        <v>79.891481403191605</v>
      </c>
      <c r="R25">
        <v>83.904660941800302</v>
      </c>
      <c r="S25">
        <v>85.841784386554707</v>
      </c>
      <c r="T25">
        <v>88.770364599742507</v>
      </c>
      <c r="U25">
        <v>86.486003108350005</v>
      </c>
      <c r="V25">
        <v>92.6086961338424</v>
      </c>
      <c r="W25">
        <v>93.649351547686507</v>
      </c>
      <c r="X25">
        <v>93.331242582058707</v>
      </c>
      <c r="Y25">
        <v>92.297399435818704</v>
      </c>
      <c r="Z25">
        <v>95.162302264823495</v>
      </c>
      <c r="AA25">
        <v>96.049706380906798</v>
      </c>
      <c r="AB25">
        <v>94.776374931446199</v>
      </c>
      <c r="AC25">
        <v>98.455538658733204</v>
      </c>
      <c r="AD25">
        <v>98.416586475374004</v>
      </c>
      <c r="AE25">
        <v>100</v>
      </c>
      <c r="AF25">
        <v>100.992112909921</v>
      </c>
    </row>
    <row r="26" spans="1:32" x14ac:dyDescent="0.3">
      <c r="A26" t="s">
        <v>138</v>
      </c>
      <c r="B26" t="s">
        <v>345</v>
      </c>
      <c r="C26" t="s">
        <v>297</v>
      </c>
      <c r="D26" t="s">
        <v>346</v>
      </c>
      <c r="E26" t="s">
        <v>298</v>
      </c>
      <c r="F26">
        <v>80.066660161661005</v>
      </c>
      <c r="G26">
        <v>81.430553199283807</v>
      </c>
      <c r="H26">
        <v>83.504245897505896</v>
      </c>
      <c r="I26">
        <v>83.651215236562805</v>
      </c>
      <c r="J26">
        <v>82.454430875987001</v>
      </c>
      <c r="K26">
        <v>85.103983904083904</v>
      </c>
      <c r="L26">
        <v>89.5331600393</v>
      </c>
      <c r="M26">
        <v>92.626951864743205</v>
      </c>
      <c r="N26">
        <v>94.878926937864904</v>
      </c>
      <c r="O26">
        <v>95.540838948237095</v>
      </c>
      <c r="P26">
        <v>97.083638528316399</v>
      </c>
      <c r="Q26">
        <v>98.314933209899394</v>
      </c>
      <c r="R26">
        <v>102.429562468738</v>
      </c>
      <c r="S26">
        <v>104.86657324490299</v>
      </c>
      <c r="T26">
        <v>107.71675307008201</v>
      </c>
      <c r="U26">
        <v>105.832188296289</v>
      </c>
      <c r="V26">
        <v>109.01347937642799</v>
      </c>
      <c r="W26">
        <v>110.505205367062</v>
      </c>
      <c r="X26">
        <v>110.14490856123599</v>
      </c>
      <c r="Y26">
        <v>106.620886269981</v>
      </c>
      <c r="Z26">
        <v>104.57133503273801</v>
      </c>
      <c r="AA26">
        <v>104.95459740998299</v>
      </c>
      <c r="AB26">
        <v>102.84438025404501</v>
      </c>
      <c r="AC26">
        <v>101.757463170506</v>
      </c>
      <c r="AD26">
        <v>100.955852014854</v>
      </c>
      <c r="AE26">
        <v>100</v>
      </c>
      <c r="AF26">
        <v>96.206265759158896</v>
      </c>
    </row>
    <row r="27" spans="1:32" x14ac:dyDescent="0.3">
      <c r="A27" t="s">
        <v>138</v>
      </c>
      <c r="B27" t="s">
        <v>347</v>
      </c>
      <c r="C27" t="s">
        <v>297</v>
      </c>
      <c r="D27" t="s">
        <v>348</v>
      </c>
      <c r="E27" t="s">
        <v>298</v>
      </c>
      <c r="F27">
        <v>75.001402021473297</v>
      </c>
      <c r="G27">
        <v>76.341431795387606</v>
      </c>
      <c r="H27">
        <v>78.260055741985198</v>
      </c>
      <c r="I27">
        <v>78.485690644566006</v>
      </c>
      <c r="J27">
        <v>77.476128703045802</v>
      </c>
      <c r="K27">
        <v>80.154804022459601</v>
      </c>
      <c r="L27">
        <v>84.065792657129705</v>
      </c>
      <c r="M27">
        <v>86.762927843434397</v>
      </c>
      <c r="N27">
        <v>88.833341981351495</v>
      </c>
      <c r="O27">
        <v>89.617221276135496</v>
      </c>
      <c r="P27">
        <v>91.079998670423507</v>
      </c>
      <c r="Q27">
        <v>92.115379102670005</v>
      </c>
      <c r="R27">
        <v>95.832352063090099</v>
      </c>
      <c r="S27">
        <v>98.125625099114401</v>
      </c>
      <c r="T27">
        <v>100.667746157902</v>
      </c>
      <c r="U27">
        <v>99.336281126959307</v>
      </c>
      <c r="V27">
        <v>99.788546144704398</v>
      </c>
      <c r="W27">
        <v>100.76437757860501</v>
      </c>
      <c r="X27">
        <v>98.812550029447706</v>
      </c>
      <c r="Y27">
        <v>95.696124119318</v>
      </c>
      <c r="Z27">
        <v>97.625426166409994</v>
      </c>
      <c r="AA27">
        <v>94.177424555376902</v>
      </c>
      <c r="AB27">
        <v>93.391116897790099</v>
      </c>
      <c r="AC27">
        <v>93.281685555628897</v>
      </c>
      <c r="AD27">
        <v>96.299945858148305</v>
      </c>
      <c r="AE27">
        <v>100</v>
      </c>
      <c r="AF27">
        <v>100.135426849137</v>
      </c>
    </row>
    <row r="28" spans="1:32" x14ac:dyDescent="0.3">
      <c r="A28" t="s">
        <v>138</v>
      </c>
      <c r="B28" t="s">
        <v>349</v>
      </c>
      <c r="C28" t="s">
        <v>297</v>
      </c>
      <c r="D28" t="s">
        <v>350</v>
      </c>
      <c r="E28" t="s">
        <v>298</v>
      </c>
      <c r="F28">
        <v>55.737587649766397</v>
      </c>
      <c r="G28">
        <v>59.271451464931602</v>
      </c>
      <c r="H28">
        <v>63.308769340162399</v>
      </c>
      <c r="I28">
        <v>65.322736632194804</v>
      </c>
      <c r="J28">
        <v>65.776005187755999</v>
      </c>
      <c r="K28">
        <v>65.095288454269706</v>
      </c>
      <c r="L28">
        <v>67.5409612407704</v>
      </c>
      <c r="M28">
        <v>69.000562311995907</v>
      </c>
      <c r="N28">
        <v>71.293455477207004</v>
      </c>
      <c r="O28">
        <v>69.463648898661603</v>
      </c>
      <c r="P28">
        <v>71.067489778069103</v>
      </c>
      <c r="Q28">
        <v>73.066948764334995</v>
      </c>
      <c r="R28">
        <v>76.472768493942496</v>
      </c>
      <c r="S28">
        <v>75.581394684582307</v>
      </c>
      <c r="T28">
        <v>82.419447708038106</v>
      </c>
      <c r="U28">
        <v>82.646963251177397</v>
      </c>
      <c r="V28">
        <v>80.597502834208498</v>
      </c>
      <c r="W28">
        <v>79.120069758203996</v>
      </c>
      <c r="X28">
        <v>83.578860751403994</v>
      </c>
      <c r="Y28">
        <v>85.686213016382894</v>
      </c>
      <c r="Z28">
        <v>91.0494692600695</v>
      </c>
      <c r="AA28">
        <v>93.4479452717556</v>
      </c>
      <c r="AB28">
        <v>94.837851926958393</v>
      </c>
      <c r="AC28">
        <v>95.447298025207203</v>
      </c>
      <c r="AD28">
        <v>98.193003791401395</v>
      </c>
      <c r="AE28">
        <v>100</v>
      </c>
      <c r="AF28">
        <v>97.592629782106599</v>
      </c>
    </row>
    <row r="29" spans="1:32" x14ac:dyDescent="0.3">
      <c r="A29" t="s">
        <v>138</v>
      </c>
      <c r="B29" t="s">
        <v>351</v>
      </c>
      <c r="C29" t="s">
        <v>297</v>
      </c>
      <c r="D29" t="s">
        <v>352</v>
      </c>
      <c r="E29" t="s">
        <v>298</v>
      </c>
      <c r="F29">
        <v>54.8431632557649</v>
      </c>
      <c r="G29">
        <v>58.305462659937703</v>
      </c>
      <c r="H29">
        <v>62.181223560888199</v>
      </c>
      <c r="I29">
        <v>64.165442100194795</v>
      </c>
      <c r="J29">
        <v>64.627831649697299</v>
      </c>
      <c r="K29">
        <v>64.049171990057204</v>
      </c>
      <c r="L29">
        <v>66.442394244231096</v>
      </c>
      <c r="M29">
        <v>67.883496402496405</v>
      </c>
      <c r="N29">
        <v>70.141968751559503</v>
      </c>
      <c r="O29">
        <v>68.530531148584402</v>
      </c>
      <c r="P29">
        <v>70.206397239444001</v>
      </c>
      <c r="Q29">
        <v>72.248489373279099</v>
      </c>
      <c r="R29">
        <v>75.539950882607997</v>
      </c>
      <c r="S29">
        <v>74.851472500137703</v>
      </c>
      <c r="T29">
        <v>81.096357758572196</v>
      </c>
      <c r="U29">
        <v>81.286242914696004</v>
      </c>
      <c r="V29">
        <v>77.051238022404704</v>
      </c>
      <c r="W29">
        <v>75.120544057066695</v>
      </c>
      <c r="X29">
        <v>79.915113203566094</v>
      </c>
      <c r="Y29">
        <v>83.604630164449503</v>
      </c>
      <c r="Z29">
        <v>87.157967505668793</v>
      </c>
      <c r="AA29">
        <v>88.694139037276898</v>
      </c>
      <c r="AB29">
        <v>92.125262744388095</v>
      </c>
      <c r="AC29">
        <v>93.157773694634002</v>
      </c>
      <c r="AD29">
        <v>95.3911193390622</v>
      </c>
      <c r="AE29">
        <v>100</v>
      </c>
      <c r="AF29">
        <v>94.018428461735397</v>
      </c>
    </row>
    <row r="30" spans="1:32" x14ac:dyDescent="0.3">
      <c r="A30" t="s">
        <v>138</v>
      </c>
      <c r="B30" t="s">
        <v>353</v>
      </c>
      <c r="C30" t="s">
        <v>297</v>
      </c>
      <c r="D30" t="s">
        <v>354</v>
      </c>
      <c r="E30" t="s">
        <v>298</v>
      </c>
      <c r="F30">
        <v>49.216084863477903</v>
      </c>
      <c r="G30">
        <v>52.631078507066199</v>
      </c>
      <c r="H30">
        <v>57.884084423318498</v>
      </c>
      <c r="I30">
        <v>59.6148377781685</v>
      </c>
      <c r="J30">
        <v>59.700123669124402</v>
      </c>
      <c r="K30">
        <v>57.486079347620503</v>
      </c>
      <c r="L30">
        <v>59.864813665452999</v>
      </c>
      <c r="M30">
        <v>61.038633541246199</v>
      </c>
      <c r="N30">
        <v>63.030756045856101</v>
      </c>
      <c r="O30">
        <v>58.085720149986798</v>
      </c>
      <c r="P30">
        <v>57.703577254263202</v>
      </c>
      <c r="Q30">
        <v>58.058894848193397</v>
      </c>
      <c r="R30">
        <v>62.097198822811201</v>
      </c>
      <c r="S30">
        <v>57.846695373976999</v>
      </c>
      <c r="T30">
        <v>73.084713755886099</v>
      </c>
      <c r="U30">
        <v>71.657012370887401</v>
      </c>
      <c r="V30">
        <v>71.856059627473201</v>
      </c>
      <c r="W30">
        <v>67.565129052562497</v>
      </c>
      <c r="X30">
        <v>69.850238536058598</v>
      </c>
      <c r="Y30">
        <v>71.7980375967078</v>
      </c>
      <c r="Z30">
        <v>72.289057610667101</v>
      </c>
      <c r="AA30">
        <v>67.434990926340703</v>
      </c>
      <c r="AB30">
        <v>65.195452482292495</v>
      </c>
      <c r="AC30">
        <v>72.499757806697403</v>
      </c>
      <c r="AD30">
        <v>87.709497206703901</v>
      </c>
      <c r="AE30">
        <v>100</v>
      </c>
      <c r="AF30">
        <v>112.217194570136</v>
      </c>
    </row>
    <row r="31" spans="1:32" x14ac:dyDescent="0.3">
      <c r="A31" t="s">
        <v>138</v>
      </c>
      <c r="B31" t="s">
        <v>355</v>
      </c>
      <c r="C31" t="s">
        <v>297</v>
      </c>
      <c r="D31" t="s">
        <v>356</v>
      </c>
      <c r="E31" t="s">
        <v>298</v>
      </c>
      <c r="F31">
        <v>39.394817160171797</v>
      </c>
      <c r="G31">
        <v>42.013655907761503</v>
      </c>
      <c r="H31">
        <v>45.746139813821202</v>
      </c>
      <c r="I31">
        <v>47.146801518114998</v>
      </c>
      <c r="J31">
        <v>47.328469542058201</v>
      </c>
      <c r="K31">
        <v>46.008116122342898</v>
      </c>
      <c r="L31">
        <v>47.841746560873702</v>
      </c>
      <c r="M31">
        <v>48.832169757003399</v>
      </c>
      <c r="N31">
        <v>50.414895449395203</v>
      </c>
      <c r="O31">
        <v>47.382166610062598</v>
      </c>
      <c r="P31">
        <v>47.5684118420427</v>
      </c>
      <c r="Q31">
        <v>48.266806143149402</v>
      </c>
      <c r="R31">
        <v>51.230504664580799</v>
      </c>
      <c r="S31">
        <v>48.822977139619198</v>
      </c>
      <c r="T31">
        <v>58.350988301250197</v>
      </c>
      <c r="U31">
        <v>57.644810456394197</v>
      </c>
      <c r="V31">
        <v>59.603721541013897</v>
      </c>
      <c r="W31">
        <v>58.820112268118898</v>
      </c>
      <c r="X31">
        <v>70.118495891711007</v>
      </c>
      <c r="Y31">
        <v>74.789640200748906</v>
      </c>
      <c r="Z31">
        <v>92.724781097208506</v>
      </c>
      <c r="AA31">
        <v>103.52201162336701</v>
      </c>
      <c r="AB31">
        <v>94.509235783129895</v>
      </c>
      <c r="AC31">
        <v>87.332295994481797</v>
      </c>
      <c r="AD31">
        <v>93.176470588235304</v>
      </c>
      <c r="AE31">
        <v>100</v>
      </c>
      <c r="AF31">
        <v>100.380434782609</v>
      </c>
    </row>
    <row r="32" spans="1:32" x14ac:dyDescent="0.3">
      <c r="A32" t="s">
        <v>138</v>
      </c>
      <c r="B32" t="s">
        <v>357</v>
      </c>
      <c r="C32" t="s">
        <v>297</v>
      </c>
      <c r="D32" t="s">
        <v>358</v>
      </c>
      <c r="E32" t="s">
        <v>298</v>
      </c>
      <c r="F32">
        <v>62.8520682122656</v>
      </c>
      <c r="G32">
        <v>66.785035655543496</v>
      </c>
      <c r="H32">
        <v>70.997561359063695</v>
      </c>
      <c r="I32">
        <v>73.276287999341307</v>
      </c>
      <c r="J32">
        <v>73.842184084880799</v>
      </c>
      <c r="K32">
        <v>73.400860966993605</v>
      </c>
      <c r="L32">
        <v>76.118445121034895</v>
      </c>
      <c r="M32">
        <v>77.780083283911097</v>
      </c>
      <c r="N32">
        <v>80.378013998544006</v>
      </c>
      <c r="O32">
        <v>78.977937791442201</v>
      </c>
      <c r="P32">
        <v>81.135935486691295</v>
      </c>
      <c r="Q32">
        <v>83.662055487564501</v>
      </c>
      <c r="R32">
        <v>87.295872577229503</v>
      </c>
      <c r="S32">
        <v>86.949157696868795</v>
      </c>
      <c r="T32">
        <v>92.950204861570001</v>
      </c>
      <c r="U32">
        <v>93.720959172510703</v>
      </c>
      <c r="V32">
        <v>92.107126500003602</v>
      </c>
      <c r="W32">
        <v>90.763804285613602</v>
      </c>
      <c r="X32">
        <v>91.711241237088799</v>
      </c>
      <c r="Y32">
        <v>90.272822821896597</v>
      </c>
      <c r="Z32">
        <v>93.788974208053403</v>
      </c>
      <c r="AA32">
        <v>94.967650724132994</v>
      </c>
      <c r="AB32">
        <v>97.067171056597701</v>
      </c>
      <c r="AC32">
        <v>99.257588342717298</v>
      </c>
      <c r="AD32">
        <v>101.688848733363</v>
      </c>
      <c r="AE32">
        <v>100</v>
      </c>
      <c r="AF32">
        <v>100.757552140163</v>
      </c>
    </row>
    <row r="33" spans="1:32" x14ac:dyDescent="0.3">
      <c r="A33" t="s">
        <v>138</v>
      </c>
      <c r="B33" t="s">
        <v>359</v>
      </c>
      <c r="C33" t="s">
        <v>297</v>
      </c>
      <c r="D33" t="s">
        <v>360</v>
      </c>
      <c r="E33" t="s">
        <v>298</v>
      </c>
      <c r="F33">
        <v>49.431085844097503</v>
      </c>
      <c r="G33">
        <v>52.480565766818003</v>
      </c>
      <c r="H33">
        <v>55.422301516079102</v>
      </c>
      <c r="I33">
        <v>57.2278751053991</v>
      </c>
      <c r="J33">
        <v>57.738838275982999</v>
      </c>
      <c r="K33">
        <v>57.757427728100197</v>
      </c>
      <c r="L33">
        <v>59.856702124032999</v>
      </c>
      <c r="M33">
        <v>61.186851060122599</v>
      </c>
      <c r="N33">
        <v>63.255540865711197</v>
      </c>
      <c r="O33">
        <v>62.868708257385897</v>
      </c>
      <c r="P33">
        <v>64.957149396439604</v>
      </c>
      <c r="Q33">
        <v>67.244149277389994</v>
      </c>
      <c r="R33">
        <v>69.882899412539402</v>
      </c>
      <c r="S33">
        <v>70.316057879972504</v>
      </c>
      <c r="T33">
        <v>73.222434650168296</v>
      </c>
      <c r="U33">
        <v>73.867755754605696</v>
      </c>
      <c r="V33">
        <v>74.666407540610194</v>
      </c>
      <c r="W33">
        <v>74.601153961811406</v>
      </c>
      <c r="X33">
        <v>78.030111644483199</v>
      </c>
      <c r="Y33">
        <v>84.350793124784204</v>
      </c>
      <c r="Z33">
        <v>90.752338158795496</v>
      </c>
      <c r="AA33">
        <v>96.076171111752302</v>
      </c>
      <c r="AB33">
        <v>100.448895086783</v>
      </c>
      <c r="AC33">
        <v>102.260235611289</v>
      </c>
      <c r="AD33">
        <v>99.717114568599698</v>
      </c>
      <c r="AE33">
        <v>100</v>
      </c>
      <c r="AF33">
        <v>99.6107434799533</v>
      </c>
    </row>
    <row r="34" spans="1:32" x14ac:dyDescent="0.3">
      <c r="A34" t="s">
        <v>138</v>
      </c>
      <c r="B34" t="s">
        <v>361</v>
      </c>
      <c r="C34" t="s">
        <v>297</v>
      </c>
      <c r="D34" t="s">
        <v>362</v>
      </c>
      <c r="E34" t="s">
        <v>298</v>
      </c>
      <c r="F34">
        <v>39.033473660808703</v>
      </c>
      <c r="G34">
        <v>41.702044079114401</v>
      </c>
      <c r="H34">
        <v>45.137011735614401</v>
      </c>
      <c r="I34">
        <v>49.7354817729166</v>
      </c>
      <c r="J34">
        <v>53.032144708804097</v>
      </c>
      <c r="K34">
        <v>54.160929099328001</v>
      </c>
      <c r="L34">
        <v>56.341129114014201</v>
      </c>
      <c r="M34">
        <v>62.588735793010002</v>
      </c>
      <c r="N34">
        <v>68.0256147566664</v>
      </c>
      <c r="O34">
        <v>72.361513605960795</v>
      </c>
      <c r="P34">
        <v>74.768565932905503</v>
      </c>
      <c r="Q34">
        <v>76.943579221070607</v>
      </c>
      <c r="R34">
        <v>79.383381143056297</v>
      </c>
      <c r="S34">
        <v>81.976964628852897</v>
      </c>
      <c r="T34">
        <v>83.938734030959097</v>
      </c>
      <c r="U34">
        <v>83.707749975733705</v>
      </c>
      <c r="V34">
        <v>84.607821330852403</v>
      </c>
      <c r="W34">
        <v>84.539359320649197</v>
      </c>
      <c r="X34">
        <v>84.593707264764703</v>
      </c>
      <c r="Y34">
        <v>84.499560995324003</v>
      </c>
      <c r="Z34">
        <v>86.978358171197002</v>
      </c>
      <c r="AA34">
        <v>91.592847652445499</v>
      </c>
      <c r="AB34">
        <v>97.674811235604196</v>
      </c>
      <c r="AC34">
        <v>100.072780942674</v>
      </c>
      <c r="AD34">
        <v>101.292907790317</v>
      </c>
      <c r="AE34">
        <v>100</v>
      </c>
      <c r="AF34">
        <v>110.338529321547</v>
      </c>
    </row>
    <row r="35" spans="1:32" x14ac:dyDescent="0.3">
      <c r="A35" t="s">
        <v>138</v>
      </c>
      <c r="B35" t="s">
        <v>363</v>
      </c>
      <c r="C35" t="s">
        <v>297</v>
      </c>
      <c r="D35" t="s">
        <v>364</v>
      </c>
      <c r="E35" t="s">
        <v>298</v>
      </c>
      <c r="F35">
        <v>74.118725025524697</v>
      </c>
      <c r="G35">
        <v>78.345669700616398</v>
      </c>
      <c r="H35">
        <v>83.909570813564002</v>
      </c>
      <c r="I35">
        <v>87.326238498562404</v>
      </c>
      <c r="J35">
        <v>90.776602111521697</v>
      </c>
      <c r="K35">
        <v>94.020366325504995</v>
      </c>
      <c r="L35">
        <v>96.385096557155507</v>
      </c>
      <c r="M35">
        <v>98.327313570863893</v>
      </c>
      <c r="N35">
        <v>100.27607305748199</v>
      </c>
      <c r="O35">
        <v>101.918422174272</v>
      </c>
      <c r="P35">
        <v>101.595076926258</v>
      </c>
      <c r="Q35">
        <v>101.117280537043</v>
      </c>
      <c r="R35">
        <v>100.40562598893</v>
      </c>
      <c r="S35">
        <v>99.279376660287198</v>
      </c>
      <c r="T35">
        <v>98.618590741405598</v>
      </c>
      <c r="U35">
        <v>96.429343411007693</v>
      </c>
      <c r="V35">
        <v>91.111001308816199</v>
      </c>
      <c r="W35">
        <v>89.852118707885097</v>
      </c>
      <c r="X35">
        <v>88.686759199378201</v>
      </c>
      <c r="Y35">
        <v>89.243580485151995</v>
      </c>
      <c r="Z35">
        <v>91.416772650625504</v>
      </c>
      <c r="AA35">
        <v>94.687153827100005</v>
      </c>
      <c r="AB35">
        <v>95.653841661748501</v>
      </c>
      <c r="AC35">
        <v>95.538458859355501</v>
      </c>
      <c r="AD35">
        <v>99.1442338580148</v>
      </c>
      <c r="AE35">
        <v>100</v>
      </c>
      <c r="AF35">
        <v>102.18193621292799</v>
      </c>
    </row>
    <row r="36" spans="1:32" x14ac:dyDescent="0.3">
      <c r="A36" t="s">
        <v>138</v>
      </c>
      <c r="B36" t="s">
        <v>365</v>
      </c>
      <c r="C36" t="s">
        <v>297</v>
      </c>
      <c r="D36" t="s">
        <v>366</v>
      </c>
      <c r="E36" t="s">
        <v>298</v>
      </c>
      <c r="F36">
        <v>41.609403947580198</v>
      </c>
      <c r="G36">
        <v>42.497646145839397</v>
      </c>
      <c r="H36">
        <v>44.671869688509297</v>
      </c>
      <c r="I36">
        <v>46.369876813436598</v>
      </c>
      <c r="J36">
        <v>50.725058613593703</v>
      </c>
      <c r="K36">
        <v>60.685670540398903</v>
      </c>
      <c r="L36">
        <v>65.731887205205297</v>
      </c>
      <c r="M36">
        <v>69.755602728693205</v>
      </c>
      <c r="N36">
        <v>73.370984577436502</v>
      </c>
      <c r="O36">
        <v>79.780811614070302</v>
      </c>
      <c r="P36">
        <v>81.058039214462994</v>
      </c>
      <c r="Q36">
        <v>83.135244551648199</v>
      </c>
      <c r="R36">
        <v>83.821611598503196</v>
      </c>
      <c r="S36">
        <v>85.912258053131893</v>
      </c>
      <c r="T36">
        <v>88.645147754923201</v>
      </c>
      <c r="U36">
        <v>90.238415916284694</v>
      </c>
      <c r="V36">
        <v>89.342095103794605</v>
      </c>
      <c r="W36">
        <v>83.689218613418205</v>
      </c>
      <c r="X36">
        <v>85.223217350747404</v>
      </c>
      <c r="Y36">
        <v>86.635003768645106</v>
      </c>
      <c r="Z36">
        <v>85.7548223080057</v>
      </c>
      <c r="AA36">
        <v>88.665660403319905</v>
      </c>
      <c r="AB36">
        <v>91.842426966040804</v>
      </c>
      <c r="AC36">
        <v>92.896510992990798</v>
      </c>
      <c r="AD36">
        <v>97.766188613646193</v>
      </c>
      <c r="AE36">
        <v>100</v>
      </c>
      <c r="AF36">
        <v>100.138877542684</v>
      </c>
    </row>
    <row r="37" spans="1:32" x14ac:dyDescent="0.3">
      <c r="A37" t="s">
        <v>138</v>
      </c>
      <c r="B37" t="s">
        <v>367</v>
      </c>
      <c r="C37" t="s">
        <v>297</v>
      </c>
      <c r="D37" t="s">
        <v>368</v>
      </c>
      <c r="E37" t="s">
        <v>298</v>
      </c>
      <c r="F37">
        <v>113.337575756467</v>
      </c>
      <c r="G37">
        <v>121.41542069217</v>
      </c>
      <c r="H37">
        <v>130.833698321844</v>
      </c>
      <c r="I37">
        <v>133.71202727833401</v>
      </c>
      <c r="J37">
        <v>132.77483325510201</v>
      </c>
      <c r="K37">
        <v>131.86037004050701</v>
      </c>
      <c r="L37">
        <v>130.84119955196201</v>
      </c>
      <c r="M37">
        <v>130.88855898582401</v>
      </c>
      <c r="N37">
        <v>131.57666369313301</v>
      </c>
      <c r="O37">
        <v>130.815519880267</v>
      </c>
      <c r="P37">
        <v>127.757293894593</v>
      </c>
      <c r="Q37">
        <v>124.28877007845</v>
      </c>
      <c r="R37">
        <v>119.7407593866</v>
      </c>
      <c r="S37">
        <v>114.910047891217</v>
      </c>
      <c r="T37">
        <v>111.68877365115701</v>
      </c>
      <c r="U37">
        <v>106.288548264499</v>
      </c>
      <c r="V37">
        <v>96.816122810690104</v>
      </c>
      <c r="W37">
        <v>97.280542971278607</v>
      </c>
      <c r="X37">
        <v>96.380390051299699</v>
      </c>
      <c r="Y37">
        <v>97.661192576898401</v>
      </c>
      <c r="Z37">
        <v>102.28121305402</v>
      </c>
      <c r="AA37">
        <v>105.93707421116299</v>
      </c>
      <c r="AB37">
        <v>106.72013136035</v>
      </c>
      <c r="AC37">
        <v>103.474282073693</v>
      </c>
      <c r="AD37">
        <v>106.087688361654</v>
      </c>
      <c r="AE37">
        <v>100</v>
      </c>
      <c r="AF37">
        <v>100.448574174944</v>
      </c>
    </row>
    <row r="38" spans="1:32" x14ac:dyDescent="0.3">
      <c r="A38" t="s">
        <v>138</v>
      </c>
      <c r="B38" t="s">
        <v>369</v>
      </c>
      <c r="C38" t="s">
        <v>297</v>
      </c>
      <c r="D38" t="s">
        <v>370</v>
      </c>
      <c r="E38" t="s">
        <v>298</v>
      </c>
      <c r="F38">
        <v>40.888517794450998</v>
      </c>
      <c r="G38">
        <v>42.531726814991501</v>
      </c>
      <c r="H38">
        <v>45.388335332416297</v>
      </c>
      <c r="I38">
        <v>50.828627986620198</v>
      </c>
      <c r="J38">
        <v>59.571718928201697</v>
      </c>
      <c r="K38">
        <v>61.741549750089803</v>
      </c>
      <c r="L38">
        <v>67.709841894606797</v>
      </c>
      <c r="M38">
        <v>71.296487685812906</v>
      </c>
      <c r="N38">
        <v>74.190001067197201</v>
      </c>
      <c r="O38">
        <v>76.204523568085605</v>
      </c>
      <c r="P38">
        <v>79.703710874783397</v>
      </c>
      <c r="Q38">
        <v>82.473551247500893</v>
      </c>
      <c r="R38">
        <v>87.724651306755106</v>
      </c>
      <c r="S38">
        <v>90.863515569057697</v>
      </c>
      <c r="T38">
        <v>92.125093629534803</v>
      </c>
      <c r="U38">
        <v>92.257275610413103</v>
      </c>
      <c r="V38">
        <v>90.646295599458199</v>
      </c>
      <c r="W38">
        <v>89.075598899615002</v>
      </c>
      <c r="X38">
        <v>86.103623992949395</v>
      </c>
      <c r="Y38">
        <v>85.465445271875495</v>
      </c>
      <c r="Z38">
        <v>86.467432249196705</v>
      </c>
      <c r="AA38">
        <v>89.631376643926103</v>
      </c>
      <c r="AB38">
        <v>89.9027488304028</v>
      </c>
      <c r="AC38">
        <v>91.524531148251199</v>
      </c>
      <c r="AD38">
        <v>95.339392767356401</v>
      </c>
      <c r="AE38">
        <v>100</v>
      </c>
      <c r="AF38">
        <v>103.667290207509</v>
      </c>
    </row>
    <row r="39" spans="1:32" x14ac:dyDescent="0.3">
      <c r="A39" t="s">
        <v>138</v>
      </c>
      <c r="B39" t="s">
        <v>371</v>
      </c>
      <c r="C39" t="s">
        <v>297</v>
      </c>
      <c r="D39" t="s">
        <v>372</v>
      </c>
      <c r="E39" t="s">
        <v>298</v>
      </c>
      <c r="F39">
        <v>108.945726577971</v>
      </c>
      <c r="G39">
        <v>102.69697467050101</v>
      </c>
      <c r="H39">
        <v>107.15583753002601</v>
      </c>
      <c r="I39">
        <v>102.363327310042</v>
      </c>
      <c r="J39">
        <v>97.824646317880806</v>
      </c>
      <c r="K39">
        <v>100.98616763264801</v>
      </c>
      <c r="L39">
        <v>103.06032578246599</v>
      </c>
      <c r="M39">
        <v>98.6384657076145</v>
      </c>
      <c r="N39">
        <v>97.427588436841404</v>
      </c>
      <c r="O39">
        <v>97.579493335278201</v>
      </c>
      <c r="P39">
        <v>97.540512645958998</v>
      </c>
      <c r="Q39">
        <v>103.421246922249</v>
      </c>
      <c r="R39">
        <v>101.063897321374</v>
      </c>
      <c r="S39">
        <v>103.110245280382</v>
      </c>
      <c r="T39">
        <v>89.752735137349703</v>
      </c>
      <c r="U39">
        <v>86.466027005252599</v>
      </c>
      <c r="V39">
        <v>89.447499432743797</v>
      </c>
      <c r="W39">
        <v>84.683142148366102</v>
      </c>
      <c r="X39">
        <v>80.330398481196497</v>
      </c>
      <c r="Y39">
        <v>87.140995388050499</v>
      </c>
      <c r="Z39">
        <v>91.523192729871596</v>
      </c>
      <c r="AA39">
        <v>95.010047975634507</v>
      </c>
      <c r="AB39">
        <v>97.272162908740697</v>
      </c>
      <c r="AC39">
        <v>97.241933581133196</v>
      </c>
      <c r="AD39">
        <v>100.122085611184</v>
      </c>
      <c r="AE39">
        <v>100</v>
      </c>
      <c r="AF39">
        <v>97.200631527811495</v>
      </c>
    </row>
    <row r="40" spans="1:32" x14ac:dyDescent="0.3">
      <c r="A40" t="s">
        <v>138</v>
      </c>
      <c r="B40" t="s">
        <v>373</v>
      </c>
      <c r="C40" t="s">
        <v>297</v>
      </c>
      <c r="D40" t="s">
        <v>374</v>
      </c>
      <c r="E40" t="s">
        <v>298</v>
      </c>
      <c r="F40">
        <v>31.296014674791699</v>
      </c>
      <c r="G40">
        <v>32.113966456892904</v>
      </c>
      <c r="H40">
        <v>33.158937187409798</v>
      </c>
      <c r="I40">
        <v>36.317097959615602</v>
      </c>
      <c r="J40">
        <v>39.628821331987503</v>
      </c>
      <c r="K40">
        <v>41.858344313576197</v>
      </c>
      <c r="L40">
        <v>42.179542411133198</v>
      </c>
      <c r="M40">
        <v>46.589830051925802</v>
      </c>
      <c r="N40">
        <v>50.898060502316497</v>
      </c>
      <c r="O40">
        <v>54.497451633639699</v>
      </c>
      <c r="P40">
        <v>58.115828945594203</v>
      </c>
      <c r="Q40">
        <v>61.050398836143202</v>
      </c>
      <c r="R40">
        <v>67.350616639767097</v>
      </c>
      <c r="S40">
        <v>69.900931785365501</v>
      </c>
      <c r="T40">
        <v>71.878054529616804</v>
      </c>
      <c r="U40">
        <v>74.781974438260207</v>
      </c>
      <c r="V40">
        <v>73.260783909986898</v>
      </c>
      <c r="W40">
        <v>78.211092344646303</v>
      </c>
      <c r="X40">
        <v>82.815389612464898</v>
      </c>
      <c r="Y40">
        <v>84.303693384339496</v>
      </c>
      <c r="Z40">
        <v>84.694792992823594</v>
      </c>
      <c r="AA40">
        <v>87.994040651882301</v>
      </c>
      <c r="AB40">
        <v>89.901906048794103</v>
      </c>
      <c r="AC40">
        <v>93.521527977810393</v>
      </c>
      <c r="AD40">
        <v>96.597120836587095</v>
      </c>
      <c r="AE40">
        <v>100</v>
      </c>
      <c r="AF40">
        <v>103.195709730082</v>
      </c>
    </row>
    <row r="41" spans="1:32" x14ac:dyDescent="0.3">
      <c r="A41" t="s">
        <v>138</v>
      </c>
      <c r="B41" t="s">
        <v>375</v>
      </c>
      <c r="C41" t="s">
        <v>297</v>
      </c>
      <c r="D41" t="s">
        <v>376</v>
      </c>
      <c r="E41" t="s">
        <v>298</v>
      </c>
      <c r="F41">
        <v>28.246623738957599</v>
      </c>
      <c r="G41">
        <v>28.402878230128302</v>
      </c>
      <c r="H41">
        <v>28.7083299070691</v>
      </c>
      <c r="I41">
        <v>32.531753523142498</v>
      </c>
      <c r="J41">
        <v>36.111322237350898</v>
      </c>
      <c r="K41">
        <v>38.320984033936497</v>
      </c>
      <c r="L41">
        <v>37.8331230535304</v>
      </c>
      <c r="M41">
        <v>42.844179569021399</v>
      </c>
      <c r="N41">
        <v>47.987772728596802</v>
      </c>
      <c r="O41">
        <v>52.215750863495302</v>
      </c>
      <c r="P41">
        <v>56.656862639512902</v>
      </c>
      <c r="Q41">
        <v>60.118490738739801</v>
      </c>
      <c r="R41">
        <v>68.768775331570197</v>
      </c>
      <c r="S41">
        <v>71.705459845895902</v>
      </c>
      <c r="T41">
        <v>73.740491490980205</v>
      </c>
      <c r="U41">
        <v>77.099689809009604</v>
      </c>
      <c r="V41">
        <v>76.655715775133601</v>
      </c>
      <c r="W41">
        <v>83.500593307978306</v>
      </c>
      <c r="X41">
        <v>89.033496769631498</v>
      </c>
      <c r="Y41">
        <v>89.7425816772692</v>
      </c>
      <c r="Z41">
        <v>89.638078152962095</v>
      </c>
      <c r="AA41">
        <v>92.312108319418201</v>
      </c>
      <c r="AB41">
        <v>93.131854006500106</v>
      </c>
      <c r="AC41">
        <v>95.622844556336702</v>
      </c>
      <c r="AD41">
        <v>97.736735036129105</v>
      </c>
      <c r="AE41">
        <v>100</v>
      </c>
      <c r="AF41">
        <v>102.80590763643301</v>
      </c>
    </row>
    <row r="42" spans="1:32" x14ac:dyDescent="0.3">
      <c r="A42" t="s">
        <v>138</v>
      </c>
      <c r="B42" t="s">
        <v>377</v>
      </c>
      <c r="C42" t="s">
        <v>297</v>
      </c>
      <c r="D42" t="s">
        <v>378</v>
      </c>
      <c r="E42" t="s">
        <v>298</v>
      </c>
      <c r="F42">
        <v>49.007632033691202</v>
      </c>
      <c r="G42">
        <v>51.128037060585299</v>
      </c>
      <c r="H42">
        <v>53.456411362849003</v>
      </c>
      <c r="I42">
        <v>60.0502564969551</v>
      </c>
      <c r="J42">
        <v>67.954864117799602</v>
      </c>
      <c r="K42">
        <v>72.723102039950405</v>
      </c>
      <c r="L42">
        <v>73.685554147012795</v>
      </c>
      <c r="M42">
        <v>73.914888694550697</v>
      </c>
      <c r="N42">
        <v>77.586458929218296</v>
      </c>
      <c r="O42">
        <v>80.023206108114294</v>
      </c>
      <c r="P42">
        <v>82.633050148049193</v>
      </c>
      <c r="Q42">
        <v>83.606947670601699</v>
      </c>
      <c r="R42">
        <v>90.445894231818301</v>
      </c>
      <c r="S42">
        <v>93.844958437953096</v>
      </c>
      <c r="T42">
        <v>96.459762517738397</v>
      </c>
      <c r="U42">
        <v>97.749032157754002</v>
      </c>
      <c r="V42">
        <v>94.723846388773296</v>
      </c>
      <c r="W42">
        <v>92.155748279412407</v>
      </c>
      <c r="X42">
        <v>91.490856035487994</v>
      </c>
      <c r="Y42">
        <v>91.250233609332099</v>
      </c>
      <c r="Z42">
        <v>91.165069458294198</v>
      </c>
      <c r="AA42">
        <v>90.701661064559801</v>
      </c>
      <c r="AB42">
        <v>92.449631293379397</v>
      </c>
      <c r="AC42">
        <v>97.029788196447797</v>
      </c>
      <c r="AD42">
        <v>98.574183010549305</v>
      </c>
      <c r="AE42">
        <v>100</v>
      </c>
      <c r="AF42">
        <v>102.99045279696</v>
      </c>
    </row>
    <row r="43" spans="1:32" x14ac:dyDescent="0.3">
      <c r="A43" t="s">
        <v>138</v>
      </c>
      <c r="B43" t="s">
        <v>379</v>
      </c>
      <c r="C43" t="s">
        <v>297</v>
      </c>
      <c r="D43" t="s">
        <v>380</v>
      </c>
      <c r="E43" t="s">
        <v>298</v>
      </c>
      <c r="F43">
        <v>51.595606986145398</v>
      </c>
      <c r="G43">
        <v>53.938832586851802</v>
      </c>
      <c r="H43">
        <v>56.6547636529165</v>
      </c>
      <c r="I43">
        <v>62.3700416449621</v>
      </c>
      <c r="J43">
        <v>69.0052424212858</v>
      </c>
      <c r="K43">
        <v>73.246116540670897</v>
      </c>
      <c r="L43">
        <v>74.983528464291993</v>
      </c>
      <c r="M43">
        <v>77.614385564714198</v>
      </c>
      <c r="N43">
        <v>81.129200681612701</v>
      </c>
      <c r="O43">
        <v>83.331168787242106</v>
      </c>
      <c r="P43">
        <v>85.474174274209602</v>
      </c>
      <c r="Q43">
        <v>86.811814512153703</v>
      </c>
      <c r="R43">
        <v>91.609722461662798</v>
      </c>
      <c r="S43">
        <v>94.933907409112905</v>
      </c>
      <c r="T43">
        <v>95.973949213049494</v>
      </c>
      <c r="U43">
        <v>95.190878518338195</v>
      </c>
      <c r="V43">
        <v>93.722331695551503</v>
      </c>
      <c r="W43">
        <v>91.473614334436206</v>
      </c>
      <c r="X43">
        <v>91.383256025115799</v>
      </c>
      <c r="Y43">
        <v>90.355918590205405</v>
      </c>
      <c r="Z43">
        <v>90.721935288263893</v>
      </c>
      <c r="AA43">
        <v>91.553388908912893</v>
      </c>
      <c r="AB43">
        <v>93.581662685370603</v>
      </c>
      <c r="AC43">
        <v>96.924369559833494</v>
      </c>
      <c r="AD43">
        <v>98.397240819638895</v>
      </c>
      <c r="AE43">
        <v>100</v>
      </c>
      <c r="AF43">
        <v>104.71329512712499</v>
      </c>
    </row>
    <row r="44" spans="1:32" x14ac:dyDescent="0.3">
      <c r="A44" t="s">
        <v>138</v>
      </c>
      <c r="B44" t="s">
        <v>381</v>
      </c>
      <c r="C44" t="s">
        <v>297</v>
      </c>
      <c r="D44" t="s">
        <v>382</v>
      </c>
      <c r="E44" t="s">
        <v>298</v>
      </c>
      <c r="F44">
        <v>66.366878784160605</v>
      </c>
      <c r="G44">
        <v>67.320195039981897</v>
      </c>
      <c r="H44">
        <v>69.747636289201793</v>
      </c>
      <c r="I44">
        <v>71.9860536794626</v>
      </c>
      <c r="J44">
        <v>73.567918553726997</v>
      </c>
      <c r="K44">
        <v>75.670254153610699</v>
      </c>
      <c r="L44">
        <v>78.156604307235099</v>
      </c>
      <c r="M44">
        <v>80.485836212017205</v>
      </c>
      <c r="N44">
        <v>82.241407676400001</v>
      </c>
      <c r="O44">
        <v>83.379759846542996</v>
      </c>
      <c r="P44">
        <v>84.865712663143995</v>
      </c>
      <c r="Q44">
        <v>87.115526208981194</v>
      </c>
      <c r="R44">
        <v>89.492174483490601</v>
      </c>
      <c r="S44">
        <v>90.826912989134001</v>
      </c>
      <c r="T44">
        <v>92.128485525142594</v>
      </c>
      <c r="U44">
        <v>91.646530021315598</v>
      </c>
      <c r="V44">
        <v>90.595001447399198</v>
      </c>
      <c r="W44">
        <v>90.022699034061901</v>
      </c>
      <c r="X44">
        <v>90.531484303853503</v>
      </c>
      <c r="Y44">
        <v>91.103492959011803</v>
      </c>
      <c r="Z44">
        <v>93.621496181808894</v>
      </c>
      <c r="AA44">
        <v>95.031599385569294</v>
      </c>
      <c r="AB44">
        <v>95.900544701483696</v>
      </c>
      <c r="AC44">
        <v>97.082932550648707</v>
      </c>
      <c r="AD44">
        <v>98.607788803204301</v>
      </c>
      <c r="AE44">
        <v>100</v>
      </c>
      <c r="AF44">
        <v>101.31452516514</v>
      </c>
    </row>
    <row r="45" spans="1:32" x14ac:dyDescent="0.3">
      <c r="A45" t="s">
        <v>138</v>
      </c>
      <c r="B45" t="s">
        <v>383</v>
      </c>
      <c r="C45" t="s">
        <v>297</v>
      </c>
      <c r="D45" t="s">
        <v>384</v>
      </c>
      <c r="E45" t="s">
        <v>298</v>
      </c>
      <c r="F45">
        <v>65.1500851779942</v>
      </c>
      <c r="G45">
        <v>66.324666895929298</v>
      </c>
      <c r="H45">
        <v>68.931176270314396</v>
      </c>
      <c r="I45">
        <v>71.071471592537307</v>
      </c>
      <c r="J45">
        <v>72.962721926764303</v>
      </c>
      <c r="K45">
        <v>74.906620442805504</v>
      </c>
      <c r="L45">
        <v>77.357201093241699</v>
      </c>
      <c r="M45">
        <v>80.056015161877994</v>
      </c>
      <c r="N45">
        <v>81.806899539578595</v>
      </c>
      <c r="O45">
        <v>83.115681301315306</v>
      </c>
      <c r="P45">
        <v>84.747324102061498</v>
      </c>
      <c r="Q45">
        <v>87.086492299880206</v>
      </c>
      <c r="R45">
        <v>89.611580491482201</v>
      </c>
      <c r="S45">
        <v>91.096805404667705</v>
      </c>
      <c r="T45">
        <v>92.429187318980297</v>
      </c>
      <c r="U45">
        <v>91.888948059991705</v>
      </c>
      <c r="V45">
        <v>91.052540737907606</v>
      </c>
      <c r="W45">
        <v>90.438901887816698</v>
      </c>
      <c r="X45">
        <v>90.751502797751499</v>
      </c>
      <c r="Y45">
        <v>91.323106130646394</v>
      </c>
      <c r="Z45">
        <v>93.905533694863905</v>
      </c>
      <c r="AA45">
        <v>95.326118755598998</v>
      </c>
      <c r="AB45">
        <v>96.062558939587802</v>
      </c>
      <c r="AC45">
        <v>97.200697305470399</v>
      </c>
      <c r="AD45">
        <v>98.621316142827595</v>
      </c>
      <c r="AE45">
        <v>100</v>
      </c>
      <c r="AF45">
        <v>101.21957095651</v>
      </c>
    </row>
    <row r="46" spans="1:32" x14ac:dyDescent="0.3">
      <c r="A46" t="s">
        <v>138</v>
      </c>
      <c r="B46" t="s">
        <v>385</v>
      </c>
      <c r="C46" t="s">
        <v>297</v>
      </c>
      <c r="D46" t="s">
        <v>386</v>
      </c>
      <c r="E46" t="s">
        <v>298</v>
      </c>
      <c r="F46">
        <v>54.541055931785003</v>
      </c>
      <c r="G46">
        <v>57.152215797933401</v>
      </c>
      <c r="H46">
        <v>60.343901368729298</v>
      </c>
      <c r="I46">
        <v>64.929658764033206</v>
      </c>
      <c r="J46">
        <v>69.9560594115474</v>
      </c>
      <c r="K46">
        <v>73.529268789130896</v>
      </c>
      <c r="L46">
        <v>76.236224015527995</v>
      </c>
      <c r="M46">
        <v>81.933335485249799</v>
      </c>
      <c r="N46">
        <v>85.225394066977003</v>
      </c>
      <c r="O46">
        <v>87.118131761751201</v>
      </c>
      <c r="P46">
        <v>88.653175742752197</v>
      </c>
      <c r="Q46">
        <v>90.424828573854199</v>
      </c>
      <c r="R46">
        <v>92.8559837374724</v>
      </c>
      <c r="S46">
        <v>96.086179226520002</v>
      </c>
      <c r="T46">
        <v>95.356443351076607</v>
      </c>
      <c r="U46">
        <v>92.426992407548298</v>
      </c>
      <c r="V46">
        <v>92.628210982676904</v>
      </c>
      <c r="W46">
        <v>90.721515204842902</v>
      </c>
      <c r="X46">
        <v>91.269461113090898</v>
      </c>
      <c r="Y46">
        <v>89.370271874209493</v>
      </c>
      <c r="Z46">
        <v>90.212022289643301</v>
      </c>
      <c r="AA46">
        <v>92.386351332803997</v>
      </c>
      <c r="AB46">
        <v>94.695293942858001</v>
      </c>
      <c r="AC46">
        <v>96.7841408128198</v>
      </c>
      <c r="AD46">
        <v>98.180395225983105</v>
      </c>
      <c r="AE46">
        <v>100</v>
      </c>
      <c r="AF46">
        <v>106.78983898222199</v>
      </c>
    </row>
    <row r="47" spans="1:32" x14ac:dyDescent="0.3">
      <c r="A47" t="s">
        <v>138</v>
      </c>
      <c r="B47" t="s">
        <v>387</v>
      </c>
      <c r="C47" t="s">
        <v>297</v>
      </c>
      <c r="D47" t="s">
        <v>388</v>
      </c>
      <c r="E47" t="s">
        <v>298</v>
      </c>
      <c r="F47">
        <v>52.008676642432199</v>
      </c>
      <c r="G47">
        <v>53.5821410658356</v>
      </c>
      <c r="H47">
        <v>55.934668810750999</v>
      </c>
      <c r="I47">
        <v>57.719070816969598</v>
      </c>
      <c r="J47">
        <v>60.698782528037</v>
      </c>
      <c r="K47">
        <v>66.801739893868898</v>
      </c>
      <c r="L47">
        <v>68.116924861799603</v>
      </c>
      <c r="M47">
        <v>69.258582290347306</v>
      </c>
      <c r="N47">
        <v>72.600699059921297</v>
      </c>
      <c r="O47">
        <v>74.523376760799806</v>
      </c>
      <c r="P47">
        <v>78.945141903545206</v>
      </c>
      <c r="Q47">
        <v>80.644379285036706</v>
      </c>
      <c r="R47">
        <v>83.598912951884699</v>
      </c>
      <c r="S47">
        <v>85.939511427778001</v>
      </c>
      <c r="T47">
        <v>92.050986501017107</v>
      </c>
      <c r="U47">
        <v>91.712620185113195</v>
      </c>
      <c r="V47">
        <v>90.035209967427704</v>
      </c>
      <c r="W47">
        <v>81.071260410746902</v>
      </c>
      <c r="X47">
        <v>89.779825716841898</v>
      </c>
      <c r="Y47">
        <v>86.474269204098306</v>
      </c>
      <c r="Z47">
        <v>87.269645740198001</v>
      </c>
      <c r="AA47">
        <v>88.552934283011993</v>
      </c>
      <c r="AB47">
        <v>90.376692726931907</v>
      </c>
      <c r="AC47">
        <v>93.331277367797</v>
      </c>
      <c r="AD47">
        <v>96.351071824231695</v>
      </c>
      <c r="AE47">
        <v>100</v>
      </c>
      <c r="AF47">
        <v>102.81182463133899</v>
      </c>
    </row>
    <row r="48" spans="1:32" x14ac:dyDescent="0.3">
      <c r="A48" t="s">
        <v>138</v>
      </c>
      <c r="B48" t="s">
        <v>389</v>
      </c>
      <c r="C48" t="s">
        <v>297</v>
      </c>
      <c r="D48" t="s">
        <v>390</v>
      </c>
      <c r="E48" t="s">
        <v>298</v>
      </c>
      <c r="F48">
        <v>47.690113817955798</v>
      </c>
      <c r="G48">
        <v>50.612349285314203</v>
      </c>
      <c r="H48">
        <v>53.982504720015498</v>
      </c>
      <c r="I48">
        <v>56.483439539658001</v>
      </c>
      <c r="J48">
        <v>60.343484977456598</v>
      </c>
      <c r="K48">
        <v>65.2281520832654</v>
      </c>
      <c r="L48">
        <v>68.711810431027203</v>
      </c>
      <c r="M48">
        <v>72.319465098107301</v>
      </c>
      <c r="N48">
        <v>75.702241585408899</v>
      </c>
      <c r="O48">
        <v>79.158533328893199</v>
      </c>
      <c r="P48">
        <v>82.581911732884393</v>
      </c>
      <c r="Q48">
        <v>84.349491689743104</v>
      </c>
      <c r="R48">
        <v>85.387613606745106</v>
      </c>
      <c r="S48">
        <v>87.585253845892197</v>
      </c>
      <c r="T48">
        <v>91.549197111939407</v>
      </c>
      <c r="U48">
        <v>91.712985237000396</v>
      </c>
      <c r="V48">
        <v>89.694428603869795</v>
      </c>
      <c r="W48">
        <v>83.014275553800005</v>
      </c>
      <c r="X48">
        <v>88.488042521491806</v>
      </c>
      <c r="Y48">
        <v>88.166551841635396</v>
      </c>
      <c r="Z48">
        <v>88.002226014639405</v>
      </c>
      <c r="AA48">
        <v>89.598576793035903</v>
      </c>
      <c r="AB48">
        <v>91.532298223247594</v>
      </c>
      <c r="AC48">
        <v>93.8782531970066</v>
      </c>
      <c r="AD48">
        <v>96.012817759491796</v>
      </c>
      <c r="AE48">
        <v>100</v>
      </c>
      <c r="AF48">
        <v>101.476317241827</v>
      </c>
    </row>
    <row r="49" spans="1:32" x14ac:dyDescent="0.3">
      <c r="A49" t="s">
        <v>138</v>
      </c>
      <c r="B49" t="s">
        <v>391</v>
      </c>
      <c r="C49" t="s">
        <v>297</v>
      </c>
      <c r="D49" t="s">
        <v>392</v>
      </c>
      <c r="E49" t="s">
        <v>298</v>
      </c>
      <c r="F49">
        <v>49.534585322525302</v>
      </c>
      <c r="G49">
        <v>53.783548806890799</v>
      </c>
      <c r="H49">
        <v>58.724800744137198</v>
      </c>
      <c r="I49">
        <v>61.668397304112197</v>
      </c>
      <c r="J49">
        <v>66.809981781702305</v>
      </c>
      <c r="K49">
        <v>72.265371129661204</v>
      </c>
      <c r="L49">
        <v>76.689878595248203</v>
      </c>
      <c r="M49">
        <v>82.461487577452601</v>
      </c>
      <c r="N49">
        <v>86.849439760098505</v>
      </c>
      <c r="O49">
        <v>90.728725594345306</v>
      </c>
      <c r="P49">
        <v>94.134933115103493</v>
      </c>
      <c r="Q49">
        <v>95.833914041075303</v>
      </c>
      <c r="R49">
        <v>94.182533085028098</v>
      </c>
      <c r="S49">
        <v>96.652755697993896</v>
      </c>
      <c r="T49">
        <v>99.387718849900693</v>
      </c>
      <c r="U49">
        <v>100.900144624568</v>
      </c>
      <c r="V49">
        <v>95.721499500319297</v>
      </c>
      <c r="W49">
        <v>87.141317869711202</v>
      </c>
      <c r="X49">
        <v>93.0564346510576</v>
      </c>
      <c r="Y49">
        <v>94.107324364143906</v>
      </c>
      <c r="Z49">
        <v>92.139868847802404</v>
      </c>
      <c r="AA49">
        <v>92.820807406860098</v>
      </c>
      <c r="AB49">
        <v>95.001816525593895</v>
      </c>
      <c r="AC49">
        <v>95.862111342410003</v>
      </c>
      <c r="AD49">
        <v>96.8046625743074</v>
      </c>
      <c r="AE49">
        <v>100</v>
      </c>
      <c r="AF49">
        <v>99.505935375592799</v>
      </c>
    </row>
    <row r="50" spans="1:32" x14ac:dyDescent="0.3">
      <c r="A50" t="s">
        <v>138</v>
      </c>
      <c r="B50" t="s">
        <v>393</v>
      </c>
      <c r="C50" t="s">
        <v>297</v>
      </c>
      <c r="D50" t="s">
        <v>394</v>
      </c>
      <c r="E50" t="s">
        <v>298</v>
      </c>
      <c r="F50">
        <v>40.257812838011702</v>
      </c>
      <c r="G50">
        <v>43.614677216135497</v>
      </c>
      <c r="H50">
        <v>46.761116294143797</v>
      </c>
      <c r="I50">
        <v>49.911166674419199</v>
      </c>
      <c r="J50">
        <v>53.7634675794462</v>
      </c>
      <c r="K50">
        <v>56.344669509990901</v>
      </c>
      <c r="L50">
        <v>61.956165982507898</v>
      </c>
      <c r="M50">
        <v>66.991649501137204</v>
      </c>
      <c r="N50">
        <v>69.449710109773505</v>
      </c>
      <c r="O50">
        <v>74.729071740774003</v>
      </c>
      <c r="P50">
        <v>76.780064032291904</v>
      </c>
      <c r="Q50">
        <v>78.717888905539695</v>
      </c>
      <c r="R50">
        <v>79.708475935582499</v>
      </c>
      <c r="S50">
        <v>81.462032475983406</v>
      </c>
      <c r="T50">
        <v>83.820711154166005</v>
      </c>
      <c r="U50">
        <v>83.339355048601107</v>
      </c>
      <c r="V50">
        <v>83.856420819469093</v>
      </c>
      <c r="W50">
        <v>81.710437915666702</v>
      </c>
      <c r="X50">
        <v>82.921420384200999</v>
      </c>
      <c r="Y50">
        <v>84.922453152221195</v>
      </c>
      <c r="Z50">
        <v>85.242802323645506</v>
      </c>
      <c r="AA50">
        <v>87.995040158055403</v>
      </c>
      <c r="AB50">
        <v>89.841479292192702</v>
      </c>
      <c r="AC50">
        <v>92.782854680995897</v>
      </c>
      <c r="AD50">
        <v>94.982208452833902</v>
      </c>
      <c r="AE50">
        <v>100</v>
      </c>
      <c r="AF50">
        <v>101.73338058221699</v>
      </c>
    </row>
    <row r="51" spans="1:32" x14ac:dyDescent="0.3">
      <c r="A51" t="s">
        <v>138</v>
      </c>
      <c r="B51" t="s">
        <v>395</v>
      </c>
      <c r="C51" t="s">
        <v>297</v>
      </c>
      <c r="D51" t="s">
        <v>396</v>
      </c>
      <c r="E51" t="s">
        <v>298</v>
      </c>
      <c r="F51">
        <v>40.769761037436602</v>
      </c>
      <c r="G51">
        <v>44.044691957302298</v>
      </c>
      <c r="H51">
        <v>47.225171912488499</v>
      </c>
      <c r="I51">
        <v>50.544848584081002</v>
      </c>
      <c r="J51">
        <v>54.857047030397901</v>
      </c>
      <c r="K51">
        <v>57.060450035823202</v>
      </c>
      <c r="L51">
        <v>63.164626340463101</v>
      </c>
      <c r="M51">
        <v>67.610752664317701</v>
      </c>
      <c r="N51">
        <v>70.232900333643499</v>
      </c>
      <c r="O51">
        <v>75.598605130637594</v>
      </c>
      <c r="P51">
        <v>77.074624647764395</v>
      </c>
      <c r="Q51">
        <v>78.645261305075707</v>
      </c>
      <c r="R51">
        <v>79.2911009973662</v>
      </c>
      <c r="S51">
        <v>80.646152321054203</v>
      </c>
      <c r="T51">
        <v>82.957827812218696</v>
      </c>
      <c r="U51">
        <v>81.763874717087205</v>
      </c>
      <c r="V51">
        <v>81.785388248538496</v>
      </c>
      <c r="W51">
        <v>79.061913950327295</v>
      </c>
      <c r="X51">
        <v>80.587318438609699</v>
      </c>
      <c r="Y51">
        <v>82.948035301114501</v>
      </c>
      <c r="Z51">
        <v>83.837201683616001</v>
      </c>
      <c r="AA51">
        <v>86.986683699171905</v>
      </c>
      <c r="AB51">
        <v>88.479492168900293</v>
      </c>
      <c r="AC51">
        <v>91.829204111468499</v>
      </c>
      <c r="AD51">
        <v>94.222792482882895</v>
      </c>
      <c r="AE51">
        <v>100</v>
      </c>
      <c r="AF51">
        <v>101.192868274801</v>
      </c>
    </row>
    <row r="52" spans="1:32" x14ac:dyDescent="0.3">
      <c r="A52" t="s">
        <v>138</v>
      </c>
      <c r="B52" t="s">
        <v>397</v>
      </c>
      <c r="C52" t="s">
        <v>297</v>
      </c>
      <c r="D52" t="s">
        <v>398</v>
      </c>
      <c r="E52" t="s">
        <v>298</v>
      </c>
      <c r="F52">
        <v>37.392299530157302</v>
      </c>
      <c r="G52">
        <v>40.869753297245097</v>
      </c>
      <c r="H52">
        <v>43.809361450578997</v>
      </c>
      <c r="I52">
        <v>46.342000535344098</v>
      </c>
      <c r="J52">
        <v>48.586459262621197</v>
      </c>
      <c r="K52">
        <v>52.3357586971552</v>
      </c>
      <c r="L52">
        <v>56.255534012799501</v>
      </c>
      <c r="M52">
        <v>63.098812658701902</v>
      </c>
      <c r="N52">
        <v>64.911106295576801</v>
      </c>
      <c r="O52">
        <v>69.749786295181195</v>
      </c>
      <c r="P52">
        <v>74.041391643336794</v>
      </c>
      <c r="Q52">
        <v>77.373412504369895</v>
      </c>
      <c r="R52">
        <v>79.684150355038696</v>
      </c>
      <c r="S52">
        <v>82.878275550298596</v>
      </c>
      <c r="T52">
        <v>85.366460732042398</v>
      </c>
      <c r="U52">
        <v>87.634681493731307</v>
      </c>
      <c r="V52">
        <v>89.868993486489302</v>
      </c>
      <c r="W52">
        <v>89.643891783423996</v>
      </c>
      <c r="X52">
        <v>89.839243487922303</v>
      </c>
      <c r="Y52">
        <v>90.693493405057097</v>
      </c>
      <c r="Z52">
        <v>89.332847410069107</v>
      </c>
      <c r="AA52">
        <v>90.924644155040696</v>
      </c>
      <c r="AB52">
        <v>93.813850728899098</v>
      </c>
      <c r="AC52">
        <v>95.563462179369196</v>
      </c>
      <c r="AD52">
        <v>97.177109974424596</v>
      </c>
      <c r="AE52">
        <v>100</v>
      </c>
      <c r="AF52">
        <v>103.535023523262</v>
      </c>
    </row>
    <row r="53" spans="1:32" x14ac:dyDescent="0.3">
      <c r="A53" t="s">
        <v>138</v>
      </c>
      <c r="B53" t="s">
        <v>399</v>
      </c>
      <c r="C53" t="s">
        <v>297</v>
      </c>
      <c r="D53" t="s">
        <v>400</v>
      </c>
      <c r="E53" t="s">
        <v>298</v>
      </c>
      <c r="F53">
        <v>49.249135924850698</v>
      </c>
      <c r="G53">
        <v>54.013856331258303</v>
      </c>
      <c r="H53">
        <v>54.4952137484349</v>
      </c>
      <c r="I53">
        <v>58.684217221655501</v>
      </c>
      <c r="J53">
        <v>65.549935723491501</v>
      </c>
      <c r="K53">
        <v>70.325372086644705</v>
      </c>
      <c r="L53">
        <v>76.666912332901902</v>
      </c>
      <c r="M53">
        <v>83.219413144745104</v>
      </c>
      <c r="N53">
        <v>85.644877460403293</v>
      </c>
      <c r="O53">
        <v>89.984760403764994</v>
      </c>
      <c r="P53">
        <v>90.914035037882996</v>
      </c>
      <c r="Q53">
        <v>93.355427668222902</v>
      </c>
      <c r="R53">
        <v>94.014347526889196</v>
      </c>
      <c r="S53">
        <v>94.291023064049</v>
      </c>
      <c r="T53">
        <v>96.982112448903905</v>
      </c>
      <c r="U53">
        <v>94.871839563786395</v>
      </c>
      <c r="V53">
        <v>95.448357791568199</v>
      </c>
      <c r="W53">
        <v>88.304968562211997</v>
      </c>
      <c r="X53">
        <v>87.8138208659512</v>
      </c>
      <c r="Y53">
        <v>87.332757276115302</v>
      </c>
      <c r="Z53">
        <v>88.836026048900806</v>
      </c>
      <c r="AA53">
        <v>91.199172652687594</v>
      </c>
      <c r="AB53">
        <v>94.599840959155699</v>
      </c>
      <c r="AC53">
        <v>97.849950016387297</v>
      </c>
      <c r="AD53">
        <v>99.4907444830652</v>
      </c>
      <c r="AE53">
        <v>100</v>
      </c>
      <c r="AF53">
        <v>105.175998279447</v>
      </c>
    </row>
    <row r="54" spans="1:32" x14ac:dyDescent="0.3">
      <c r="A54" t="s">
        <v>138</v>
      </c>
      <c r="B54" t="s">
        <v>401</v>
      </c>
      <c r="C54" t="s">
        <v>297</v>
      </c>
      <c r="D54" t="s">
        <v>402</v>
      </c>
      <c r="E54" t="s">
        <v>298</v>
      </c>
      <c r="F54">
        <v>44.144424039525298</v>
      </c>
      <c r="G54">
        <v>49.2820597473183</v>
      </c>
      <c r="H54">
        <v>49.969101867120102</v>
      </c>
      <c r="I54">
        <v>53.655603436568903</v>
      </c>
      <c r="J54">
        <v>60.021719147416697</v>
      </c>
      <c r="K54">
        <v>65.355378274129393</v>
      </c>
      <c r="L54">
        <v>69.749870283463395</v>
      </c>
      <c r="M54">
        <v>76.371806379262793</v>
      </c>
      <c r="N54">
        <v>80.240800102696397</v>
      </c>
      <c r="O54">
        <v>83.880819017583605</v>
      </c>
      <c r="P54">
        <v>85.823883658299806</v>
      </c>
      <c r="Q54">
        <v>88.301169303086198</v>
      </c>
      <c r="R54">
        <v>90.497230217554502</v>
      </c>
      <c r="S54">
        <v>92.084531734176394</v>
      </c>
      <c r="T54">
        <v>94.063033673150699</v>
      </c>
      <c r="U54">
        <v>94.2797954111672</v>
      </c>
      <c r="V54">
        <v>94.334826473586602</v>
      </c>
      <c r="W54">
        <v>91.805380055726701</v>
      </c>
      <c r="X54">
        <v>91.100545852904006</v>
      </c>
      <c r="Y54">
        <v>90.722267872769194</v>
      </c>
      <c r="Z54">
        <v>90.769924465943504</v>
      </c>
      <c r="AA54">
        <v>91.793615814999896</v>
      </c>
      <c r="AB54">
        <v>93.917096275536196</v>
      </c>
      <c r="AC54">
        <v>96.797250050948406</v>
      </c>
      <c r="AD54">
        <v>98.433266580280403</v>
      </c>
      <c r="AE54">
        <v>100</v>
      </c>
      <c r="AF54">
        <v>102.529657570743</v>
      </c>
    </row>
    <row r="55" spans="1:32" x14ac:dyDescent="0.3">
      <c r="A55" t="s">
        <v>138</v>
      </c>
      <c r="B55" t="s">
        <v>403</v>
      </c>
      <c r="C55" t="s">
        <v>297</v>
      </c>
      <c r="D55" t="s">
        <v>404</v>
      </c>
      <c r="E55" t="s">
        <v>298</v>
      </c>
      <c r="F55">
        <v>40.983758862153799</v>
      </c>
      <c r="G55">
        <v>46.373241602697199</v>
      </c>
      <c r="H55">
        <v>47.2082168670117</v>
      </c>
      <c r="I55">
        <v>50.573079163854302</v>
      </c>
      <c r="J55">
        <v>56.6431856913863</v>
      </c>
      <c r="K55">
        <v>62.422861140000798</v>
      </c>
      <c r="L55">
        <v>65.498609121372198</v>
      </c>
      <c r="M55">
        <v>72.211779657871304</v>
      </c>
      <c r="N55">
        <v>77.123320637204202</v>
      </c>
      <c r="O55">
        <v>80.301446630929405</v>
      </c>
      <c r="P55">
        <v>82.945091639927298</v>
      </c>
      <c r="Q55">
        <v>85.459604341898995</v>
      </c>
      <c r="R55">
        <v>88.630479655268402</v>
      </c>
      <c r="S55">
        <v>91.029975891954095</v>
      </c>
      <c r="T55">
        <v>92.576979543816094</v>
      </c>
      <c r="U55">
        <v>94.247110031571694</v>
      </c>
      <c r="V55">
        <v>93.985947274296805</v>
      </c>
      <c r="W55">
        <v>93.985947274296805</v>
      </c>
      <c r="X55">
        <v>93.166675717695696</v>
      </c>
      <c r="Y55">
        <v>92.844163952569204</v>
      </c>
      <c r="Z55">
        <v>92.036311170964396</v>
      </c>
      <c r="AA55">
        <v>92.262733075439598</v>
      </c>
      <c r="AB55">
        <v>93.553520858316404</v>
      </c>
      <c r="AC55">
        <v>96.1925655040843</v>
      </c>
      <c r="AD55">
        <v>97.827194811211498</v>
      </c>
      <c r="AE55">
        <v>100</v>
      </c>
      <c r="AF55">
        <v>100.829187396352</v>
      </c>
    </row>
    <row r="56" spans="1:32" x14ac:dyDescent="0.3">
      <c r="A56" t="s">
        <v>138</v>
      </c>
      <c r="B56" t="s">
        <v>405</v>
      </c>
      <c r="C56" t="s">
        <v>297</v>
      </c>
      <c r="D56" t="s">
        <v>406</v>
      </c>
      <c r="E56" t="s">
        <v>298</v>
      </c>
      <c r="F56">
        <v>38.397946165865498</v>
      </c>
      <c r="G56">
        <v>41.250033265314599</v>
      </c>
      <c r="H56">
        <v>42.818886989503604</v>
      </c>
      <c r="I56">
        <v>45.110385591650299</v>
      </c>
      <c r="J56">
        <v>47.537032577768301</v>
      </c>
      <c r="K56">
        <v>50.218679661248103</v>
      </c>
      <c r="L56">
        <v>53.938321433972803</v>
      </c>
      <c r="M56">
        <v>57.498538758687602</v>
      </c>
      <c r="N56">
        <v>59.506036691286297</v>
      </c>
      <c r="O56">
        <v>61.590176901043201</v>
      </c>
      <c r="P56">
        <v>63.128569913823398</v>
      </c>
      <c r="Q56">
        <v>65.019860260054003</v>
      </c>
      <c r="R56">
        <v>67.880230081571796</v>
      </c>
      <c r="S56">
        <v>71.466868821419794</v>
      </c>
      <c r="T56">
        <v>75.466018792133994</v>
      </c>
      <c r="U56">
        <v>79.689838991950793</v>
      </c>
      <c r="V56">
        <v>81.370658865228904</v>
      </c>
      <c r="W56">
        <v>81.370658865228904</v>
      </c>
      <c r="X56">
        <v>81.370658865228904</v>
      </c>
      <c r="Y56">
        <v>82.392512621112203</v>
      </c>
      <c r="Z56">
        <v>84.743014592390296</v>
      </c>
      <c r="AA56">
        <v>87.496224879081495</v>
      </c>
      <c r="AB56">
        <v>90.683475004774294</v>
      </c>
      <c r="AC56">
        <v>94.329338020286499</v>
      </c>
      <c r="AD56">
        <v>97.532314923619296</v>
      </c>
      <c r="AE56">
        <v>100</v>
      </c>
      <c r="AF56">
        <v>103.40238166716701</v>
      </c>
    </row>
    <row r="57" spans="1:32" x14ac:dyDescent="0.3">
      <c r="A57" t="s">
        <v>138</v>
      </c>
      <c r="B57" t="s">
        <v>407</v>
      </c>
      <c r="C57" t="s">
        <v>297</v>
      </c>
      <c r="D57" t="s">
        <v>408</v>
      </c>
      <c r="E57" t="s">
        <v>298</v>
      </c>
      <c r="F57">
        <v>57.705489473268599</v>
      </c>
      <c r="G57">
        <v>59.1061843151655</v>
      </c>
      <c r="H57">
        <v>61.557220830356599</v>
      </c>
      <c r="I57">
        <v>63.9840930759175</v>
      </c>
      <c r="J57">
        <v>66.286924152777004</v>
      </c>
      <c r="K57">
        <v>69.006375123479799</v>
      </c>
      <c r="L57">
        <v>71.447024004010999</v>
      </c>
      <c r="M57">
        <v>74.321956526548206</v>
      </c>
      <c r="N57">
        <v>76.750853675540299</v>
      </c>
      <c r="O57">
        <v>78.687408802295096</v>
      </c>
      <c r="P57">
        <v>80.853605875756898</v>
      </c>
      <c r="Q57">
        <v>83.074125472445203</v>
      </c>
      <c r="R57">
        <v>85.626795807951197</v>
      </c>
      <c r="S57">
        <v>87.302328671561398</v>
      </c>
      <c r="T57">
        <v>89.279796809632899</v>
      </c>
      <c r="U57">
        <v>89.402898751948598</v>
      </c>
      <c r="V57">
        <v>88.115611679285706</v>
      </c>
      <c r="W57">
        <v>86.999155833768796</v>
      </c>
      <c r="X57">
        <v>89.072440927912496</v>
      </c>
      <c r="Y57">
        <v>89.588791736416596</v>
      </c>
      <c r="Z57">
        <v>91.280228779406499</v>
      </c>
      <c r="AA57">
        <v>92.986986924043407</v>
      </c>
      <c r="AB57">
        <v>94.218949925497199</v>
      </c>
      <c r="AC57">
        <v>95.956328777217706</v>
      </c>
      <c r="AD57">
        <v>97.805937486436704</v>
      </c>
      <c r="AE57">
        <v>100</v>
      </c>
      <c r="AF57">
        <v>101.599462074052</v>
      </c>
    </row>
    <row r="58" spans="1:32" x14ac:dyDescent="0.3">
      <c r="A58" t="s">
        <v>138</v>
      </c>
      <c r="B58" t="s">
        <v>409</v>
      </c>
      <c r="C58" t="s">
        <v>297</v>
      </c>
      <c r="D58" t="s">
        <v>410</v>
      </c>
      <c r="E58" t="s">
        <v>298</v>
      </c>
      <c r="F58">
        <v>57.869363475198703</v>
      </c>
      <c r="G58">
        <v>59.2549891447186</v>
      </c>
      <c r="H58">
        <v>61.7136428175464</v>
      </c>
      <c r="I58">
        <v>64.140953823471904</v>
      </c>
      <c r="J58">
        <v>66.442080227524599</v>
      </c>
      <c r="K58">
        <v>69.161347348725002</v>
      </c>
      <c r="L58">
        <v>71.590749662267598</v>
      </c>
      <c r="M58">
        <v>74.459283598364806</v>
      </c>
      <c r="N58">
        <v>76.891520669303304</v>
      </c>
      <c r="O58">
        <v>78.8266400103156</v>
      </c>
      <c r="P58">
        <v>80.998040030808298</v>
      </c>
      <c r="Q58">
        <v>83.221164120316502</v>
      </c>
      <c r="R58">
        <v>85.770576156366204</v>
      </c>
      <c r="S58">
        <v>87.428307196915995</v>
      </c>
      <c r="T58">
        <v>89.386512164486504</v>
      </c>
      <c r="U58">
        <v>89.473417675525297</v>
      </c>
      <c r="V58">
        <v>88.161066194407098</v>
      </c>
      <c r="W58">
        <v>87.035352615073407</v>
      </c>
      <c r="X58">
        <v>89.1252930237642</v>
      </c>
      <c r="Y58">
        <v>89.637511128648399</v>
      </c>
      <c r="Z58">
        <v>91.323870078105301</v>
      </c>
      <c r="AA58">
        <v>93.022964339442098</v>
      </c>
      <c r="AB58">
        <v>94.241659937905894</v>
      </c>
      <c r="AC58">
        <v>95.966679053356799</v>
      </c>
      <c r="AD58">
        <v>97.807677210268395</v>
      </c>
      <c r="AE58">
        <v>100</v>
      </c>
      <c r="AF58">
        <v>101.58963910350801</v>
      </c>
    </row>
    <row r="59" spans="1:32" x14ac:dyDescent="0.3">
      <c r="A59" t="s">
        <v>138</v>
      </c>
      <c r="B59" t="s">
        <v>411</v>
      </c>
      <c r="C59" t="s">
        <v>297</v>
      </c>
      <c r="D59" t="s">
        <v>412</v>
      </c>
      <c r="E59" t="s">
        <v>298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e">
        <v>#NUM!</v>
      </c>
      <c r="AF59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108</v>
      </c>
      <c r="B2" t="s">
        <v>295</v>
      </c>
      <c r="C2" t="s">
        <v>297</v>
      </c>
      <c r="D2" t="s">
        <v>296</v>
      </c>
      <c r="E2" t="s">
        <v>298</v>
      </c>
      <c r="U2">
        <v>91.432475683060801</v>
      </c>
      <c r="V2">
        <v>91.432475683060801</v>
      </c>
      <c r="W2">
        <v>88.661794601755901</v>
      </c>
      <c r="X2">
        <v>86.128600470277206</v>
      </c>
      <c r="Y2">
        <v>86.128600470277206</v>
      </c>
      <c r="Z2">
        <v>88.738558060285598</v>
      </c>
      <c r="AA2">
        <v>91.601092191262495</v>
      </c>
      <c r="AB2">
        <v>94.076797385621006</v>
      </c>
      <c r="AC2">
        <v>97.9166666666667</v>
      </c>
      <c r="AD2">
        <v>100</v>
      </c>
      <c r="AE2">
        <v>100</v>
      </c>
      <c r="AF2">
        <v>105.454545454545</v>
      </c>
    </row>
    <row r="3" spans="1:32" x14ac:dyDescent="0.3">
      <c r="A3" t="s">
        <v>108</v>
      </c>
      <c r="B3" t="s">
        <v>299</v>
      </c>
      <c r="C3" t="s">
        <v>297</v>
      </c>
      <c r="D3" t="s">
        <v>300</v>
      </c>
      <c r="E3" t="s">
        <v>298</v>
      </c>
      <c r="U3">
        <v>92.566619915848506</v>
      </c>
      <c r="V3">
        <v>92.566619915848506</v>
      </c>
      <c r="W3">
        <v>92.566619915848506</v>
      </c>
      <c r="X3">
        <v>92.566619915848506</v>
      </c>
      <c r="Y3">
        <v>92.566619915848506</v>
      </c>
      <c r="Z3">
        <v>92.566619915848506</v>
      </c>
      <c r="AA3">
        <v>96.774193548387103</v>
      </c>
      <c r="AB3">
        <v>96.774193548387103</v>
      </c>
      <c r="AC3">
        <v>100</v>
      </c>
      <c r="AD3">
        <v>100</v>
      </c>
      <c r="AE3">
        <v>100</v>
      </c>
      <c r="AF3">
        <v>106.45161290322601</v>
      </c>
    </row>
    <row r="4" spans="1:32" x14ac:dyDescent="0.3">
      <c r="A4" t="s">
        <v>108</v>
      </c>
      <c r="B4" t="s">
        <v>301</v>
      </c>
      <c r="C4" t="s">
        <v>297</v>
      </c>
      <c r="D4" t="s">
        <v>302</v>
      </c>
      <c r="E4" t="s">
        <v>298</v>
      </c>
      <c r="U4">
        <v>90.618905613762294</v>
      </c>
      <c r="V4">
        <v>89.611282497226796</v>
      </c>
      <c r="W4">
        <v>86.331220912408796</v>
      </c>
      <c r="X4">
        <v>84.063821807683695</v>
      </c>
      <c r="Y4">
        <v>85.1779877693494</v>
      </c>
      <c r="Z4">
        <v>87.533710866318302</v>
      </c>
      <c r="AA4">
        <v>89.918075960633999</v>
      </c>
      <c r="AB4">
        <v>91.483931636993304</v>
      </c>
      <c r="AC4">
        <v>95.268128382745303</v>
      </c>
      <c r="AD4">
        <v>98.616352201257897</v>
      </c>
      <c r="AE4">
        <v>100</v>
      </c>
      <c r="AF4">
        <v>105.24603497356701</v>
      </c>
    </row>
    <row r="5" spans="1:32" x14ac:dyDescent="0.3">
      <c r="A5" t="s">
        <v>108</v>
      </c>
      <c r="B5" t="s">
        <v>303</v>
      </c>
      <c r="C5" t="s">
        <v>297</v>
      </c>
      <c r="D5" t="s">
        <v>304</v>
      </c>
      <c r="E5" t="s">
        <v>298</v>
      </c>
      <c r="U5">
        <v>91.643101431860998</v>
      </c>
      <c r="V5">
        <v>90.757660838316397</v>
      </c>
      <c r="W5">
        <v>88.114233823608203</v>
      </c>
      <c r="X5">
        <v>85.835417431618296</v>
      </c>
      <c r="Y5">
        <v>86.865442440797807</v>
      </c>
      <c r="Z5">
        <v>88.866950331138696</v>
      </c>
      <c r="AA5">
        <v>90.991259900807407</v>
      </c>
      <c r="AB5">
        <v>92.272826941663794</v>
      </c>
      <c r="AC5">
        <v>95.821781824035497</v>
      </c>
      <c r="AD5">
        <v>98.542274052478106</v>
      </c>
      <c r="AE5">
        <v>100</v>
      </c>
      <c r="AF5">
        <v>105.24861878453</v>
      </c>
    </row>
    <row r="6" spans="1:32" x14ac:dyDescent="0.3">
      <c r="A6" t="s">
        <v>108</v>
      </c>
      <c r="B6" t="s">
        <v>305</v>
      </c>
      <c r="C6" t="s">
        <v>297</v>
      </c>
      <c r="D6" t="s">
        <v>306</v>
      </c>
      <c r="E6" t="s">
        <v>298</v>
      </c>
      <c r="U6">
        <v>88.756537597161497</v>
      </c>
      <c r="V6">
        <v>87.956929150340201</v>
      </c>
      <c r="W6">
        <v>84.065029630413704</v>
      </c>
      <c r="X6">
        <v>81.980772697428193</v>
      </c>
      <c r="Y6">
        <v>83.789172095165597</v>
      </c>
      <c r="Z6">
        <v>86.629483013645796</v>
      </c>
      <c r="AA6">
        <v>88.983545052060094</v>
      </c>
      <c r="AB6">
        <v>90.591681408422602</v>
      </c>
      <c r="AC6">
        <v>94.568877177572801</v>
      </c>
      <c r="AD6">
        <v>98.550724637681199</v>
      </c>
      <c r="AE6">
        <v>100</v>
      </c>
      <c r="AF6">
        <v>105.116279069767</v>
      </c>
    </row>
    <row r="7" spans="1:32" x14ac:dyDescent="0.3">
      <c r="A7" t="s">
        <v>108</v>
      </c>
      <c r="B7" t="s">
        <v>307</v>
      </c>
      <c r="C7" t="s">
        <v>297</v>
      </c>
      <c r="D7" t="s">
        <v>308</v>
      </c>
      <c r="E7" t="s">
        <v>298</v>
      </c>
      <c r="U7">
        <v>92.4583878998762</v>
      </c>
      <c r="V7">
        <v>91.351101817242906</v>
      </c>
      <c r="W7">
        <v>88.404292081202797</v>
      </c>
      <c r="X7">
        <v>85.921025449708395</v>
      </c>
      <c r="Y7">
        <v>86.908623443383206</v>
      </c>
      <c r="Z7">
        <v>88.623925221871005</v>
      </c>
      <c r="AA7">
        <v>90.529816086857494</v>
      </c>
      <c r="AB7">
        <v>91.874318305969197</v>
      </c>
      <c r="AC7">
        <v>95.715753217717094</v>
      </c>
      <c r="AD7">
        <v>98.507462686567195</v>
      </c>
      <c r="AE7">
        <v>100</v>
      </c>
      <c r="AF7">
        <v>105.18518518518501</v>
      </c>
    </row>
    <row r="8" spans="1:32" x14ac:dyDescent="0.3">
      <c r="A8" t="s">
        <v>108</v>
      </c>
      <c r="B8" t="s">
        <v>309</v>
      </c>
      <c r="C8" t="s">
        <v>297</v>
      </c>
      <c r="D8" t="s">
        <v>310</v>
      </c>
      <c r="E8" t="s">
        <v>298</v>
      </c>
      <c r="U8" t="e">
        <v>#NUM!</v>
      </c>
      <c r="V8" t="e">
        <v>#NUM!</v>
      </c>
      <c r="W8" t="e">
        <v>#NUM!</v>
      </c>
      <c r="X8" t="e">
        <v>#NUM!</v>
      </c>
      <c r="Y8" t="e">
        <v>#NUM!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108</v>
      </c>
      <c r="B9" t="s">
        <v>311</v>
      </c>
      <c r="C9" t="s">
        <v>297</v>
      </c>
      <c r="D9" t="s">
        <v>312</v>
      </c>
      <c r="E9" t="s">
        <v>298</v>
      </c>
      <c r="U9">
        <v>93.2351822420747</v>
      </c>
      <c r="V9">
        <v>92.187595924747995</v>
      </c>
      <c r="W9">
        <v>89.276408685019106</v>
      </c>
      <c r="X9">
        <v>86.796508443768602</v>
      </c>
      <c r="Y9">
        <v>86.796508443768602</v>
      </c>
      <c r="Z9">
        <v>88.725319742519005</v>
      </c>
      <c r="AA9">
        <v>91.236413697496005</v>
      </c>
      <c r="AB9">
        <v>92.925976914116305</v>
      </c>
      <c r="AC9">
        <v>96.317435925580398</v>
      </c>
      <c r="AD9">
        <v>98.540145985401494</v>
      </c>
      <c r="AE9">
        <v>100</v>
      </c>
      <c r="AF9">
        <v>104.92957746478901</v>
      </c>
    </row>
    <row r="10" spans="1:32" x14ac:dyDescent="0.3">
      <c r="A10" t="s">
        <v>108</v>
      </c>
      <c r="B10" t="s">
        <v>313</v>
      </c>
      <c r="C10" t="s">
        <v>297</v>
      </c>
      <c r="D10" t="s">
        <v>314</v>
      </c>
      <c r="E10" t="s">
        <v>298</v>
      </c>
      <c r="U10">
        <v>93.267734726080306</v>
      </c>
      <c r="V10">
        <v>92.628914625216694</v>
      </c>
      <c r="W10">
        <v>89.561732021732695</v>
      </c>
      <c r="X10">
        <v>86.525741105741702</v>
      </c>
      <c r="Y10">
        <v>87.059850618740199</v>
      </c>
      <c r="Z10">
        <v>88.801047631114997</v>
      </c>
      <c r="AA10">
        <v>91.214119577612607</v>
      </c>
      <c r="AB10">
        <v>92.654342518311793</v>
      </c>
      <c r="AC10">
        <v>95.849319846529497</v>
      </c>
      <c r="AD10">
        <v>98.360655737704903</v>
      </c>
      <c r="AE10">
        <v>100</v>
      </c>
      <c r="AF10">
        <v>104.81099656357399</v>
      </c>
    </row>
    <row r="11" spans="1:32" x14ac:dyDescent="0.3">
      <c r="A11" t="s">
        <v>108</v>
      </c>
      <c r="B11" t="s">
        <v>315</v>
      </c>
      <c r="C11" t="s">
        <v>297</v>
      </c>
      <c r="D11" t="s">
        <v>316</v>
      </c>
      <c r="E11" t="s">
        <v>298</v>
      </c>
      <c r="U11">
        <v>93.467173427892703</v>
      </c>
      <c r="V11">
        <v>93.467173427892604</v>
      </c>
      <c r="W11">
        <v>90.129060091182197</v>
      </c>
      <c r="X11">
        <v>86.210405304608997</v>
      </c>
      <c r="Y11">
        <v>87.478205382618</v>
      </c>
      <c r="Z11">
        <v>88.936175472328301</v>
      </c>
      <c r="AA11">
        <v>91.216590228029006</v>
      </c>
      <c r="AB11">
        <v>92.328987669834305</v>
      </c>
      <c r="AC11">
        <v>95.244639912039602</v>
      </c>
      <c r="AD11">
        <v>98.130841121495294</v>
      </c>
      <c r="AE11">
        <v>100</v>
      </c>
      <c r="AF11">
        <v>104.697986577181</v>
      </c>
    </row>
    <row r="12" spans="1:32" x14ac:dyDescent="0.3">
      <c r="A12" t="s">
        <v>108</v>
      </c>
      <c r="B12" t="s">
        <v>317</v>
      </c>
      <c r="C12" t="s">
        <v>297</v>
      </c>
      <c r="D12" t="s">
        <v>318</v>
      </c>
      <c r="E12" t="s">
        <v>298</v>
      </c>
      <c r="U12">
        <v>91.151847922877906</v>
      </c>
      <c r="V12">
        <v>90.0469770389643</v>
      </c>
      <c r="W12">
        <v>88.4763902301451</v>
      </c>
      <c r="X12">
        <v>86.072140495630293</v>
      </c>
      <c r="Y12">
        <v>86.555691846729403</v>
      </c>
      <c r="Z12">
        <v>88.666806282015401</v>
      </c>
      <c r="AA12">
        <v>90.861529209788102</v>
      </c>
      <c r="AB12">
        <v>92.6787597939839</v>
      </c>
      <c r="AC12">
        <v>96.229670130918095</v>
      </c>
      <c r="AD12">
        <v>98.625429553264595</v>
      </c>
      <c r="AE12">
        <v>100</v>
      </c>
      <c r="AF12">
        <v>105.03355704697999</v>
      </c>
    </row>
    <row r="13" spans="1:32" x14ac:dyDescent="0.3">
      <c r="A13" t="s">
        <v>108</v>
      </c>
      <c r="B13" t="s">
        <v>319</v>
      </c>
      <c r="C13" t="s">
        <v>297</v>
      </c>
      <c r="D13" t="s">
        <v>320</v>
      </c>
      <c r="E13" t="s">
        <v>298</v>
      </c>
      <c r="U13">
        <v>87.158444020373494</v>
      </c>
      <c r="V13">
        <v>86.449838784435499</v>
      </c>
      <c r="W13">
        <v>82.266782069059602</v>
      </c>
      <c r="X13">
        <v>80.276456696421107</v>
      </c>
      <c r="Y13">
        <v>82.655018376314999</v>
      </c>
      <c r="Z13">
        <v>85.834057544634803</v>
      </c>
      <c r="AA13">
        <v>88.457806028532005</v>
      </c>
      <c r="AB13">
        <v>90.218160377358501</v>
      </c>
      <c r="AC13">
        <v>94.497282608695599</v>
      </c>
      <c r="AD13">
        <v>98.913043478260903</v>
      </c>
      <c r="AE13">
        <v>100</v>
      </c>
      <c r="AF13">
        <v>104.888888888889</v>
      </c>
    </row>
    <row r="14" spans="1:32" x14ac:dyDescent="0.3">
      <c r="A14" t="s">
        <v>108</v>
      </c>
      <c r="B14" t="s">
        <v>321</v>
      </c>
      <c r="C14" t="s">
        <v>297</v>
      </c>
      <c r="D14" t="s">
        <v>322</v>
      </c>
      <c r="E14" t="s">
        <v>298</v>
      </c>
      <c r="U14">
        <v>87.586982235244804</v>
      </c>
      <c r="V14">
        <v>86.259906746832002</v>
      </c>
      <c r="W14">
        <v>79.265860253845602</v>
      </c>
      <c r="X14">
        <v>77.899207490848298</v>
      </c>
      <c r="Y14">
        <v>80.648591284642904</v>
      </c>
      <c r="Z14">
        <v>85.257082215193904</v>
      </c>
      <c r="AA14">
        <v>87.746340090090101</v>
      </c>
      <c r="AB14">
        <v>89.996246246246201</v>
      </c>
      <c r="AC14">
        <v>94.594594594594597</v>
      </c>
      <c r="AD14">
        <v>99.099099099099107</v>
      </c>
      <c r="AE14">
        <v>100</v>
      </c>
      <c r="AF14">
        <v>105.88235294117599</v>
      </c>
    </row>
    <row r="15" spans="1:32" x14ac:dyDescent="0.3">
      <c r="A15" t="s">
        <v>108</v>
      </c>
      <c r="B15" t="s">
        <v>323</v>
      </c>
      <c r="C15" t="s">
        <v>297</v>
      </c>
      <c r="D15" t="s">
        <v>324</v>
      </c>
      <c r="E15" t="s">
        <v>298</v>
      </c>
      <c r="U15">
        <v>88.680734049686606</v>
      </c>
      <c r="V15">
        <v>87.793926709189705</v>
      </c>
      <c r="W15">
        <v>81.408913857612305</v>
      </c>
      <c r="X15">
        <v>80.052098626652096</v>
      </c>
      <c r="Y15">
        <v>82.053401092318396</v>
      </c>
      <c r="Z15">
        <v>85.646980702200906</v>
      </c>
      <c r="AA15">
        <v>87.974344308238997</v>
      </c>
      <c r="AB15">
        <v>90.081514231789697</v>
      </c>
      <c r="AC15">
        <v>94.304085211404796</v>
      </c>
      <c r="AD15">
        <v>98.876404494382001</v>
      </c>
      <c r="AE15">
        <v>100</v>
      </c>
      <c r="AF15">
        <v>105.487804878049</v>
      </c>
    </row>
    <row r="16" spans="1:32" x14ac:dyDescent="0.3">
      <c r="A16" t="s">
        <v>108</v>
      </c>
      <c r="B16" t="s">
        <v>325</v>
      </c>
      <c r="C16" t="s">
        <v>297</v>
      </c>
      <c r="D16" t="s">
        <v>326</v>
      </c>
      <c r="E16" t="s">
        <v>298</v>
      </c>
      <c r="U16">
        <v>93.521088850902601</v>
      </c>
      <c r="V16">
        <v>93.521088850902601</v>
      </c>
      <c r="W16">
        <v>88.325472803630205</v>
      </c>
      <c r="X16">
        <v>86.900868403571593</v>
      </c>
      <c r="Y16">
        <v>86.900868403571593</v>
      </c>
      <c r="Z16">
        <v>86.900868403571593</v>
      </c>
      <c r="AA16">
        <v>88.749823050456101</v>
      </c>
      <c r="AB16">
        <v>90.524819511465196</v>
      </c>
      <c r="AC16">
        <v>93.816631130063996</v>
      </c>
      <c r="AD16">
        <v>98.507462686567195</v>
      </c>
      <c r="AE16">
        <v>100</v>
      </c>
      <c r="AF16">
        <v>104.838709677419</v>
      </c>
    </row>
    <row r="17" spans="1:32" x14ac:dyDescent="0.3">
      <c r="A17" t="s">
        <v>108</v>
      </c>
      <c r="B17" t="s">
        <v>327</v>
      </c>
      <c r="C17" t="s">
        <v>297</v>
      </c>
      <c r="D17" t="s">
        <v>328</v>
      </c>
      <c r="E17" t="s">
        <v>298</v>
      </c>
      <c r="U17">
        <v>88.5753554282892</v>
      </c>
      <c r="V17">
        <v>86.304192468589406</v>
      </c>
      <c r="W17">
        <v>83.838358398058304</v>
      </c>
      <c r="X17">
        <v>81.572456819732395</v>
      </c>
      <c r="Y17">
        <v>83.719100420251607</v>
      </c>
      <c r="Z17">
        <v>85.865744020770904</v>
      </c>
      <c r="AA17">
        <v>88.954439848856197</v>
      </c>
      <c r="AB17">
        <v>91.823937908496703</v>
      </c>
      <c r="AC17">
        <v>95.401493930905701</v>
      </c>
      <c r="AD17">
        <v>98.529411764705898</v>
      </c>
      <c r="AE17">
        <v>100</v>
      </c>
      <c r="AF17">
        <v>105.26315789473701</v>
      </c>
    </row>
    <row r="18" spans="1:32" x14ac:dyDescent="0.3">
      <c r="A18" t="s">
        <v>108</v>
      </c>
      <c r="B18" t="s">
        <v>329</v>
      </c>
      <c r="C18" t="s">
        <v>297</v>
      </c>
      <c r="D18" t="s">
        <v>330</v>
      </c>
      <c r="E18" t="s">
        <v>298</v>
      </c>
      <c r="U18">
        <v>92.220880367175795</v>
      </c>
      <c r="V18">
        <v>90.999411753041002</v>
      </c>
      <c r="W18">
        <v>87.407329710157796</v>
      </c>
      <c r="X18">
        <v>85.166116127846095</v>
      </c>
      <c r="Y18">
        <v>85.722757409727393</v>
      </c>
      <c r="Z18">
        <v>87.437212557921995</v>
      </c>
      <c r="AA18">
        <v>89.852605170019302</v>
      </c>
      <c r="AB18">
        <v>91.089108910891099</v>
      </c>
      <c r="AC18">
        <v>94.732673267326703</v>
      </c>
      <c r="AD18">
        <v>98.679867986798698</v>
      </c>
      <c r="AE18">
        <v>100</v>
      </c>
      <c r="AF18">
        <v>105.982905982906</v>
      </c>
    </row>
    <row r="19" spans="1:32" x14ac:dyDescent="0.3">
      <c r="A19" t="s">
        <v>108</v>
      </c>
      <c r="B19" t="s">
        <v>331</v>
      </c>
      <c r="C19" t="s">
        <v>297</v>
      </c>
      <c r="D19" t="s">
        <v>332</v>
      </c>
      <c r="E19" t="s">
        <v>298</v>
      </c>
      <c r="U19">
        <v>90.386196912217599</v>
      </c>
      <c r="V19">
        <v>88.940017761622101</v>
      </c>
      <c r="W19">
        <v>85.763588555849907</v>
      </c>
      <c r="X19">
        <v>83.6194988419537</v>
      </c>
      <c r="Y19">
        <v>84.346624918840206</v>
      </c>
      <c r="Z19">
        <v>87.230270215210894</v>
      </c>
      <c r="AA19">
        <v>89.811047440512993</v>
      </c>
      <c r="AB19">
        <v>90.969899665551793</v>
      </c>
      <c r="AC19">
        <v>95.031055900621098</v>
      </c>
      <c r="AD19">
        <v>98.550724637681199</v>
      </c>
      <c r="AE19">
        <v>100</v>
      </c>
      <c r="AF19">
        <v>105.314009661836</v>
      </c>
    </row>
    <row r="20" spans="1:32" x14ac:dyDescent="0.3">
      <c r="A20" t="s">
        <v>108</v>
      </c>
      <c r="B20" t="s">
        <v>333</v>
      </c>
      <c r="C20" t="s">
        <v>297</v>
      </c>
      <c r="D20" t="s">
        <v>334</v>
      </c>
      <c r="E20" t="s">
        <v>298</v>
      </c>
      <c r="U20">
        <v>92.850435883345796</v>
      </c>
      <c r="V20">
        <v>92.291095908144896</v>
      </c>
      <c r="W20">
        <v>90.953543793534095</v>
      </c>
      <c r="X20">
        <v>88.439752382155007</v>
      </c>
      <c r="Y20">
        <v>88.203913042469296</v>
      </c>
      <c r="Z20">
        <v>89.657823697015502</v>
      </c>
      <c r="AA20">
        <v>91.650219779171394</v>
      </c>
      <c r="AB20">
        <v>92.832803260193003</v>
      </c>
      <c r="AC20">
        <v>96.4032956932773</v>
      </c>
      <c r="AD20">
        <v>98.392857142857196</v>
      </c>
      <c r="AE20">
        <v>100</v>
      </c>
      <c r="AF20">
        <v>105.32445923460899</v>
      </c>
    </row>
    <row r="21" spans="1:32" x14ac:dyDescent="0.3">
      <c r="A21" t="s">
        <v>108</v>
      </c>
      <c r="B21" t="s">
        <v>335</v>
      </c>
      <c r="C21" t="s">
        <v>297</v>
      </c>
      <c r="D21" t="s">
        <v>336</v>
      </c>
      <c r="E21" t="s">
        <v>298</v>
      </c>
      <c r="U21">
        <v>92.717515960728903</v>
      </c>
      <c r="V21">
        <v>92.114148177904198</v>
      </c>
      <c r="W21">
        <v>90.776390839220895</v>
      </c>
      <c r="X21">
        <v>88.287093101399506</v>
      </c>
      <c r="Y21">
        <v>88.118606282503706</v>
      </c>
      <c r="Z21">
        <v>89.679762693020507</v>
      </c>
      <c r="AA21">
        <v>91.746849421760302</v>
      </c>
      <c r="AB21">
        <v>92.879526575115406</v>
      </c>
      <c r="AC21">
        <v>96.310432569974594</v>
      </c>
      <c r="AD21">
        <v>98.346055979643793</v>
      </c>
      <c r="AE21">
        <v>100</v>
      </c>
      <c r="AF21">
        <v>105.77830188679199</v>
      </c>
    </row>
    <row r="22" spans="1:32" x14ac:dyDescent="0.3">
      <c r="A22" t="s">
        <v>108</v>
      </c>
      <c r="B22" t="s">
        <v>337</v>
      </c>
      <c r="C22" t="s">
        <v>297</v>
      </c>
      <c r="D22" t="s">
        <v>338</v>
      </c>
      <c r="E22" t="s">
        <v>298</v>
      </c>
      <c r="U22">
        <v>92.399083066425106</v>
      </c>
      <c r="V22">
        <v>91.682811104669796</v>
      </c>
      <c r="W22">
        <v>90.344375906061501</v>
      </c>
      <c r="X22">
        <v>87.919023532744404</v>
      </c>
      <c r="Y22">
        <v>87.919023532744404</v>
      </c>
      <c r="Z22">
        <v>89.750669856343293</v>
      </c>
      <c r="AA22">
        <v>92.008548343295303</v>
      </c>
      <c r="AB22">
        <v>93.014106248686502</v>
      </c>
      <c r="AC22">
        <v>96.085326738029906</v>
      </c>
      <c r="AD22">
        <v>98.230088495575203</v>
      </c>
      <c r="AE22">
        <v>100</v>
      </c>
      <c r="AF22">
        <v>106.882591093117</v>
      </c>
    </row>
    <row r="23" spans="1:32" x14ac:dyDescent="0.3">
      <c r="A23" t="s">
        <v>108</v>
      </c>
      <c r="B23" t="s">
        <v>339</v>
      </c>
      <c r="C23" t="s">
        <v>297</v>
      </c>
      <c r="D23" t="s">
        <v>340</v>
      </c>
      <c r="E23" t="s">
        <v>298</v>
      </c>
      <c r="U23">
        <v>92.713213890888795</v>
      </c>
      <c r="V23">
        <v>91.977394733024596</v>
      </c>
      <c r="W23">
        <v>90.045096524347599</v>
      </c>
      <c r="X23">
        <v>87.630093935571907</v>
      </c>
      <c r="Y23">
        <v>87.630093935572006</v>
      </c>
      <c r="Z23">
        <v>89.396829700401995</v>
      </c>
      <c r="AA23">
        <v>91.475825739946302</v>
      </c>
      <c r="AB23">
        <v>92.608653303289302</v>
      </c>
      <c r="AC23">
        <v>96.180336901763198</v>
      </c>
      <c r="AD23">
        <v>98.4886649874055</v>
      </c>
      <c r="AE23">
        <v>100</v>
      </c>
      <c r="AF23">
        <v>105.940594059406</v>
      </c>
    </row>
    <row r="24" spans="1:32" x14ac:dyDescent="0.3">
      <c r="A24" t="s">
        <v>108</v>
      </c>
      <c r="B24" t="s">
        <v>341</v>
      </c>
      <c r="C24" t="s">
        <v>297</v>
      </c>
      <c r="D24" t="s">
        <v>342</v>
      </c>
      <c r="E24" t="s">
        <v>298</v>
      </c>
      <c r="U24">
        <v>92.779352721100693</v>
      </c>
      <c r="V24">
        <v>91.895213564735201</v>
      </c>
      <c r="W24">
        <v>89.546848994822696</v>
      </c>
      <c r="X24">
        <v>86.923707525129402</v>
      </c>
      <c r="Y24">
        <v>87.204710889973597</v>
      </c>
      <c r="Z24">
        <v>88.9117382284239</v>
      </c>
      <c r="AA24">
        <v>91.0803172096049</v>
      </c>
      <c r="AB24">
        <v>92.381464598313599</v>
      </c>
      <c r="AC24">
        <v>95.996562319727801</v>
      </c>
      <c r="AD24">
        <v>98.573127229488705</v>
      </c>
      <c r="AE24">
        <v>100</v>
      </c>
      <c r="AF24">
        <v>108.365458750964</v>
      </c>
    </row>
    <row r="25" spans="1:32" x14ac:dyDescent="0.3">
      <c r="A25" t="s">
        <v>108</v>
      </c>
      <c r="B25" t="s">
        <v>343</v>
      </c>
      <c r="C25" t="s">
        <v>297</v>
      </c>
      <c r="D25" t="s">
        <v>344</v>
      </c>
      <c r="E25" t="s">
        <v>298</v>
      </c>
      <c r="U25">
        <v>93.394118767737297</v>
      </c>
      <c r="V25">
        <v>92.367809770289696</v>
      </c>
      <c r="W25">
        <v>88.988499656742505</v>
      </c>
      <c r="X25">
        <v>86.275435642817399</v>
      </c>
      <c r="Y25">
        <v>86.792055017924099</v>
      </c>
      <c r="Z25">
        <v>88.482809336455105</v>
      </c>
      <c r="AA25">
        <v>90.940665151356697</v>
      </c>
      <c r="AB25">
        <v>92.624751543048404</v>
      </c>
      <c r="AC25">
        <v>96.202531645569593</v>
      </c>
      <c r="AD25">
        <v>98.734177215189902</v>
      </c>
      <c r="AE25">
        <v>100</v>
      </c>
      <c r="AF25">
        <v>105.42635658914701</v>
      </c>
    </row>
    <row r="26" spans="1:32" x14ac:dyDescent="0.3">
      <c r="A26" t="s">
        <v>108</v>
      </c>
      <c r="B26" t="s">
        <v>345</v>
      </c>
      <c r="C26" t="s">
        <v>297</v>
      </c>
      <c r="D26" t="s">
        <v>346</v>
      </c>
      <c r="E26" t="s">
        <v>298</v>
      </c>
      <c r="U26">
        <v>93.115814367545596</v>
      </c>
      <c r="V26">
        <v>92.136792954802701</v>
      </c>
      <c r="W26">
        <v>89.903173731655997</v>
      </c>
      <c r="X26">
        <v>87.248192022676307</v>
      </c>
      <c r="Y26">
        <v>87.424273136748297</v>
      </c>
      <c r="Z26">
        <v>89.190420068803803</v>
      </c>
      <c r="AA26">
        <v>91.372448694340306</v>
      </c>
      <c r="AB26">
        <v>92.627564747834001</v>
      </c>
      <c r="AC26">
        <v>96.184463234150897</v>
      </c>
      <c r="AD26">
        <v>98.5250737463127</v>
      </c>
      <c r="AE26">
        <v>100</v>
      </c>
      <c r="AF26">
        <v>96.850944716585005</v>
      </c>
    </row>
    <row r="27" spans="1:32" x14ac:dyDescent="0.3">
      <c r="A27" t="s">
        <v>108</v>
      </c>
      <c r="B27" t="s">
        <v>347</v>
      </c>
      <c r="C27" t="s">
        <v>297</v>
      </c>
      <c r="D27" t="s">
        <v>348</v>
      </c>
      <c r="E27" t="s">
        <v>298</v>
      </c>
      <c r="U27">
        <v>92.101506062076396</v>
      </c>
      <c r="V27">
        <v>91.383085577972807</v>
      </c>
      <c r="W27">
        <v>89.181083515853004</v>
      </c>
      <c r="X27">
        <v>86.633052558257205</v>
      </c>
      <c r="Y27">
        <v>87.005400921688107</v>
      </c>
      <c r="Z27">
        <v>88.626619572402802</v>
      </c>
      <c r="AA27">
        <v>90.709229431806506</v>
      </c>
      <c r="AB27">
        <v>91.9690798405816</v>
      </c>
      <c r="AC27">
        <v>95.677510479314705</v>
      </c>
      <c r="AD27">
        <v>98.602150537634401</v>
      </c>
      <c r="AE27">
        <v>100</v>
      </c>
      <c r="AF27">
        <v>127.342888643881</v>
      </c>
    </row>
    <row r="28" spans="1:32" x14ac:dyDescent="0.3">
      <c r="A28" t="s">
        <v>108</v>
      </c>
      <c r="B28" t="s">
        <v>349</v>
      </c>
      <c r="C28" t="s">
        <v>297</v>
      </c>
      <c r="D28" t="s">
        <v>350</v>
      </c>
      <c r="E28" t="s">
        <v>298</v>
      </c>
      <c r="U28">
        <v>94.002133418478806</v>
      </c>
      <c r="V28">
        <v>92.666875841511796</v>
      </c>
      <c r="W28">
        <v>86.524185208078194</v>
      </c>
      <c r="X28">
        <v>83.916607023725206</v>
      </c>
      <c r="Y28">
        <v>84.777290172686506</v>
      </c>
      <c r="Z28">
        <v>87.2768662957141</v>
      </c>
      <c r="AA28">
        <v>89.330439620319098</v>
      </c>
      <c r="AB28">
        <v>90.672313176847595</v>
      </c>
      <c r="AC28">
        <v>94.299205703921402</v>
      </c>
      <c r="AD28">
        <v>98.668280871670703</v>
      </c>
      <c r="AE28">
        <v>100</v>
      </c>
      <c r="AF28">
        <v>94.377510040160601</v>
      </c>
    </row>
    <row r="29" spans="1:32" x14ac:dyDescent="0.3">
      <c r="A29" t="s">
        <v>108</v>
      </c>
      <c r="B29" t="s">
        <v>351</v>
      </c>
      <c r="C29" t="s">
        <v>297</v>
      </c>
      <c r="D29" t="s">
        <v>352</v>
      </c>
      <c r="E29" t="s">
        <v>298</v>
      </c>
      <c r="U29">
        <v>94.113115950237002</v>
      </c>
      <c r="V29">
        <v>92.890867691143001</v>
      </c>
      <c r="W29">
        <v>89.450465184063603</v>
      </c>
      <c r="X29">
        <v>86.365966384613202</v>
      </c>
      <c r="Y29">
        <v>87.432212883188598</v>
      </c>
      <c r="Z29">
        <v>88.597975721631201</v>
      </c>
      <c r="AA29">
        <v>90.5889414681847</v>
      </c>
      <c r="AB29">
        <v>91.477068345323701</v>
      </c>
      <c r="AC29">
        <v>95.041109969167493</v>
      </c>
      <c r="AD29">
        <v>98.561151079136707</v>
      </c>
      <c r="AE29">
        <v>100</v>
      </c>
      <c r="AF29">
        <v>105.14705882352899</v>
      </c>
    </row>
    <row r="30" spans="1:32" x14ac:dyDescent="0.3">
      <c r="A30" t="s">
        <v>108</v>
      </c>
      <c r="B30" t="s">
        <v>353</v>
      </c>
      <c r="C30" t="s">
        <v>297</v>
      </c>
      <c r="D30" t="s">
        <v>354</v>
      </c>
      <c r="E30" t="s">
        <v>298</v>
      </c>
      <c r="U30">
        <v>92.307692307692307</v>
      </c>
      <c r="V30">
        <v>92.307692307692307</v>
      </c>
      <c r="W30">
        <v>92.307692307692307</v>
      </c>
      <c r="X30">
        <v>92.307692307692307</v>
      </c>
      <c r="Y30">
        <v>92.307692307692307</v>
      </c>
      <c r="Z30">
        <v>92.307692307692307</v>
      </c>
      <c r="AA30">
        <v>92.307692307692307</v>
      </c>
      <c r="AB30">
        <v>92.307692307692307</v>
      </c>
      <c r="AC30">
        <v>92.307692307692307</v>
      </c>
      <c r="AD30">
        <v>100</v>
      </c>
      <c r="AE30">
        <v>100</v>
      </c>
      <c r="AF30">
        <v>100</v>
      </c>
    </row>
    <row r="31" spans="1:32" x14ac:dyDescent="0.3">
      <c r="A31" t="s">
        <v>108</v>
      </c>
      <c r="B31" t="s">
        <v>355</v>
      </c>
      <c r="C31" t="s">
        <v>297</v>
      </c>
      <c r="D31" t="s">
        <v>356</v>
      </c>
      <c r="E31" t="s">
        <v>298</v>
      </c>
      <c r="U31">
        <v>91.800171365648396</v>
      </c>
      <c r="V31">
        <v>90.365793688060194</v>
      </c>
      <c r="W31">
        <v>88.9538281616842</v>
      </c>
      <c r="X31">
        <v>85.298191387916404</v>
      </c>
      <c r="Y31">
        <v>85.298191387916404</v>
      </c>
      <c r="Z31">
        <v>86.534397060204995</v>
      </c>
      <c r="AA31">
        <v>88.318611432580397</v>
      </c>
      <c r="AB31">
        <v>89.289145624147196</v>
      </c>
      <c r="AC31">
        <v>92.990250105977097</v>
      </c>
      <c r="AD31">
        <v>98.857142857142904</v>
      </c>
      <c r="AE31">
        <v>100</v>
      </c>
      <c r="AF31">
        <v>65.346534653465397</v>
      </c>
    </row>
    <row r="32" spans="1:32" x14ac:dyDescent="0.3">
      <c r="A32" t="s">
        <v>108</v>
      </c>
      <c r="B32" t="s">
        <v>357</v>
      </c>
      <c r="C32" t="s">
        <v>297</v>
      </c>
      <c r="D32" t="s">
        <v>358</v>
      </c>
      <c r="E32" t="s">
        <v>298</v>
      </c>
      <c r="U32">
        <v>95.409515565540005</v>
      </c>
      <c r="V32">
        <v>94.692150786851798</v>
      </c>
      <c r="W32">
        <v>86.517288848418502</v>
      </c>
      <c r="X32">
        <v>84.194677067252897</v>
      </c>
      <c r="Y32">
        <v>85.179410132366996</v>
      </c>
      <c r="Z32">
        <v>87.792275473850594</v>
      </c>
      <c r="AA32">
        <v>89.895084467236302</v>
      </c>
      <c r="AB32">
        <v>91.657733182280097</v>
      </c>
      <c r="AC32">
        <v>95.611596182300005</v>
      </c>
      <c r="AD32">
        <v>98.785425101214599</v>
      </c>
      <c r="AE32">
        <v>100</v>
      </c>
      <c r="AF32">
        <v>105.226480836237</v>
      </c>
    </row>
    <row r="33" spans="1:32" x14ac:dyDescent="0.3">
      <c r="A33" t="s">
        <v>108</v>
      </c>
      <c r="B33" t="s">
        <v>359</v>
      </c>
      <c r="C33" t="s">
        <v>297</v>
      </c>
      <c r="D33" t="s">
        <v>360</v>
      </c>
      <c r="E33" t="s">
        <v>298</v>
      </c>
      <c r="U33">
        <v>92.613447353566698</v>
      </c>
      <c r="V33">
        <v>90.040851593745401</v>
      </c>
      <c r="W33">
        <v>83.114632240380402</v>
      </c>
      <c r="X33">
        <v>81.383077402039106</v>
      </c>
      <c r="Y33">
        <v>82.862769718439793</v>
      </c>
      <c r="Z33">
        <v>87.366181116181096</v>
      </c>
      <c r="AA33">
        <v>90.2783871533872</v>
      </c>
      <c r="AB33">
        <v>91.808529308529302</v>
      </c>
      <c r="AC33">
        <v>94.770094770094801</v>
      </c>
      <c r="AD33">
        <v>97.402597402597394</v>
      </c>
      <c r="AE33">
        <v>100</v>
      </c>
      <c r="AF33">
        <v>105.454545454545</v>
      </c>
    </row>
    <row r="34" spans="1:32" x14ac:dyDescent="0.3">
      <c r="A34" t="s">
        <v>108</v>
      </c>
      <c r="B34" t="s">
        <v>361</v>
      </c>
      <c r="C34" t="s">
        <v>297</v>
      </c>
      <c r="D34" t="s">
        <v>362</v>
      </c>
      <c r="E34" t="s">
        <v>298</v>
      </c>
      <c r="U34">
        <v>93.461734312325405</v>
      </c>
      <c r="V34">
        <v>92.786920346171399</v>
      </c>
      <c r="W34">
        <v>90.762478447709498</v>
      </c>
      <c r="X34">
        <v>88.030497491089506</v>
      </c>
      <c r="Y34">
        <v>88.030497491089506</v>
      </c>
      <c r="Z34">
        <v>89.691450273940205</v>
      </c>
      <c r="AA34">
        <v>91.771922058645004</v>
      </c>
      <c r="AB34">
        <v>92.862281528648694</v>
      </c>
      <c r="AC34">
        <v>96.377955372422605</v>
      </c>
      <c r="AD34">
        <v>98.383371824480406</v>
      </c>
      <c r="AE34">
        <v>100</v>
      </c>
      <c r="AF34">
        <v>105.393258426966</v>
      </c>
    </row>
    <row r="35" spans="1:32" x14ac:dyDescent="0.3">
      <c r="A35" t="s">
        <v>108</v>
      </c>
      <c r="B35" t="s">
        <v>363</v>
      </c>
      <c r="C35" t="s">
        <v>297</v>
      </c>
      <c r="D35" t="s">
        <v>364</v>
      </c>
      <c r="E35" t="s">
        <v>298</v>
      </c>
      <c r="U35">
        <v>92.820670458092394</v>
      </c>
      <c r="V35">
        <v>91.923948652464603</v>
      </c>
      <c r="W35">
        <v>89.584401261910898</v>
      </c>
      <c r="X35">
        <v>87.007249135867099</v>
      </c>
      <c r="Y35">
        <v>87.399763041743199</v>
      </c>
      <c r="Z35">
        <v>89.577849009307599</v>
      </c>
      <c r="AA35">
        <v>91.603176884973095</v>
      </c>
      <c r="AB35">
        <v>92.854355943101197</v>
      </c>
      <c r="AC35">
        <v>96.287898876504599</v>
      </c>
      <c r="AD35">
        <v>98.492562643506005</v>
      </c>
      <c r="AE35">
        <v>100</v>
      </c>
      <c r="AF35">
        <v>106.533036377134</v>
      </c>
    </row>
    <row r="36" spans="1:32" x14ac:dyDescent="0.3">
      <c r="A36" t="s">
        <v>108</v>
      </c>
      <c r="B36" t="s">
        <v>365</v>
      </c>
      <c r="C36" t="s">
        <v>297</v>
      </c>
      <c r="D36" t="s">
        <v>366</v>
      </c>
      <c r="E36" t="s">
        <v>298</v>
      </c>
      <c r="U36">
        <v>94.231940408883702</v>
      </c>
      <c r="V36">
        <v>92.791714245429205</v>
      </c>
      <c r="W36">
        <v>88.006491313490002</v>
      </c>
      <c r="X36">
        <v>85.639568564227403</v>
      </c>
      <c r="Y36">
        <v>86.686507055232696</v>
      </c>
      <c r="Z36">
        <v>89.388964109712305</v>
      </c>
      <c r="AA36">
        <v>91.569182746534594</v>
      </c>
      <c r="AB36">
        <v>92.795555729747093</v>
      </c>
      <c r="AC36">
        <v>96.453471826977804</v>
      </c>
      <c r="AD36">
        <v>98.605577689243006</v>
      </c>
      <c r="AE36">
        <v>100</v>
      </c>
      <c r="AF36">
        <v>105.390334572491</v>
      </c>
    </row>
    <row r="37" spans="1:32" x14ac:dyDescent="0.3">
      <c r="A37" t="s">
        <v>108</v>
      </c>
      <c r="B37" t="s">
        <v>367</v>
      </c>
      <c r="C37" t="s">
        <v>297</v>
      </c>
      <c r="D37" t="s">
        <v>368</v>
      </c>
      <c r="E37" t="s">
        <v>298</v>
      </c>
      <c r="U37">
        <v>89.729735596301694</v>
      </c>
      <c r="V37">
        <v>88.684340618480704</v>
      </c>
      <c r="W37">
        <v>87.660272020114803</v>
      </c>
      <c r="X37">
        <v>85.250367634682107</v>
      </c>
      <c r="Y37">
        <v>86.589378644651006</v>
      </c>
      <c r="Z37">
        <v>89.372608672514801</v>
      </c>
      <c r="AA37">
        <v>91.595018124406806</v>
      </c>
      <c r="AB37">
        <v>92.771467898481703</v>
      </c>
      <c r="AC37">
        <v>96.345099173461804</v>
      </c>
      <c r="AD37">
        <v>98.525469168900798</v>
      </c>
      <c r="AE37">
        <v>100</v>
      </c>
      <c r="AF37">
        <v>105.509641873278</v>
      </c>
    </row>
    <row r="38" spans="1:32" x14ac:dyDescent="0.3">
      <c r="A38" t="s">
        <v>108</v>
      </c>
      <c r="B38" t="s">
        <v>369</v>
      </c>
      <c r="C38" t="s">
        <v>297</v>
      </c>
      <c r="D38" t="s">
        <v>370</v>
      </c>
      <c r="E38" t="s">
        <v>298</v>
      </c>
      <c r="U38">
        <v>93.0252017856903</v>
      </c>
      <c r="V38">
        <v>92.217384565299</v>
      </c>
      <c r="W38">
        <v>89.996630230109403</v>
      </c>
      <c r="X38">
        <v>87.377680673148504</v>
      </c>
      <c r="Y38">
        <v>87.579104556673499</v>
      </c>
      <c r="Z38">
        <v>89.629251776977497</v>
      </c>
      <c r="AA38">
        <v>91.613507468695801</v>
      </c>
      <c r="AB38">
        <v>92.874167719939805</v>
      </c>
      <c r="AC38">
        <v>96.273187451760506</v>
      </c>
      <c r="AD38">
        <v>98.483293420002298</v>
      </c>
      <c r="AE38">
        <v>100</v>
      </c>
      <c r="AF38">
        <v>106.69932639314101</v>
      </c>
    </row>
    <row r="39" spans="1:32" x14ac:dyDescent="0.3">
      <c r="A39" t="s">
        <v>108</v>
      </c>
      <c r="B39" t="s">
        <v>371</v>
      </c>
      <c r="C39" t="s">
        <v>297</v>
      </c>
      <c r="D39" t="s">
        <v>372</v>
      </c>
      <c r="E39" t="s">
        <v>298</v>
      </c>
      <c r="U39">
        <v>92.164478335942405</v>
      </c>
      <c r="V39">
        <v>91.294686525875406</v>
      </c>
      <c r="W39">
        <v>89.018247589126304</v>
      </c>
      <c r="X39">
        <v>86.447148339958005</v>
      </c>
      <c r="Y39">
        <v>86.815356733266</v>
      </c>
      <c r="Z39">
        <v>88.919121436010698</v>
      </c>
      <c r="AA39">
        <v>91.133996271293995</v>
      </c>
      <c r="AB39">
        <v>92.510802722806901</v>
      </c>
      <c r="AC39">
        <v>96.102949817839999</v>
      </c>
      <c r="AD39">
        <v>98.507462686567195</v>
      </c>
      <c r="AE39">
        <v>100</v>
      </c>
      <c r="AF39">
        <v>105.849233656553</v>
      </c>
    </row>
    <row r="40" spans="1:32" x14ac:dyDescent="0.3">
      <c r="A40" t="s">
        <v>108</v>
      </c>
      <c r="B40" t="s">
        <v>373</v>
      </c>
      <c r="C40" t="s">
        <v>297</v>
      </c>
      <c r="D40" t="s">
        <v>374</v>
      </c>
      <c r="E40" t="s">
        <v>298</v>
      </c>
      <c r="U40">
        <v>91.417151030575894</v>
      </c>
      <c r="V40">
        <v>90.593573093363503</v>
      </c>
      <c r="W40">
        <v>88.946417218938706</v>
      </c>
      <c r="X40">
        <v>86.291300287030097</v>
      </c>
      <c r="Y40">
        <v>86.903295324526795</v>
      </c>
      <c r="Z40">
        <v>88.282712710630307</v>
      </c>
      <c r="AA40">
        <v>90.805075930934095</v>
      </c>
      <c r="AB40">
        <v>91.926126251068993</v>
      </c>
      <c r="AC40">
        <v>95.621648914428604</v>
      </c>
      <c r="AD40">
        <v>98.086124401913906</v>
      </c>
      <c r="AE40">
        <v>100</v>
      </c>
      <c r="AF40">
        <v>111.79245283018901</v>
      </c>
    </row>
    <row r="41" spans="1:32" x14ac:dyDescent="0.3">
      <c r="A41" t="s">
        <v>108</v>
      </c>
      <c r="B41" t="s">
        <v>375</v>
      </c>
      <c r="C41" t="s">
        <v>297</v>
      </c>
      <c r="D41" t="s">
        <v>376</v>
      </c>
      <c r="E41" t="s">
        <v>298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108</v>
      </c>
      <c r="B42" t="s">
        <v>377</v>
      </c>
      <c r="C42" t="s">
        <v>297</v>
      </c>
      <c r="D42" t="s">
        <v>378</v>
      </c>
      <c r="E42" t="s">
        <v>298</v>
      </c>
      <c r="U42">
        <v>93.461657443278099</v>
      </c>
      <c r="V42">
        <v>92.478425512255896</v>
      </c>
      <c r="W42">
        <v>89.891231465186806</v>
      </c>
      <c r="X42">
        <v>87.248866266662404</v>
      </c>
      <c r="Y42">
        <v>87.351632893596005</v>
      </c>
      <c r="Z42">
        <v>89.096550499824005</v>
      </c>
      <c r="AA42">
        <v>91.234495895229301</v>
      </c>
      <c r="AB42">
        <v>92.550180378621505</v>
      </c>
      <c r="AC42">
        <v>96.159280076784</v>
      </c>
      <c r="AD42">
        <v>98.475499092559005</v>
      </c>
      <c r="AE42">
        <v>100</v>
      </c>
      <c r="AF42">
        <v>105.551497443389</v>
      </c>
    </row>
    <row r="43" spans="1:32" x14ac:dyDescent="0.3">
      <c r="A43" t="s">
        <v>108</v>
      </c>
      <c r="B43" t="s">
        <v>379</v>
      </c>
      <c r="C43" t="s">
        <v>297</v>
      </c>
      <c r="D43" t="s">
        <v>380</v>
      </c>
      <c r="E43" t="s">
        <v>298</v>
      </c>
      <c r="U43">
        <v>92.931486008003901</v>
      </c>
      <c r="V43">
        <v>91.934553089074797</v>
      </c>
      <c r="W43">
        <v>89.404244288458003</v>
      </c>
      <c r="X43">
        <v>86.790323943797802</v>
      </c>
      <c r="Y43">
        <v>87.073028582051194</v>
      </c>
      <c r="Z43">
        <v>88.848382269544302</v>
      </c>
      <c r="AA43">
        <v>90.995005755991201</v>
      </c>
      <c r="AB43">
        <v>92.365988673828497</v>
      </c>
      <c r="AC43">
        <v>95.986507365673006</v>
      </c>
      <c r="AD43">
        <v>98.496880317640404</v>
      </c>
      <c r="AE43">
        <v>100</v>
      </c>
      <c r="AF43">
        <v>105.673758865248</v>
      </c>
    </row>
    <row r="44" spans="1:32" x14ac:dyDescent="0.3">
      <c r="A44" t="s">
        <v>108</v>
      </c>
      <c r="B44" t="s">
        <v>381</v>
      </c>
      <c r="C44" t="s">
        <v>297</v>
      </c>
      <c r="D44" t="s">
        <v>382</v>
      </c>
      <c r="E44" t="s">
        <v>298</v>
      </c>
      <c r="U44">
        <v>92.896246544837496</v>
      </c>
      <c r="V44">
        <v>91.993777978028902</v>
      </c>
      <c r="W44">
        <v>89.468302206344902</v>
      </c>
      <c r="X44">
        <v>86.9080970274631</v>
      </c>
      <c r="Y44">
        <v>87.005624101822306</v>
      </c>
      <c r="Z44">
        <v>89.0213125194269</v>
      </c>
      <c r="AA44">
        <v>91.161303680317303</v>
      </c>
      <c r="AB44">
        <v>92.476896089255902</v>
      </c>
      <c r="AC44">
        <v>96.037091807795207</v>
      </c>
      <c r="AD44">
        <v>98.519163763066203</v>
      </c>
      <c r="AE44">
        <v>100</v>
      </c>
      <c r="AF44">
        <v>105.933844292053</v>
      </c>
    </row>
    <row r="45" spans="1:32" x14ac:dyDescent="0.3">
      <c r="A45" t="s">
        <v>108</v>
      </c>
      <c r="B45" t="s">
        <v>383</v>
      </c>
      <c r="C45" t="s">
        <v>297</v>
      </c>
      <c r="D45" t="s">
        <v>384</v>
      </c>
      <c r="E45" t="s">
        <v>298</v>
      </c>
      <c r="U45">
        <v>92.899469375337901</v>
      </c>
      <c r="V45">
        <v>91.995212564342395</v>
      </c>
      <c r="W45">
        <v>89.470324045124102</v>
      </c>
      <c r="X45">
        <v>86.910051614391605</v>
      </c>
      <c r="Y45">
        <v>87.007806733978995</v>
      </c>
      <c r="Z45">
        <v>89.022150618600605</v>
      </c>
      <c r="AA45">
        <v>91.160681294731305</v>
      </c>
      <c r="AB45">
        <v>92.473864761580003</v>
      </c>
      <c r="AC45">
        <v>96.033415256830494</v>
      </c>
      <c r="AD45">
        <v>98.5162851588845</v>
      </c>
      <c r="AE45">
        <v>100</v>
      </c>
      <c r="AF45">
        <v>105.934910046493</v>
      </c>
    </row>
    <row r="46" spans="1:32" x14ac:dyDescent="0.3">
      <c r="A46" t="s">
        <v>108</v>
      </c>
      <c r="B46" t="s">
        <v>385</v>
      </c>
      <c r="C46" t="s">
        <v>297</v>
      </c>
      <c r="D46" t="s">
        <v>386</v>
      </c>
      <c r="E46" t="s">
        <v>298</v>
      </c>
      <c r="U46">
        <v>91.009194115741906</v>
      </c>
      <c r="V46">
        <v>89.958279634035904</v>
      </c>
      <c r="W46">
        <v>87.657556369738302</v>
      </c>
      <c r="X46">
        <v>85.153054759174296</v>
      </c>
      <c r="Y46">
        <v>86.097101929453402</v>
      </c>
      <c r="Z46">
        <v>87.968778058354602</v>
      </c>
      <c r="AA46">
        <v>90.147052562656697</v>
      </c>
      <c r="AB46">
        <v>91.708655047994</v>
      </c>
      <c r="AC46">
        <v>95.377001249913803</v>
      </c>
      <c r="AD46">
        <v>98.573281452658904</v>
      </c>
      <c r="AE46">
        <v>100</v>
      </c>
      <c r="AF46">
        <v>106.191950464396</v>
      </c>
    </row>
    <row r="47" spans="1:32" x14ac:dyDescent="0.3">
      <c r="A47" t="s">
        <v>108</v>
      </c>
      <c r="B47" t="s">
        <v>387</v>
      </c>
      <c r="C47" t="s">
        <v>297</v>
      </c>
      <c r="D47" t="s">
        <v>388</v>
      </c>
      <c r="E47" t="s">
        <v>298</v>
      </c>
      <c r="U47">
        <v>92.2178911908467</v>
      </c>
      <c r="V47">
        <v>91.485108436885298</v>
      </c>
      <c r="W47">
        <v>89.834249337272297</v>
      </c>
      <c r="X47">
        <v>87.231929501310304</v>
      </c>
      <c r="Y47">
        <v>87.125158473768906</v>
      </c>
      <c r="Z47">
        <v>88.691218841781506</v>
      </c>
      <c r="AA47">
        <v>90.712031422986698</v>
      </c>
      <c r="AB47">
        <v>91.899220412460593</v>
      </c>
      <c r="AC47">
        <v>95.407201406699699</v>
      </c>
      <c r="AD47">
        <v>98.123215014279893</v>
      </c>
      <c r="AE47">
        <v>100</v>
      </c>
      <c r="AF47">
        <v>105.86772749875701</v>
      </c>
    </row>
    <row r="48" spans="1:32" x14ac:dyDescent="0.3">
      <c r="A48" t="s">
        <v>108</v>
      </c>
      <c r="B48" t="s">
        <v>389</v>
      </c>
      <c r="C48" t="s">
        <v>297</v>
      </c>
      <c r="D48" t="s">
        <v>390</v>
      </c>
      <c r="E48" t="s">
        <v>298</v>
      </c>
      <c r="U48">
        <v>91.883138680956606</v>
      </c>
      <c r="V48">
        <v>91.185355148798493</v>
      </c>
      <c r="W48">
        <v>90.001366318460597</v>
      </c>
      <c r="X48">
        <v>87.339288868197499</v>
      </c>
      <c r="Y48">
        <v>88.288383339727702</v>
      </c>
      <c r="Z48">
        <v>89.789101152772204</v>
      </c>
      <c r="AA48">
        <v>91.829247354173205</v>
      </c>
      <c r="AB48">
        <v>93.000912392185</v>
      </c>
      <c r="AC48">
        <v>96.477582014322707</v>
      </c>
      <c r="AD48">
        <v>98.430946092900399</v>
      </c>
      <c r="AE48">
        <v>100</v>
      </c>
      <c r="AF48">
        <v>105.942773294204</v>
      </c>
    </row>
    <row r="49" spans="1:32" x14ac:dyDescent="0.3">
      <c r="A49" t="s">
        <v>108</v>
      </c>
      <c r="B49" t="s">
        <v>391</v>
      </c>
      <c r="C49" t="s">
        <v>297</v>
      </c>
      <c r="D49" t="s">
        <v>392</v>
      </c>
      <c r="E49" t="s">
        <v>298</v>
      </c>
      <c r="U49">
        <v>94.435270977781698</v>
      </c>
      <c r="V49">
        <v>93.786231314704096</v>
      </c>
      <c r="W49">
        <v>92.890897364205699</v>
      </c>
      <c r="X49">
        <v>90.037106354552705</v>
      </c>
      <c r="Y49">
        <v>89.746194863908002</v>
      </c>
      <c r="Z49">
        <v>91.110579583122799</v>
      </c>
      <c r="AA49">
        <v>93.168800507440295</v>
      </c>
      <c r="AB49">
        <v>94.397940355823494</v>
      </c>
      <c r="AC49">
        <v>97.991770572415703</v>
      </c>
      <c r="AD49">
        <v>99.128160418483006</v>
      </c>
      <c r="AE49">
        <v>100</v>
      </c>
      <c r="AF49">
        <v>105.223251895535</v>
      </c>
    </row>
    <row r="50" spans="1:32" x14ac:dyDescent="0.3">
      <c r="A50" t="s">
        <v>108</v>
      </c>
      <c r="B50" t="s">
        <v>393</v>
      </c>
      <c r="C50" t="s">
        <v>297</v>
      </c>
      <c r="D50" t="s">
        <v>394</v>
      </c>
      <c r="E50" t="s">
        <v>298</v>
      </c>
      <c r="U50">
        <v>90.324526846420298</v>
      </c>
      <c r="V50">
        <v>89.648168919047507</v>
      </c>
      <c r="W50">
        <v>88.668580185705807</v>
      </c>
      <c r="X50">
        <v>86.0293000915145</v>
      </c>
      <c r="Y50">
        <v>88.484230491148296</v>
      </c>
      <c r="Z50">
        <v>89.956137076413697</v>
      </c>
      <c r="AA50">
        <v>91.999404022237897</v>
      </c>
      <c r="AB50">
        <v>93.131124010210101</v>
      </c>
      <c r="AC50">
        <v>96.613929522005193</v>
      </c>
      <c r="AD50">
        <v>98.414934836209895</v>
      </c>
      <c r="AE50">
        <v>100</v>
      </c>
      <c r="AF50">
        <v>106.33209834961301</v>
      </c>
    </row>
    <row r="51" spans="1:32" x14ac:dyDescent="0.3">
      <c r="A51" t="s">
        <v>108</v>
      </c>
      <c r="B51" t="s">
        <v>395</v>
      </c>
      <c r="C51" t="s">
        <v>297</v>
      </c>
      <c r="D51" t="s">
        <v>396</v>
      </c>
      <c r="E51" t="s">
        <v>298</v>
      </c>
      <c r="U51">
        <v>90.124916645794599</v>
      </c>
      <c r="V51">
        <v>89.438512101652904</v>
      </c>
      <c r="W51">
        <v>88.270907505025605</v>
      </c>
      <c r="X51">
        <v>85.652702621402</v>
      </c>
      <c r="Y51">
        <v>88.406038974011693</v>
      </c>
      <c r="Z51">
        <v>89.877340635663103</v>
      </c>
      <c r="AA51">
        <v>91.933753543881494</v>
      </c>
      <c r="AB51">
        <v>93.071413428631999</v>
      </c>
      <c r="AC51">
        <v>96.558988764044898</v>
      </c>
      <c r="AD51">
        <v>98.418643362463598</v>
      </c>
      <c r="AE51">
        <v>100</v>
      </c>
      <c r="AF51">
        <v>106.459330143541</v>
      </c>
    </row>
    <row r="52" spans="1:32" x14ac:dyDescent="0.3">
      <c r="A52" t="s">
        <v>108</v>
      </c>
      <c r="B52" t="s">
        <v>397</v>
      </c>
      <c r="C52" t="s">
        <v>297</v>
      </c>
      <c r="D52" t="s">
        <v>398</v>
      </c>
      <c r="E52" t="s">
        <v>298</v>
      </c>
      <c r="U52">
        <v>93.120919278621898</v>
      </c>
      <c r="V52">
        <v>92.523990308887093</v>
      </c>
      <c r="W52">
        <v>91.744094605133995</v>
      </c>
      <c r="X52">
        <v>88.929858574301704</v>
      </c>
      <c r="Y52">
        <v>88.929858574301704</v>
      </c>
      <c r="Z52">
        <v>90.403834130781803</v>
      </c>
      <c r="AA52">
        <v>92.360627077335593</v>
      </c>
      <c r="AB52">
        <v>93.451500625493097</v>
      </c>
      <c r="AC52">
        <v>96.899895482522396</v>
      </c>
      <c r="AD52">
        <v>98.394495412843995</v>
      </c>
      <c r="AE52">
        <v>100</v>
      </c>
      <c r="AF52">
        <v>105.63991323210401</v>
      </c>
    </row>
    <row r="53" spans="1:32" x14ac:dyDescent="0.3">
      <c r="A53" t="s">
        <v>108</v>
      </c>
      <c r="B53" t="s">
        <v>399</v>
      </c>
      <c r="C53" t="s">
        <v>297</v>
      </c>
      <c r="D53" t="s">
        <v>400</v>
      </c>
      <c r="E53" t="s">
        <v>298</v>
      </c>
      <c r="U53">
        <v>97.022193406292502</v>
      </c>
      <c r="V53">
        <v>96.093751364127101</v>
      </c>
      <c r="W53">
        <v>94.707783796375196</v>
      </c>
      <c r="X53">
        <v>91.724861472079994</v>
      </c>
      <c r="Y53">
        <v>91.326057726549195</v>
      </c>
      <c r="Z53">
        <v>89.462260630089006</v>
      </c>
      <c r="AA53">
        <v>91.662152284927203</v>
      </c>
      <c r="AB53">
        <v>92.793783794617696</v>
      </c>
      <c r="AC53">
        <v>96.3107493611775</v>
      </c>
      <c r="AD53">
        <v>98.583569405099098</v>
      </c>
      <c r="AE53">
        <v>100</v>
      </c>
      <c r="AF53">
        <v>107.219251336898</v>
      </c>
    </row>
    <row r="54" spans="1:32" x14ac:dyDescent="0.3">
      <c r="A54" t="s">
        <v>108</v>
      </c>
      <c r="B54" t="s">
        <v>401</v>
      </c>
      <c r="C54" t="s">
        <v>297</v>
      </c>
      <c r="D54" t="s">
        <v>402</v>
      </c>
      <c r="E54" t="s">
        <v>298</v>
      </c>
      <c r="U54">
        <v>100.998192083644</v>
      </c>
      <c r="V54">
        <v>100.303250394995</v>
      </c>
      <c r="W54">
        <v>98.890528558445396</v>
      </c>
      <c r="X54">
        <v>95.963536169823399</v>
      </c>
      <c r="Y54">
        <v>87.632811827868807</v>
      </c>
      <c r="Z54">
        <v>89.3034546876722</v>
      </c>
      <c r="AA54">
        <v>91.367189985076394</v>
      </c>
      <c r="AB54">
        <v>92.6322741541005</v>
      </c>
      <c r="AC54">
        <v>96.205233300044398</v>
      </c>
      <c r="AD54">
        <v>98.5677083333333</v>
      </c>
      <c r="AE54">
        <v>100</v>
      </c>
      <c r="AF54">
        <v>106.11702127659601</v>
      </c>
    </row>
    <row r="55" spans="1:32" x14ac:dyDescent="0.3">
      <c r="A55" t="s">
        <v>108</v>
      </c>
      <c r="B55" t="s">
        <v>403</v>
      </c>
      <c r="C55" t="s">
        <v>297</v>
      </c>
      <c r="D55" t="s">
        <v>404</v>
      </c>
      <c r="E55" t="s">
        <v>298</v>
      </c>
      <c r="U55">
        <v>103.36456201579399</v>
      </c>
      <c r="V55">
        <v>102.909211522333</v>
      </c>
      <c r="W55">
        <v>101.493029712392</v>
      </c>
      <c r="X55">
        <v>98.712398761367893</v>
      </c>
      <c r="Y55">
        <v>85.069221696788603</v>
      </c>
      <c r="Z55">
        <v>89.168943224344602</v>
      </c>
      <c r="AA55">
        <v>91.090687690386503</v>
      </c>
      <c r="AB55">
        <v>92.487784127355695</v>
      </c>
      <c r="AC55">
        <v>96.114756053918697</v>
      </c>
      <c r="AD55">
        <v>98.554216867469904</v>
      </c>
      <c r="AE55">
        <v>100</v>
      </c>
      <c r="AF55">
        <v>105.026455026455</v>
      </c>
    </row>
    <row r="56" spans="1:32" x14ac:dyDescent="0.3">
      <c r="A56" t="s">
        <v>108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108</v>
      </c>
      <c r="B57" t="s">
        <v>407</v>
      </c>
      <c r="C57" t="s">
        <v>297</v>
      </c>
      <c r="D57" t="s">
        <v>408</v>
      </c>
      <c r="E57" t="s">
        <v>298</v>
      </c>
      <c r="F57">
        <v>52.866259569924097</v>
      </c>
      <c r="G57">
        <v>54.752017906366603</v>
      </c>
      <c r="H57">
        <v>58.499226868528197</v>
      </c>
      <c r="I57">
        <v>62.506023229386301</v>
      </c>
      <c r="J57">
        <v>65.436496240140698</v>
      </c>
      <c r="K57">
        <v>69.821497251420496</v>
      </c>
      <c r="L57">
        <v>73.078967170279896</v>
      </c>
      <c r="M57">
        <v>75.586164870726805</v>
      </c>
      <c r="N57">
        <v>77.784249678700604</v>
      </c>
      <c r="O57">
        <v>79.578432882427094</v>
      </c>
      <c r="P57">
        <v>82.385744514383006</v>
      </c>
      <c r="Q57">
        <v>84.931475088271299</v>
      </c>
      <c r="R57">
        <v>87.732431339478893</v>
      </c>
      <c r="S57">
        <v>90.594047612431297</v>
      </c>
      <c r="T57">
        <v>91.811709542705998</v>
      </c>
      <c r="U57">
        <v>92.565993954093202</v>
      </c>
      <c r="V57">
        <v>91.706877419509098</v>
      </c>
      <c r="W57">
        <v>89.554133818112206</v>
      </c>
      <c r="X57">
        <v>86.972761344217105</v>
      </c>
      <c r="Y57">
        <v>87.245189727441002</v>
      </c>
      <c r="Z57">
        <v>89.151881966382305</v>
      </c>
      <c r="AA57">
        <v>91.274000178836005</v>
      </c>
      <c r="AB57">
        <v>92.559722490807303</v>
      </c>
      <c r="AC57">
        <v>96.112399422368796</v>
      </c>
      <c r="AD57">
        <v>98.498526738135595</v>
      </c>
      <c r="AE57">
        <v>100</v>
      </c>
      <c r="AF57">
        <v>105.973477998794</v>
      </c>
    </row>
    <row r="58" spans="1:32" x14ac:dyDescent="0.3">
      <c r="A58" t="s">
        <v>108</v>
      </c>
      <c r="B58" t="s">
        <v>409</v>
      </c>
      <c r="C58" t="s">
        <v>297</v>
      </c>
      <c r="D58" t="s">
        <v>410</v>
      </c>
      <c r="E58" t="s">
        <v>298</v>
      </c>
      <c r="U58">
        <v>92.565993954093202</v>
      </c>
      <c r="V58">
        <v>91.706877419509098</v>
      </c>
      <c r="W58">
        <v>89.554133818112206</v>
      </c>
      <c r="X58">
        <v>86.972761344217105</v>
      </c>
      <c r="Y58">
        <v>87.245189727441002</v>
      </c>
      <c r="Z58">
        <v>89.151881966382305</v>
      </c>
      <c r="AA58">
        <v>91.274000178836005</v>
      </c>
      <c r="AB58">
        <v>92.559722490807303</v>
      </c>
      <c r="AC58">
        <v>96.112399422368796</v>
      </c>
      <c r="AD58">
        <v>98.498526738135595</v>
      </c>
      <c r="AE58">
        <v>100</v>
      </c>
      <c r="AF58">
        <v>105.973477998794</v>
      </c>
    </row>
    <row r="59" spans="1:32" x14ac:dyDescent="0.3">
      <c r="A59" t="s">
        <v>108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110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110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110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110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110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110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110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110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110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110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110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110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110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110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110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110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110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110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110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110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110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110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110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110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110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110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110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110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110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110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110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110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110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110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94.484279851942105</v>
      </c>
      <c r="V35">
        <v>96.147887714400298</v>
      </c>
      <c r="W35">
        <v>96.111948454565606</v>
      </c>
      <c r="X35">
        <v>98.410239112788105</v>
      </c>
      <c r="Y35">
        <v>97.535882513137594</v>
      </c>
      <c r="Z35">
        <v>96.586923147310301</v>
      </c>
      <c r="AA35">
        <v>99.466343481958106</v>
      </c>
      <c r="AB35">
        <v>100.95634854267099</v>
      </c>
      <c r="AC35">
        <v>101.71473725800099</v>
      </c>
      <c r="AD35">
        <v>102.616056833508</v>
      </c>
      <c r="AE35">
        <v>100</v>
      </c>
      <c r="AF35">
        <v>107.529812606474</v>
      </c>
    </row>
    <row r="36" spans="1:32" x14ac:dyDescent="0.3">
      <c r="A36" t="s">
        <v>110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94.386958127029501</v>
      </c>
      <c r="V36">
        <v>96.0551016803919</v>
      </c>
      <c r="W36">
        <v>96.054974544177796</v>
      </c>
      <c r="X36">
        <v>98.362486043915197</v>
      </c>
      <c r="Y36">
        <v>97.518658164867006</v>
      </c>
      <c r="Z36">
        <v>96.633161722644402</v>
      </c>
      <c r="AA36">
        <v>99.527773196500902</v>
      </c>
      <c r="AB36">
        <v>101.02553913402301</v>
      </c>
      <c r="AC36">
        <v>101.756515053801</v>
      </c>
      <c r="AD36">
        <v>102.63055186948699</v>
      </c>
      <c r="AE36">
        <v>100</v>
      </c>
      <c r="AF36">
        <v>107.568493150685</v>
      </c>
    </row>
    <row r="37" spans="1:32" x14ac:dyDescent="0.3">
      <c r="A37" t="s">
        <v>110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110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110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110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110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110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110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110</v>
      </c>
      <c r="B44" t="s">
        <v>381</v>
      </c>
      <c r="C44" t="s">
        <v>297</v>
      </c>
      <c r="D44" t="s">
        <v>382</v>
      </c>
      <c r="E44" t="s">
        <v>298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93.554884189325307</v>
      </c>
      <c r="V44">
        <v>94.786729857819907</v>
      </c>
      <c r="W44">
        <v>94.530878039040999</v>
      </c>
      <c r="X44">
        <v>96.567525138953698</v>
      </c>
      <c r="Y44">
        <v>96.275336313347395</v>
      </c>
      <c r="Z44">
        <v>95.466271690192002</v>
      </c>
      <c r="AA44">
        <v>98.902299018967994</v>
      </c>
      <c r="AB44">
        <v>100.250196653099</v>
      </c>
      <c r="AC44">
        <v>101.511862364129</v>
      </c>
      <c r="AD44">
        <v>102.622518061615</v>
      </c>
      <c r="AE44">
        <v>100</v>
      </c>
      <c r="AF44">
        <v>107.246376811594</v>
      </c>
    </row>
    <row r="45" spans="1:32" x14ac:dyDescent="0.3">
      <c r="A45" t="s">
        <v>110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93.553076820354406</v>
      </c>
      <c r="V45">
        <v>94.811660298907199</v>
      </c>
      <c r="W45">
        <v>94.555315756827</v>
      </c>
      <c r="X45">
        <v>96.566493211451998</v>
      </c>
      <c r="Y45">
        <v>96.300805120449098</v>
      </c>
      <c r="Z45">
        <v>95.514807373969106</v>
      </c>
      <c r="AA45">
        <v>98.957582744871999</v>
      </c>
      <c r="AB45">
        <v>100.307600154168</v>
      </c>
      <c r="AC45">
        <v>101.57169098676999</v>
      </c>
      <c r="AD45">
        <v>102.658301532889</v>
      </c>
      <c r="AE45">
        <v>100</v>
      </c>
      <c r="AF45">
        <v>107.22617354196301</v>
      </c>
    </row>
    <row r="46" spans="1:32" x14ac:dyDescent="0.3">
      <c r="A46" t="s">
        <v>110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110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110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110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110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110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110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110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110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110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110</v>
      </c>
      <c r="B57" t="s">
        <v>407</v>
      </c>
      <c r="C57" t="s">
        <v>297</v>
      </c>
      <c r="D57" t="s">
        <v>408</v>
      </c>
      <c r="E57" t="s">
        <v>298</v>
      </c>
      <c r="F57">
        <v>54.905969951849997</v>
      </c>
      <c r="G57">
        <v>58.719845521108603</v>
      </c>
      <c r="H57">
        <v>62.064064263640397</v>
      </c>
      <c r="I57">
        <v>65.512098854028807</v>
      </c>
      <c r="J57">
        <v>71.248364791627694</v>
      </c>
      <c r="K57">
        <v>74.278812054832201</v>
      </c>
      <c r="L57">
        <v>76.937156005281693</v>
      </c>
      <c r="M57">
        <v>80.471684202309007</v>
      </c>
      <c r="N57">
        <v>82.173634061695793</v>
      </c>
      <c r="O57">
        <v>85.591712880611098</v>
      </c>
      <c r="P57">
        <v>88.424512576555003</v>
      </c>
      <c r="Q57">
        <v>92.005317553746195</v>
      </c>
      <c r="R57">
        <v>94.856910072308807</v>
      </c>
      <c r="S57">
        <v>99.494307534375096</v>
      </c>
      <c r="T57">
        <v>97.420356654940605</v>
      </c>
      <c r="U57">
        <v>93.579934534208903</v>
      </c>
      <c r="V57">
        <v>94.808477347268393</v>
      </c>
      <c r="W57">
        <v>94.527706088523701</v>
      </c>
      <c r="X57">
        <v>96.584601687131297</v>
      </c>
      <c r="Y57">
        <v>96.293494104668895</v>
      </c>
      <c r="Z57">
        <v>95.511030472566901</v>
      </c>
      <c r="AA57">
        <v>98.908975073664095</v>
      </c>
      <c r="AB57">
        <v>100.27676876739</v>
      </c>
      <c r="AC57">
        <v>101.50890224089601</v>
      </c>
      <c r="AD57">
        <v>102.641183101782</v>
      </c>
      <c r="AE57">
        <v>100</v>
      </c>
      <c r="AF57">
        <v>107.24596660062301</v>
      </c>
    </row>
    <row r="58" spans="1:32" x14ac:dyDescent="0.3">
      <c r="A58" t="s">
        <v>110</v>
      </c>
      <c r="B58" t="s">
        <v>409</v>
      </c>
      <c r="C58" t="s">
        <v>297</v>
      </c>
      <c r="D58" t="s">
        <v>410</v>
      </c>
      <c r="E58" t="s">
        <v>298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93.579934534208903</v>
      </c>
      <c r="V58">
        <v>94.808477347268393</v>
      </c>
      <c r="W58">
        <v>94.527706088523701</v>
      </c>
      <c r="X58">
        <v>96.584601687131297</v>
      </c>
      <c r="Y58">
        <v>96.293494104668895</v>
      </c>
      <c r="Z58">
        <v>95.511030472566901</v>
      </c>
      <c r="AA58">
        <v>98.908975073664095</v>
      </c>
      <c r="AB58">
        <v>100.27676876739</v>
      </c>
      <c r="AC58">
        <v>101.50890224089601</v>
      </c>
      <c r="AD58">
        <v>102.641183101782</v>
      </c>
      <c r="AE58">
        <v>100</v>
      </c>
      <c r="AF58">
        <v>107.24596660062301</v>
      </c>
    </row>
    <row r="59" spans="1:32" x14ac:dyDescent="0.3">
      <c r="A59" t="s">
        <v>110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112</v>
      </c>
      <c r="B2" t="s">
        <v>295</v>
      </c>
      <c r="C2" t="s">
        <v>297</v>
      </c>
      <c r="D2" t="s">
        <v>296</v>
      </c>
      <c r="E2" t="s">
        <v>298</v>
      </c>
      <c r="U2">
        <v>99.097424314815598</v>
      </c>
      <c r="V2">
        <v>99.097424314815598</v>
      </c>
      <c r="W2">
        <v>99.097424314815598</v>
      </c>
      <c r="X2">
        <v>99.097424314815598</v>
      </c>
      <c r="Y2">
        <v>99.097424314815598</v>
      </c>
      <c r="Z2">
        <v>99.097424314815598</v>
      </c>
      <c r="AA2">
        <v>99.097424314815598</v>
      </c>
      <c r="AB2">
        <v>99.097424314815598</v>
      </c>
      <c r="AC2">
        <v>99.966699966700006</v>
      </c>
      <c r="AD2">
        <v>101.282051282051</v>
      </c>
      <c r="AE2">
        <v>100</v>
      </c>
      <c r="AF2">
        <v>106.95970695970701</v>
      </c>
    </row>
    <row r="3" spans="1:32" x14ac:dyDescent="0.3">
      <c r="A3" t="s">
        <v>112</v>
      </c>
      <c r="B3" t="s">
        <v>299</v>
      </c>
      <c r="C3" t="s">
        <v>297</v>
      </c>
      <c r="D3" t="s">
        <v>300</v>
      </c>
      <c r="E3" t="s">
        <v>298</v>
      </c>
      <c r="U3">
        <v>100.443343342001</v>
      </c>
      <c r="V3">
        <v>100.443343342001</v>
      </c>
      <c r="W3">
        <v>100.443343342001</v>
      </c>
      <c r="X3">
        <v>100.443343342001</v>
      </c>
      <c r="Y3">
        <v>97.800097464579906</v>
      </c>
      <c r="Z3">
        <v>97.800097464579906</v>
      </c>
      <c r="AA3">
        <v>99.486306041555494</v>
      </c>
      <c r="AB3">
        <v>99.486306041555395</v>
      </c>
      <c r="AC3">
        <v>100.433794670523</v>
      </c>
      <c r="AD3">
        <v>101.41843971631199</v>
      </c>
      <c r="AE3">
        <v>100</v>
      </c>
      <c r="AF3">
        <v>106.666666666667</v>
      </c>
    </row>
    <row r="4" spans="1:32" x14ac:dyDescent="0.3">
      <c r="A4" t="s">
        <v>112</v>
      </c>
      <c r="B4" t="s">
        <v>301</v>
      </c>
      <c r="C4" t="s">
        <v>297</v>
      </c>
      <c r="D4" t="s">
        <v>302</v>
      </c>
      <c r="E4" t="s">
        <v>298</v>
      </c>
      <c r="U4">
        <v>100.362505483935</v>
      </c>
      <c r="V4">
        <v>98.811840163152894</v>
      </c>
      <c r="W4">
        <v>98.676534435229897</v>
      </c>
      <c r="X4">
        <v>99.026761709179198</v>
      </c>
      <c r="Y4">
        <v>97.900226682078497</v>
      </c>
      <c r="Z4">
        <v>97.877746721875994</v>
      </c>
      <c r="AA4">
        <v>98.515575640087306</v>
      </c>
      <c r="AB4">
        <v>98.604456527528697</v>
      </c>
      <c r="AC4">
        <v>99.618710018008002</v>
      </c>
      <c r="AD4">
        <v>101.037401037401</v>
      </c>
      <c r="AE4">
        <v>100</v>
      </c>
      <c r="AF4">
        <v>106.885579737813</v>
      </c>
    </row>
    <row r="5" spans="1:32" x14ac:dyDescent="0.3">
      <c r="A5" t="s">
        <v>112</v>
      </c>
      <c r="B5" t="s">
        <v>303</v>
      </c>
      <c r="C5" t="s">
        <v>297</v>
      </c>
      <c r="D5" t="s">
        <v>304</v>
      </c>
      <c r="E5" t="s">
        <v>298</v>
      </c>
      <c r="U5">
        <v>100.68081136803301</v>
      </c>
      <c r="V5">
        <v>99.097068267861502</v>
      </c>
      <c r="W5">
        <v>98.832456603594906</v>
      </c>
      <c r="X5">
        <v>99.1492272978372</v>
      </c>
      <c r="Y5">
        <v>97.948458109108998</v>
      </c>
      <c r="Z5">
        <v>97.948458109108998</v>
      </c>
      <c r="AA5">
        <v>98.514634167543207</v>
      </c>
      <c r="AB5">
        <v>98.514634167543207</v>
      </c>
      <c r="AC5">
        <v>99.604699275897701</v>
      </c>
      <c r="AD5">
        <v>101.11386138613901</v>
      </c>
      <c r="AE5">
        <v>100</v>
      </c>
      <c r="AF5">
        <v>106.767955801105</v>
      </c>
    </row>
    <row r="6" spans="1:32" x14ac:dyDescent="0.3">
      <c r="A6" t="s">
        <v>112</v>
      </c>
      <c r="B6" t="s">
        <v>305</v>
      </c>
      <c r="C6" t="s">
        <v>297</v>
      </c>
      <c r="D6" t="s">
        <v>306</v>
      </c>
      <c r="E6" t="s">
        <v>298</v>
      </c>
      <c r="U6">
        <v>99.512129827921299</v>
      </c>
      <c r="V6">
        <v>98.167371316733096</v>
      </c>
      <c r="W6">
        <v>98.167371316733096</v>
      </c>
      <c r="X6">
        <v>98.536421584841094</v>
      </c>
      <c r="Y6">
        <v>97.537741636346098</v>
      </c>
      <c r="Z6">
        <v>97.537741636346098</v>
      </c>
      <c r="AA6">
        <v>98.118323431800505</v>
      </c>
      <c r="AB6">
        <v>98.4183794667602</v>
      </c>
      <c r="AC6">
        <v>99.5694716242661</v>
      </c>
      <c r="AD6">
        <v>100.978473581213</v>
      </c>
      <c r="AE6">
        <v>100</v>
      </c>
      <c r="AF6">
        <v>106.95652173913</v>
      </c>
    </row>
    <row r="7" spans="1:32" x14ac:dyDescent="0.3">
      <c r="A7" t="s">
        <v>112</v>
      </c>
      <c r="B7" t="s">
        <v>307</v>
      </c>
      <c r="C7" t="s">
        <v>297</v>
      </c>
      <c r="D7" t="s">
        <v>308</v>
      </c>
      <c r="E7" t="s">
        <v>298</v>
      </c>
      <c r="U7">
        <v>100.434799347598</v>
      </c>
      <c r="V7">
        <v>98.855635835843302</v>
      </c>
      <c r="W7">
        <v>98.855635835843302</v>
      </c>
      <c r="X7">
        <v>99.158873982578996</v>
      </c>
      <c r="Y7">
        <v>98.084951159663007</v>
      </c>
      <c r="Z7">
        <v>98.084951159663007</v>
      </c>
      <c r="AA7">
        <v>98.738850834060798</v>
      </c>
      <c r="AB7">
        <v>98.738850834060798</v>
      </c>
      <c r="AC7">
        <v>99.787033963934107</v>
      </c>
      <c r="AD7">
        <v>101.068702290076</v>
      </c>
      <c r="AE7">
        <v>100</v>
      </c>
      <c r="AF7">
        <v>106.989247311828</v>
      </c>
    </row>
    <row r="8" spans="1:32" x14ac:dyDescent="0.3">
      <c r="A8" t="s">
        <v>112</v>
      </c>
      <c r="B8" t="s">
        <v>309</v>
      </c>
      <c r="C8" t="s">
        <v>297</v>
      </c>
      <c r="D8" t="s">
        <v>310</v>
      </c>
      <c r="E8" t="s">
        <v>298</v>
      </c>
      <c r="U8">
        <v>98.772981453916401</v>
      </c>
      <c r="V8">
        <v>96.9438521677328</v>
      </c>
      <c r="W8">
        <v>96.9438521677328</v>
      </c>
      <c r="X8">
        <v>96.9438521677328</v>
      </c>
      <c r="Y8">
        <v>96.9438521677328</v>
      </c>
      <c r="Z8">
        <v>96.9438521677328</v>
      </c>
      <c r="AA8">
        <v>100.071073205402</v>
      </c>
      <c r="AB8">
        <v>100.071073205402</v>
      </c>
      <c r="AC8">
        <v>100.071073205402</v>
      </c>
      <c r="AD8">
        <v>101.58730158730199</v>
      </c>
      <c r="AE8">
        <v>100</v>
      </c>
      <c r="AF8">
        <v>106.428571428571</v>
      </c>
    </row>
    <row r="9" spans="1:32" x14ac:dyDescent="0.3">
      <c r="A9" t="s">
        <v>112</v>
      </c>
      <c r="B9" t="s">
        <v>311</v>
      </c>
      <c r="C9" t="s">
        <v>297</v>
      </c>
      <c r="D9" t="s">
        <v>312</v>
      </c>
      <c r="E9" t="s">
        <v>298</v>
      </c>
      <c r="U9">
        <v>100.043483309598</v>
      </c>
      <c r="V9">
        <v>98.5502969915443</v>
      </c>
      <c r="W9">
        <v>98.5502969915443</v>
      </c>
      <c r="X9">
        <v>98.935259089167502</v>
      </c>
      <c r="Y9">
        <v>97.775861521716394</v>
      </c>
      <c r="Z9">
        <v>97.775861521716394</v>
      </c>
      <c r="AA9">
        <v>98.398637709752805</v>
      </c>
      <c r="AB9">
        <v>98.728834480590805</v>
      </c>
      <c r="AC9">
        <v>99.599971255419604</v>
      </c>
      <c r="AD9">
        <v>100.917431192661</v>
      </c>
      <c r="AE9">
        <v>100</v>
      </c>
      <c r="AF9">
        <v>106.911447084233</v>
      </c>
    </row>
    <row r="10" spans="1:32" x14ac:dyDescent="0.3">
      <c r="A10" t="s">
        <v>112</v>
      </c>
      <c r="B10" t="s">
        <v>313</v>
      </c>
      <c r="C10" t="s">
        <v>297</v>
      </c>
      <c r="D10" t="s">
        <v>314</v>
      </c>
      <c r="E10" t="s">
        <v>298</v>
      </c>
      <c r="U10">
        <v>100.24150638747</v>
      </c>
      <c r="V10">
        <v>98.766090276139707</v>
      </c>
      <c r="W10">
        <v>98.686247034202694</v>
      </c>
      <c r="X10">
        <v>99.019646517426295</v>
      </c>
      <c r="Y10">
        <v>97.906023501297796</v>
      </c>
      <c r="Z10">
        <v>97.906023501297796</v>
      </c>
      <c r="AA10">
        <v>98.518893757957002</v>
      </c>
      <c r="AB10">
        <v>98.589975210884703</v>
      </c>
      <c r="AC10">
        <v>99.582699945544405</v>
      </c>
      <c r="AD10">
        <v>100.99786172487499</v>
      </c>
      <c r="AE10">
        <v>100</v>
      </c>
      <c r="AF10">
        <v>106.894618834081</v>
      </c>
    </row>
    <row r="11" spans="1:32" x14ac:dyDescent="0.3">
      <c r="A11" t="s">
        <v>112</v>
      </c>
      <c r="B11" t="s">
        <v>315</v>
      </c>
      <c r="C11" t="s">
        <v>297</v>
      </c>
      <c r="D11" t="s">
        <v>316</v>
      </c>
      <c r="E11" t="s">
        <v>298</v>
      </c>
      <c r="U11">
        <v>100.29706544722301</v>
      </c>
      <c r="V11">
        <v>98.825200755125195</v>
      </c>
      <c r="W11">
        <v>98.724972356793401</v>
      </c>
      <c r="X11">
        <v>99.044126362257202</v>
      </c>
      <c r="Y11">
        <v>97.944993024081697</v>
      </c>
      <c r="Z11">
        <v>97.944993024081697</v>
      </c>
      <c r="AA11">
        <v>98.554609163235696</v>
      </c>
      <c r="AB11">
        <v>98.554609163235696</v>
      </c>
      <c r="AC11">
        <v>99.580397729386306</v>
      </c>
      <c r="AD11">
        <v>101.034126163392</v>
      </c>
      <c r="AE11">
        <v>100</v>
      </c>
      <c r="AF11">
        <v>106.888720666162</v>
      </c>
    </row>
    <row r="12" spans="1:32" x14ac:dyDescent="0.3">
      <c r="A12" t="s">
        <v>112</v>
      </c>
      <c r="B12" t="s">
        <v>317</v>
      </c>
      <c r="C12" t="s">
        <v>297</v>
      </c>
      <c r="D12" t="s">
        <v>318</v>
      </c>
      <c r="E12" t="s">
        <v>298</v>
      </c>
      <c r="U12">
        <v>100.49162189327799</v>
      </c>
      <c r="V12">
        <v>99.050143710382301</v>
      </c>
      <c r="W12">
        <v>98.896577596102603</v>
      </c>
      <c r="X12">
        <v>99.342057675364401</v>
      </c>
      <c r="Y12">
        <v>98.128101777091103</v>
      </c>
      <c r="Z12">
        <v>97.910522837452305</v>
      </c>
      <c r="AA12">
        <v>98.554671014014502</v>
      </c>
      <c r="AB12">
        <v>98.554671014014502</v>
      </c>
      <c r="AC12">
        <v>99.564748169355795</v>
      </c>
      <c r="AD12">
        <v>101.002506265664</v>
      </c>
      <c r="AE12">
        <v>100</v>
      </c>
      <c r="AF12">
        <v>106.93512304250601</v>
      </c>
    </row>
    <row r="13" spans="1:32" x14ac:dyDescent="0.3">
      <c r="A13" t="s">
        <v>112</v>
      </c>
      <c r="B13" t="s">
        <v>319</v>
      </c>
      <c r="C13" t="s">
        <v>297</v>
      </c>
      <c r="D13" t="s">
        <v>320</v>
      </c>
      <c r="E13" t="s">
        <v>298</v>
      </c>
      <c r="U13">
        <v>100.435991002828</v>
      </c>
      <c r="V13">
        <v>98.721230180828698</v>
      </c>
      <c r="W13">
        <v>98.721230180828698</v>
      </c>
      <c r="X13">
        <v>98.983786644075593</v>
      </c>
      <c r="Y13">
        <v>97.995924501919106</v>
      </c>
      <c r="Z13">
        <v>97.995924501919106</v>
      </c>
      <c r="AA13">
        <v>98.504994239591397</v>
      </c>
      <c r="AB13">
        <v>98.504994239591397</v>
      </c>
      <c r="AC13">
        <v>99.568763075871999</v>
      </c>
      <c r="AD13">
        <v>101.10584518167499</v>
      </c>
      <c r="AE13">
        <v>100</v>
      </c>
      <c r="AF13">
        <v>106.800618238022</v>
      </c>
    </row>
    <row r="14" spans="1:32" x14ac:dyDescent="0.3">
      <c r="A14" t="s">
        <v>112</v>
      </c>
      <c r="B14" t="s">
        <v>321</v>
      </c>
      <c r="C14" t="s">
        <v>297</v>
      </c>
      <c r="D14" t="s">
        <v>322</v>
      </c>
      <c r="E14" t="s">
        <v>298</v>
      </c>
      <c r="U14">
        <v>100.933017604741</v>
      </c>
      <c r="V14">
        <v>99.569057907379801</v>
      </c>
      <c r="W14">
        <v>99.219692791915307</v>
      </c>
      <c r="X14">
        <v>99.219692791915307</v>
      </c>
      <c r="Y14">
        <v>98.224177479621801</v>
      </c>
      <c r="Z14">
        <v>98.224177479621801</v>
      </c>
      <c r="AA14">
        <v>98.790311067400594</v>
      </c>
      <c r="AB14">
        <v>98.790311067400594</v>
      </c>
      <c r="AC14">
        <v>99.613563659628895</v>
      </c>
      <c r="AD14">
        <v>100.959692898273</v>
      </c>
      <c r="AE14">
        <v>100</v>
      </c>
      <c r="AF14">
        <v>106.889352818372</v>
      </c>
    </row>
    <row r="15" spans="1:32" x14ac:dyDescent="0.3">
      <c r="A15" t="s">
        <v>112</v>
      </c>
      <c r="B15" t="s">
        <v>323</v>
      </c>
      <c r="C15" t="s">
        <v>297</v>
      </c>
      <c r="D15" t="s">
        <v>324</v>
      </c>
      <c r="E15" t="s">
        <v>298</v>
      </c>
      <c r="U15">
        <v>100.84802960706701</v>
      </c>
      <c r="V15">
        <v>99.2444390302757</v>
      </c>
      <c r="W15">
        <v>99.059969812747397</v>
      </c>
      <c r="X15">
        <v>99.260902814396005</v>
      </c>
      <c r="Y15">
        <v>98.114324729081204</v>
      </c>
      <c r="Z15">
        <v>98.114324729081204</v>
      </c>
      <c r="AA15">
        <v>98.700957462887303</v>
      </c>
      <c r="AB15">
        <v>98.700957462887303</v>
      </c>
      <c r="AC15">
        <v>99.748182475756096</v>
      </c>
      <c r="AD15">
        <v>101.04821802935</v>
      </c>
      <c r="AE15">
        <v>100</v>
      </c>
      <c r="AF15">
        <v>106.93467336683401</v>
      </c>
    </row>
    <row r="16" spans="1:32" x14ac:dyDescent="0.3">
      <c r="A16" t="s">
        <v>112</v>
      </c>
      <c r="B16" t="s">
        <v>325</v>
      </c>
      <c r="C16" t="s">
        <v>297</v>
      </c>
      <c r="D16" t="s">
        <v>326</v>
      </c>
      <c r="E16" t="s">
        <v>298</v>
      </c>
      <c r="U16">
        <v>100.802512818769</v>
      </c>
      <c r="V16">
        <v>98.935799618421399</v>
      </c>
      <c r="W16">
        <v>98.935799618421399</v>
      </c>
      <c r="X16">
        <v>99.323783146336794</v>
      </c>
      <c r="Y16">
        <v>98.029662193290093</v>
      </c>
      <c r="Z16">
        <v>98.029662193290093</v>
      </c>
      <c r="AA16">
        <v>98.638542082689398</v>
      </c>
      <c r="AB16">
        <v>98.638542082689398</v>
      </c>
      <c r="AC16">
        <v>99.890300230946906</v>
      </c>
      <c r="AD16">
        <v>101.154734411085</v>
      </c>
      <c r="AE16">
        <v>100</v>
      </c>
      <c r="AF16">
        <v>106.976744186047</v>
      </c>
    </row>
    <row r="17" spans="1:32" x14ac:dyDescent="0.3">
      <c r="A17" t="s">
        <v>112</v>
      </c>
      <c r="B17" t="s">
        <v>327</v>
      </c>
      <c r="C17" t="s">
        <v>297</v>
      </c>
      <c r="D17" t="s">
        <v>328</v>
      </c>
      <c r="E17" t="s">
        <v>298</v>
      </c>
      <c r="U17">
        <v>100.57052915461399</v>
      </c>
      <c r="V17">
        <v>99.035101228589497</v>
      </c>
      <c r="W17">
        <v>98.469186364426093</v>
      </c>
      <c r="X17">
        <v>99.153000158623499</v>
      </c>
      <c r="Y17">
        <v>97.889904615201502</v>
      </c>
      <c r="Z17">
        <v>97.889904615201502</v>
      </c>
      <c r="AA17">
        <v>98.3605291566208</v>
      </c>
      <c r="AB17">
        <v>98.770364694773306</v>
      </c>
      <c r="AC17">
        <v>99.488694619826205</v>
      </c>
      <c r="AD17">
        <v>100.93896713615</v>
      </c>
      <c r="AE17">
        <v>100</v>
      </c>
      <c r="AF17">
        <v>107.04845814978</v>
      </c>
    </row>
    <row r="18" spans="1:32" x14ac:dyDescent="0.3">
      <c r="A18" t="s">
        <v>112</v>
      </c>
      <c r="B18" t="s">
        <v>329</v>
      </c>
      <c r="C18" t="s">
        <v>297</v>
      </c>
      <c r="D18" t="s">
        <v>330</v>
      </c>
      <c r="E18" t="s">
        <v>298</v>
      </c>
      <c r="U18">
        <v>100.126690400287</v>
      </c>
      <c r="V18">
        <v>98.565260530497198</v>
      </c>
      <c r="W18">
        <v>98.353747095882397</v>
      </c>
      <c r="X18">
        <v>98.867343686461496</v>
      </c>
      <c r="Y18">
        <v>97.673293641938997</v>
      </c>
      <c r="Z18">
        <v>97.673293641938997</v>
      </c>
      <c r="AA18">
        <v>98.395729245799501</v>
      </c>
      <c r="AB18">
        <v>98.531822923871104</v>
      </c>
      <c r="AC18">
        <v>99.588059923054999</v>
      </c>
      <c r="AD18">
        <v>101.01892285298401</v>
      </c>
      <c r="AE18">
        <v>100</v>
      </c>
      <c r="AF18">
        <v>106.772908366534</v>
      </c>
    </row>
    <row r="19" spans="1:32" x14ac:dyDescent="0.3">
      <c r="A19" t="s">
        <v>112</v>
      </c>
      <c r="B19" t="s">
        <v>331</v>
      </c>
      <c r="C19" t="s">
        <v>297</v>
      </c>
      <c r="D19" t="s">
        <v>332</v>
      </c>
      <c r="E19" t="s">
        <v>298</v>
      </c>
      <c r="U19">
        <v>99.757314524527004</v>
      </c>
      <c r="V19">
        <v>98.085404225233304</v>
      </c>
      <c r="W19">
        <v>98.085404225233205</v>
      </c>
      <c r="X19">
        <v>98.506371625341501</v>
      </c>
      <c r="Y19">
        <v>97.319547870819306</v>
      </c>
      <c r="Z19">
        <v>97.319547870819306</v>
      </c>
      <c r="AA19">
        <v>98.264397850147702</v>
      </c>
      <c r="AB19">
        <v>98.770915364839198</v>
      </c>
      <c r="AC19">
        <v>99.607957020473407</v>
      </c>
      <c r="AD19">
        <v>101.030927835052</v>
      </c>
      <c r="AE19">
        <v>100</v>
      </c>
      <c r="AF19">
        <v>106.906906906907</v>
      </c>
    </row>
    <row r="20" spans="1:32" x14ac:dyDescent="0.3">
      <c r="A20" t="s">
        <v>112</v>
      </c>
      <c r="B20" t="s">
        <v>333</v>
      </c>
      <c r="C20" t="s">
        <v>297</v>
      </c>
      <c r="D20" t="s">
        <v>334</v>
      </c>
      <c r="E20" t="s">
        <v>298</v>
      </c>
      <c r="U20">
        <v>102.858215925504</v>
      </c>
      <c r="V20">
        <v>101.808642293611</v>
      </c>
      <c r="W20">
        <v>101.808642293611</v>
      </c>
      <c r="X20">
        <v>101.808642293611</v>
      </c>
      <c r="Y20">
        <v>98.037951838292202</v>
      </c>
      <c r="Z20">
        <v>98.037951838292202</v>
      </c>
      <c r="AA20">
        <v>98.037951838292202</v>
      </c>
      <c r="AB20">
        <v>98.037951838292202</v>
      </c>
      <c r="AC20">
        <v>99.248296922715497</v>
      </c>
      <c r="AD20">
        <v>100.77519379845</v>
      </c>
      <c r="AE20">
        <v>100</v>
      </c>
      <c r="AF20">
        <v>106.827309236948</v>
      </c>
    </row>
    <row r="21" spans="1:32" x14ac:dyDescent="0.3">
      <c r="A21" t="s">
        <v>112</v>
      </c>
      <c r="B21" t="s">
        <v>335</v>
      </c>
      <c r="C21" t="s">
        <v>297</v>
      </c>
      <c r="D21" t="s">
        <v>336</v>
      </c>
      <c r="E21" t="s">
        <v>298</v>
      </c>
      <c r="U21">
        <v>101.54933635427</v>
      </c>
      <c r="V21">
        <v>100.19534520288001</v>
      </c>
      <c r="W21">
        <v>100.19534520288001</v>
      </c>
      <c r="X21">
        <v>100.19534520288001</v>
      </c>
      <c r="Y21">
        <v>98.763983128553093</v>
      </c>
      <c r="Z21">
        <v>98.763983128553093</v>
      </c>
      <c r="AA21">
        <v>98.763983128553093</v>
      </c>
      <c r="AB21">
        <v>98.763983128553093</v>
      </c>
      <c r="AC21">
        <v>99.409499358151507</v>
      </c>
      <c r="AD21">
        <v>101.052631578947</v>
      </c>
      <c r="AE21">
        <v>100</v>
      </c>
      <c r="AF21">
        <v>106.89655172413801</v>
      </c>
    </row>
    <row r="22" spans="1:32" x14ac:dyDescent="0.3">
      <c r="A22" t="s">
        <v>112</v>
      </c>
      <c r="B22" t="s">
        <v>337</v>
      </c>
      <c r="C22" t="s">
        <v>297</v>
      </c>
      <c r="D22" t="s">
        <v>338</v>
      </c>
      <c r="E22" t="s">
        <v>298</v>
      </c>
      <c r="U22">
        <v>101.456255016627</v>
      </c>
      <c r="V22">
        <v>99.505173189383697</v>
      </c>
      <c r="W22">
        <v>99.505173189383697</v>
      </c>
      <c r="X22">
        <v>99.505173189383697</v>
      </c>
      <c r="Y22">
        <v>99.505173189383697</v>
      </c>
      <c r="Z22">
        <v>99.505173189383697</v>
      </c>
      <c r="AA22">
        <v>99.505173189383697</v>
      </c>
      <c r="AB22">
        <v>99.505173189383697</v>
      </c>
      <c r="AC22">
        <v>99.505173189383697</v>
      </c>
      <c r="AD22">
        <v>101.282051282051</v>
      </c>
      <c r="AE22">
        <v>100</v>
      </c>
      <c r="AF22">
        <v>107.03125</v>
      </c>
    </row>
    <row r="23" spans="1:32" x14ac:dyDescent="0.3">
      <c r="A23" t="s">
        <v>112</v>
      </c>
      <c r="B23" t="s">
        <v>339</v>
      </c>
      <c r="C23" t="s">
        <v>297</v>
      </c>
      <c r="D23" t="s">
        <v>340</v>
      </c>
      <c r="E23" t="s">
        <v>298</v>
      </c>
      <c r="U23">
        <v>99.5455767023726</v>
      </c>
      <c r="V23">
        <v>97.799163076015105</v>
      </c>
      <c r="W23">
        <v>97.799163076015105</v>
      </c>
      <c r="X23">
        <v>97.799163076015205</v>
      </c>
      <c r="Y23">
        <v>96.724446998256795</v>
      </c>
      <c r="Z23">
        <v>96.724446998256795</v>
      </c>
      <c r="AA23">
        <v>97.711431151300204</v>
      </c>
      <c r="AB23">
        <v>97.711431151300204</v>
      </c>
      <c r="AC23">
        <v>99.148363962348697</v>
      </c>
      <c r="AD23">
        <v>101.030927835052</v>
      </c>
      <c r="AE23">
        <v>100</v>
      </c>
      <c r="AF23">
        <v>107.022471910112</v>
      </c>
    </row>
    <row r="24" spans="1:32" x14ac:dyDescent="0.3">
      <c r="A24" t="s">
        <v>112</v>
      </c>
      <c r="B24" t="s">
        <v>341</v>
      </c>
      <c r="C24" t="s">
        <v>297</v>
      </c>
      <c r="D24" t="s">
        <v>342</v>
      </c>
      <c r="E24" t="s">
        <v>298</v>
      </c>
      <c r="U24">
        <v>100.221176736516</v>
      </c>
      <c r="V24">
        <v>98.643718550737006</v>
      </c>
      <c r="W24">
        <v>98.533131422316899</v>
      </c>
      <c r="X24">
        <v>98.974324548088404</v>
      </c>
      <c r="Y24">
        <v>97.923003953495694</v>
      </c>
      <c r="Z24">
        <v>97.758978821245293</v>
      </c>
      <c r="AA24">
        <v>98.368069031969497</v>
      </c>
      <c r="AB24">
        <v>98.50117873296</v>
      </c>
      <c r="AC24">
        <v>99.591094956837793</v>
      </c>
      <c r="AD24">
        <v>101.013824884793</v>
      </c>
      <c r="AE24">
        <v>100</v>
      </c>
      <c r="AF24">
        <v>106.90909090909101</v>
      </c>
    </row>
    <row r="25" spans="1:32" x14ac:dyDescent="0.3">
      <c r="A25" t="s">
        <v>112</v>
      </c>
      <c r="B25" t="s">
        <v>343</v>
      </c>
      <c r="C25" t="s">
        <v>297</v>
      </c>
      <c r="D25" t="s">
        <v>344</v>
      </c>
      <c r="E25" t="s">
        <v>298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  <c r="AF25">
        <v>106.45161290322601</v>
      </c>
    </row>
    <row r="26" spans="1:32" x14ac:dyDescent="0.3">
      <c r="A26" t="s">
        <v>112</v>
      </c>
      <c r="B26" t="s">
        <v>345</v>
      </c>
      <c r="C26" t="s">
        <v>297</v>
      </c>
      <c r="D26" t="s">
        <v>346</v>
      </c>
      <c r="E26" t="s">
        <v>298</v>
      </c>
      <c r="U26">
        <v>100.135526093396</v>
      </c>
      <c r="V26">
        <v>98.598357929681299</v>
      </c>
      <c r="W26">
        <v>98.481396650998406</v>
      </c>
      <c r="X26">
        <v>98.948133128017304</v>
      </c>
      <c r="Y26">
        <v>97.784037444158301</v>
      </c>
      <c r="Z26">
        <v>97.606248285168903</v>
      </c>
      <c r="AA26">
        <v>98.323941287265797</v>
      </c>
      <c r="AB26">
        <v>98.472466878334103</v>
      </c>
      <c r="AC26">
        <v>99.570089916786898</v>
      </c>
      <c r="AD26">
        <v>101.01123595505599</v>
      </c>
      <c r="AE26">
        <v>100</v>
      </c>
      <c r="AF26">
        <v>106.914344685242</v>
      </c>
    </row>
    <row r="27" spans="1:32" x14ac:dyDescent="0.3">
      <c r="A27" t="s">
        <v>112</v>
      </c>
      <c r="B27" t="s">
        <v>347</v>
      </c>
      <c r="C27" t="s">
        <v>297</v>
      </c>
      <c r="D27" t="s">
        <v>348</v>
      </c>
      <c r="E27" t="s">
        <v>298</v>
      </c>
      <c r="U27">
        <v>101.433675889328</v>
      </c>
      <c r="V27">
        <v>98.450332480818403</v>
      </c>
      <c r="W27">
        <v>98.450332480818403</v>
      </c>
      <c r="X27">
        <v>98.450332480818403</v>
      </c>
      <c r="Y27">
        <v>98.450332480818403</v>
      </c>
      <c r="Z27">
        <v>98.450332480818403</v>
      </c>
      <c r="AA27">
        <v>98.450332480818403</v>
      </c>
      <c r="AB27">
        <v>98.450332480818403</v>
      </c>
      <c r="AC27">
        <v>99.622360248447194</v>
      </c>
      <c r="AD27">
        <v>101.242236024845</v>
      </c>
      <c r="AE27">
        <v>100</v>
      </c>
      <c r="AF27">
        <v>106.933333333333</v>
      </c>
    </row>
    <row r="28" spans="1:32" x14ac:dyDescent="0.3">
      <c r="A28" t="s">
        <v>112</v>
      </c>
      <c r="B28" t="s">
        <v>349</v>
      </c>
      <c r="C28" t="s">
        <v>297</v>
      </c>
      <c r="D28" t="s">
        <v>350</v>
      </c>
      <c r="E28" t="s">
        <v>298</v>
      </c>
      <c r="U28">
        <v>101.853517995243</v>
      </c>
      <c r="V28">
        <v>100.268249232671</v>
      </c>
      <c r="W28">
        <v>100.268249232671</v>
      </c>
      <c r="X28">
        <v>101.47630042824601</v>
      </c>
      <c r="Y28">
        <v>99.152415685614102</v>
      </c>
      <c r="Z28">
        <v>99.152415685614102</v>
      </c>
      <c r="AA28">
        <v>100.06207087539001</v>
      </c>
      <c r="AB28">
        <v>100.06207087539001</v>
      </c>
      <c r="AC28">
        <v>100.703494406643</v>
      </c>
      <c r="AD28">
        <v>102.068965517241</v>
      </c>
      <c r="AE28">
        <v>100</v>
      </c>
      <c r="AF28">
        <v>105.95238095238101</v>
      </c>
    </row>
    <row r="29" spans="1:32" x14ac:dyDescent="0.3">
      <c r="A29" t="s">
        <v>112</v>
      </c>
      <c r="B29" t="s">
        <v>351</v>
      </c>
      <c r="C29" t="s">
        <v>297</v>
      </c>
      <c r="D29" t="s">
        <v>352</v>
      </c>
      <c r="E29" t="s">
        <v>298</v>
      </c>
      <c r="U29">
        <v>102.564102564103</v>
      </c>
      <c r="V29">
        <v>102.564102564103</v>
      </c>
      <c r="W29">
        <v>102.564102564103</v>
      </c>
      <c r="X29">
        <v>102.564102564103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100</v>
      </c>
      <c r="AF29">
        <v>106.666666666667</v>
      </c>
    </row>
    <row r="30" spans="1:32" x14ac:dyDescent="0.3">
      <c r="A30" t="s">
        <v>112</v>
      </c>
      <c r="B30" t="s">
        <v>353</v>
      </c>
      <c r="C30" t="s">
        <v>297</v>
      </c>
      <c r="D30" t="s">
        <v>354</v>
      </c>
      <c r="E30" t="s">
        <v>298</v>
      </c>
      <c r="U30">
        <v>0</v>
      </c>
      <c r="V30">
        <v>0</v>
      </c>
      <c r="W30" t="e">
        <v>#NUM!</v>
      </c>
      <c r="X30" t="e">
        <v>#NUM!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100</v>
      </c>
      <c r="AF30">
        <v>100</v>
      </c>
    </row>
    <row r="31" spans="1:32" x14ac:dyDescent="0.3">
      <c r="A31" t="s">
        <v>112</v>
      </c>
      <c r="B31" t="s">
        <v>355</v>
      </c>
      <c r="C31" t="s">
        <v>297</v>
      </c>
      <c r="D31" t="s">
        <v>356</v>
      </c>
      <c r="E31" t="s">
        <v>298</v>
      </c>
      <c r="U31">
        <v>90.009000900090001</v>
      </c>
      <c r="V31">
        <v>90.009000900090001</v>
      </c>
      <c r="W31">
        <v>90.009000900090001</v>
      </c>
      <c r="X31">
        <v>99.009900990098998</v>
      </c>
      <c r="Y31">
        <v>99.009900990098998</v>
      </c>
      <c r="Z31">
        <v>99.009900990098998</v>
      </c>
      <c r="AA31">
        <v>99.009900990098998</v>
      </c>
      <c r="AB31">
        <v>99.009900990098998</v>
      </c>
      <c r="AC31">
        <v>99.009900990098998</v>
      </c>
      <c r="AD31">
        <v>100</v>
      </c>
      <c r="AE31">
        <v>100</v>
      </c>
      <c r="AF31">
        <v>100</v>
      </c>
    </row>
    <row r="32" spans="1:32" x14ac:dyDescent="0.3">
      <c r="A32" t="s">
        <v>112</v>
      </c>
      <c r="B32" t="s">
        <v>357</v>
      </c>
      <c r="C32" t="s">
        <v>297</v>
      </c>
      <c r="D32" t="s">
        <v>358</v>
      </c>
      <c r="E32" t="s">
        <v>298</v>
      </c>
      <c r="U32">
        <v>100.00700117286</v>
      </c>
      <c r="V32">
        <v>97.856312975594307</v>
      </c>
      <c r="W32">
        <v>97.856312975594307</v>
      </c>
      <c r="X32">
        <v>99.254260303817105</v>
      </c>
      <c r="Y32">
        <v>97.449637389202195</v>
      </c>
      <c r="Z32">
        <v>97.449637389202294</v>
      </c>
      <c r="AA32">
        <v>98.904109589041099</v>
      </c>
      <c r="AB32">
        <v>98.904109589041099</v>
      </c>
      <c r="AC32">
        <v>99.945205479452</v>
      </c>
      <c r="AD32">
        <v>101.333333333333</v>
      </c>
      <c r="AE32">
        <v>100</v>
      </c>
      <c r="AF32">
        <v>106.578947368421</v>
      </c>
    </row>
    <row r="33" spans="1:32" x14ac:dyDescent="0.3">
      <c r="A33" t="s">
        <v>112</v>
      </c>
      <c r="B33" t="s">
        <v>359</v>
      </c>
      <c r="C33" t="s">
        <v>297</v>
      </c>
      <c r="D33" t="s">
        <v>360</v>
      </c>
      <c r="E33" t="s">
        <v>298</v>
      </c>
      <c r="U33">
        <v>100.419672131148</v>
      </c>
      <c r="V33">
        <v>98.8</v>
      </c>
      <c r="W33">
        <v>98.8</v>
      </c>
      <c r="X33">
        <v>98.8</v>
      </c>
      <c r="Y33">
        <v>95</v>
      </c>
      <c r="Z33">
        <v>95</v>
      </c>
      <c r="AA33">
        <v>95</v>
      </c>
      <c r="AB33">
        <v>95</v>
      </c>
      <c r="AC33">
        <v>95</v>
      </c>
      <c r="AD33">
        <v>100</v>
      </c>
      <c r="AE33">
        <v>100</v>
      </c>
      <c r="AF33">
        <v>105.88235294117599</v>
      </c>
    </row>
    <row r="34" spans="1:32" x14ac:dyDescent="0.3">
      <c r="A34" t="s">
        <v>112</v>
      </c>
      <c r="B34" t="s">
        <v>361</v>
      </c>
      <c r="C34" t="s">
        <v>297</v>
      </c>
      <c r="D34" t="s">
        <v>362</v>
      </c>
      <c r="E34" t="s">
        <v>298</v>
      </c>
      <c r="U34">
        <v>0</v>
      </c>
      <c r="V34">
        <v>96.6666666666667</v>
      </c>
      <c r="W34">
        <v>96.6666666666667</v>
      </c>
      <c r="X34">
        <v>96.6666666666667</v>
      </c>
      <c r="Y34">
        <v>96.6666666666667</v>
      </c>
      <c r="Z34">
        <v>96.6666666666667</v>
      </c>
      <c r="AA34">
        <v>96.6666666666667</v>
      </c>
      <c r="AB34">
        <v>96.6666666666667</v>
      </c>
      <c r="AC34">
        <v>96.6666666666667</v>
      </c>
      <c r="AD34">
        <v>100</v>
      </c>
      <c r="AE34">
        <v>100</v>
      </c>
      <c r="AF34">
        <v>104.878048780488</v>
      </c>
    </row>
    <row r="35" spans="1:32" x14ac:dyDescent="0.3">
      <c r="A35" t="s">
        <v>112</v>
      </c>
      <c r="B35" t="s">
        <v>363</v>
      </c>
      <c r="C35" t="s">
        <v>297</v>
      </c>
      <c r="D35" t="s">
        <v>364</v>
      </c>
      <c r="E35" t="s">
        <v>298</v>
      </c>
      <c r="U35">
        <v>100.157745465815</v>
      </c>
      <c r="V35">
        <v>98.6133629960473</v>
      </c>
      <c r="W35">
        <v>98.487740877581004</v>
      </c>
      <c r="X35">
        <v>98.877636922226998</v>
      </c>
      <c r="Y35">
        <v>97.792559973834898</v>
      </c>
      <c r="Z35">
        <v>97.792559973834898</v>
      </c>
      <c r="AA35">
        <v>98.4031274658672</v>
      </c>
      <c r="AB35">
        <v>98.491065917579306</v>
      </c>
      <c r="AC35">
        <v>99.570842677834605</v>
      </c>
      <c r="AD35">
        <v>101.02766798419</v>
      </c>
      <c r="AE35">
        <v>100</v>
      </c>
      <c r="AF35">
        <v>106.829268292683</v>
      </c>
    </row>
    <row r="36" spans="1:32" x14ac:dyDescent="0.3">
      <c r="A36" t="s">
        <v>112</v>
      </c>
      <c r="B36" t="s">
        <v>365</v>
      </c>
      <c r="C36" t="s">
        <v>297</v>
      </c>
      <c r="D36" t="s">
        <v>366</v>
      </c>
      <c r="E36" t="s">
        <v>298</v>
      </c>
      <c r="U36">
        <v>101.231555800744</v>
      </c>
      <c r="V36">
        <v>98.930838623454704</v>
      </c>
      <c r="W36">
        <v>98.930838623454704</v>
      </c>
      <c r="X36">
        <v>98.930838623454704</v>
      </c>
      <c r="Y36">
        <v>98.930838623454704</v>
      </c>
      <c r="Z36">
        <v>98.930838623454704</v>
      </c>
      <c r="AA36">
        <v>98.930838623454704</v>
      </c>
      <c r="AB36">
        <v>98.930838623454704</v>
      </c>
      <c r="AC36">
        <v>100.30487804878</v>
      </c>
      <c r="AD36">
        <v>102.439024390244</v>
      </c>
      <c r="AE36">
        <v>100</v>
      </c>
      <c r="AF36">
        <v>107.017543859649</v>
      </c>
    </row>
    <row r="37" spans="1:32" x14ac:dyDescent="0.3">
      <c r="A37" t="s">
        <v>112</v>
      </c>
      <c r="B37" t="s">
        <v>367</v>
      </c>
      <c r="C37" t="s">
        <v>297</v>
      </c>
      <c r="D37" t="s">
        <v>368</v>
      </c>
      <c r="E37" t="s">
        <v>298</v>
      </c>
      <c r="U37">
        <v>99.975481893043906</v>
      </c>
      <c r="V37">
        <v>98.439928687884702</v>
      </c>
      <c r="W37">
        <v>98.288482643749504</v>
      </c>
      <c r="X37">
        <v>98.677743961150497</v>
      </c>
      <c r="Y37">
        <v>97.454466143450304</v>
      </c>
      <c r="Z37">
        <v>97.454466143450304</v>
      </c>
      <c r="AA37">
        <v>98.079174259754495</v>
      </c>
      <c r="AB37">
        <v>98.226883859543193</v>
      </c>
      <c r="AC37">
        <v>99.220508407255394</v>
      </c>
      <c r="AD37">
        <v>100.60240963855399</v>
      </c>
      <c r="AE37">
        <v>100</v>
      </c>
      <c r="AF37">
        <v>106.72268907563</v>
      </c>
    </row>
    <row r="38" spans="1:32" x14ac:dyDescent="0.3">
      <c r="A38" t="s">
        <v>112</v>
      </c>
      <c r="B38" t="s">
        <v>369</v>
      </c>
      <c r="C38" t="s">
        <v>297</v>
      </c>
      <c r="D38" t="s">
        <v>370</v>
      </c>
      <c r="E38" t="s">
        <v>298</v>
      </c>
      <c r="U38">
        <v>99.651415075761307</v>
      </c>
      <c r="V38">
        <v>98.177281716652402</v>
      </c>
      <c r="W38">
        <v>98.177281716652402</v>
      </c>
      <c r="X38">
        <v>98.653870462849696</v>
      </c>
      <c r="Y38">
        <v>97.765096855076294</v>
      </c>
      <c r="Z38">
        <v>97.765096855076294</v>
      </c>
      <c r="AA38">
        <v>98.408288281754395</v>
      </c>
      <c r="AB38">
        <v>98.408288281754395</v>
      </c>
      <c r="AC38">
        <v>99.559262413704801</v>
      </c>
      <c r="AD38">
        <v>101.03969754253301</v>
      </c>
      <c r="AE38">
        <v>100</v>
      </c>
      <c r="AF38">
        <v>106.857142857143</v>
      </c>
    </row>
    <row r="39" spans="1:32" x14ac:dyDescent="0.3">
      <c r="A39" t="s">
        <v>112</v>
      </c>
      <c r="B39" t="s">
        <v>371</v>
      </c>
      <c r="C39" t="s">
        <v>297</v>
      </c>
      <c r="D39" t="s">
        <v>372</v>
      </c>
      <c r="E39" t="s">
        <v>298</v>
      </c>
      <c r="U39">
        <v>100.24855633171801</v>
      </c>
      <c r="V39">
        <v>98.738070550352006</v>
      </c>
      <c r="W39">
        <v>98.566650288979801</v>
      </c>
      <c r="X39">
        <v>98.994828613432404</v>
      </c>
      <c r="Y39">
        <v>97.913455113186401</v>
      </c>
      <c r="Z39">
        <v>97.913455113186302</v>
      </c>
      <c r="AA39">
        <v>98.520106012276699</v>
      </c>
      <c r="AB39">
        <v>98.520106012276699</v>
      </c>
      <c r="AC39">
        <v>99.499593395994495</v>
      </c>
      <c r="AD39">
        <v>100.948616600791</v>
      </c>
      <c r="AE39">
        <v>100</v>
      </c>
      <c r="AF39">
        <v>106.89655172413801</v>
      </c>
    </row>
    <row r="40" spans="1:32" x14ac:dyDescent="0.3">
      <c r="A40" t="s">
        <v>112</v>
      </c>
      <c r="B40" t="s">
        <v>373</v>
      </c>
      <c r="C40" t="s">
        <v>297</v>
      </c>
      <c r="D40" t="s">
        <v>374</v>
      </c>
      <c r="E40" t="s">
        <v>298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96.969696969696997</v>
      </c>
      <c r="AB40">
        <v>96.969696969696997</v>
      </c>
      <c r="AC40">
        <v>96.969696969696997</v>
      </c>
      <c r="AD40">
        <v>100</v>
      </c>
      <c r="AE40">
        <v>100</v>
      </c>
      <c r="AF40">
        <v>105.71428571428601</v>
      </c>
    </row>
    <row r="41" spans="1:32" x14ac:dyDescent="0.3">
      <c r="A41" t="s">
        <v>112</v>
      </c>
      <c r="B41" t="s">
        <v>375</v>
      </c>
      <c r="C41" t="s">
        <v>297</v>
      </c>
      <c r="D41" t="s">
        <v>376</v>
      </c>
      <c r="E41" t="s">
        <v>298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112</v>
      </c>
      <c r="B42" t="s">
        <v>377</v>
      </c>
      <c r="C42" t="s">
        <v>297</v>
      </c>
      <c r="D42" t="s">
        <v>378</v>
      </c>
      <c r="E42" t="s">
        <v>298</v>
      </c>
      <c r="U42">
        <v>100.396780130446</v>
      </c>
      <c r="V42">
        <v>98.834184330750503</v>
      </c>
      <c r="W42">
        <v>98.662186620364196</v>
      </c>
      <c r="X42">
        <v>99.032054236560498</v>
      </c>
      <c r="Y42">
        <v>97.922717735270794</v>
      </c>
      <c r="Z42">
        <v>97.872535269742002</v>
      </c>
      <c r="AA42">
        <v>98.497419772661402</v>
      </c>
      <c r="AB42">
        <v>98.534303285027093</v>
      </c>
      <c r="AC42">
        <v>99.548836393272495</v>
      </c>
      <c r="AD42">
        <v>101.013769102739</v>
      </c>
      <c r="AE42">
        <v>100</v>
      </c>
      <c r="AF42">
        <v>106.875708349074</v>
      </c>
    </row>
    <row r="43" spans="1:32" x14ac:dyDescent="0.3">
      <c r="A43" t="s">
        <v>112</v>
      </c>
      <c r="B43" t="s">
        <v>379</v>
      </c>
      <c r="C43" t="s">
        <v>297</v>
      </c>
      <c r="D43" t="s">
        <v>380</v>
      </c>
      <c r="E43" t="s">
        <v>298</v>
      </c>
      <c r="U43">
        <v>100.40231651041999</v>
      </c>
      <c r="V43">
        <v>98.830535305025805</v>
      </c>
      <c r="W43">
        <v>98.641606924026405</v>
      </c>
      <c r="X43">
        <v>99.023234364226198</v>
      </c>
      <c r="Y43">
        <v>97.914648801334295</v>
      </c>
      <c r="Z43">
        <v>97.865338083455498</v>
      </c>
      <c r="AA43">
        <v>98.494635853672605</v>
      </c>
      <c r="AB43">
        <v>98.530721083880906</v>
      </c>
      <c r="AC43">
        <v>99.556901585901898</v>
      </c>
      <c r="AD43">
        <v>101.012175443744</v>
      </c>
      <c r="AE43">
        <v>100</v>
      </c>
      <c r="AF43">
        <v>106.875458771715</v>
      </c>
    </row>
    <row r="44" spans="1:32" x14ac:dyDescent="0.3">
      <c r="A44" t="s">
        <v>112</v>
      </c>
      <c r="B44" t="s">
        <v>381</v>
      </c>
      <c r="C44" t="s">
        <v>297</v>
      </c>
      <c r="D44" t="s">
        <v>382</v>
      </c>
      <c r="E44" t="s">
        <v>298</v>
      </c>
      <c r="U44">
        <v>100.146741204855</v>
      </c>
      <c r="V44">
        <v>98.598678736146596</v>
      </c>
      <c r="W44">
        <v>98.446642693579506</v>
      </c>
      <c r="X44">
        <v>98.825491785858304</v>
      </c>
      <c r="Y44">
        <v>97.704989989294106</v>
      </c>
      <c r="Z44">
        <v>97.859597612092401</v>
      </c>
      <c r="AA44">
        <v>98.315644982198094</v>
      </c>
      <c r="AB44">
        <v>98.441868688684494</v>
      </c>
      <c r="AC44">
        <v>99.439610514927693</v>
      </c>
      <c r="AD44">
        <v>101.033540372671</v>
      </c>
      <c r="AE44">
        <v>100</v>
      </c>
      <c r="AF44">
        <v>106.868510520996</v>
      </c>
    </row>
    <row r="45" spans="1:32" x14ac:dyDescent="0.3">
      <c r="A45" t="s">
        <v>112</v>
      </c>
      <c r="B45" t="s">
        <v>383</v>
      </c>
      <c r="C45" t="s">
        <v>297</v>
      </c>
      <c r="D45" t="s">
        <v>384</v>
      </c>
      <c r="E45" t="s">
        <v>298</v>
      </c>
      <c r="U45">
        <v>100.14049689649499</v>
      </c>
      <c r="V45">
        <v>98.590734241403197</v>
      </c>
      <c r="W45">
        <v>98.438158081562506</v>
      </c>
      <c r="X45">
        <v>98.818779282457896</v>
      </c>
      <c r="Y45">
        <v>97.694497925357098</v>
      </c>
      <c r="Z45">
        <v>97.849691726668297</v>
      </c>
      <c r="AA45">
        <v>98.308501254674894</v>
      </c>
      <c r="AB45">
        <v>98.435777926418396</v>
      </c>
      <c r="AC45">
        <v>99.434393041970793</v>
      </c>
      <c r="AD45">
        <v>101.030616861897</v>
      </c>
      <c r="AE45">
        <v>100</v>
      </c>
      <c r="AF45">
        <v>106.86735216116899</v>
      </c>
    </row>
    <row r="46" spans="1:32" x14ac:dyDescent="0.3">
      <c r="A46" t="s">
        <v>112</v>
      </c>
      <c r="B46" t="s">
        <v>385</v>
      </c>
      <c r="C46" t="s">
        <v>297</v>
      </c>
      <c r="D46" t="s">
        <v>386</v>
      </c>
      <c r="E46" t="s">
        <v>298</v>
      </c>
      <c r="U46">
        <v>100.444425233171</v>
      </c>
      <c r="V46">
        <v>98.394539003922802</v>
      </c>
      <c r="W46">
        <v>97.508101715599196</v>
      </c>
      <c r="X46">
        <v>98.556575927594906</v>
      </c>
      <c r="Y46">
        <v>97.496827799341204</v>
      </c>
      <c r="Z46">
        <v>97.496827799341204</v>
      </c>
      <c r="AA46">
        <v>98.309301364335695</v>
      </c>
      <c r="AB46">
        <v>98.309301364335695</v>
      </c>
      <c r="AC46">
        <v>99.833476579286597</v>
      </c>
      <c r="AD46">
        <v>100.961538461538</v>
      </c>
      <c r="AE46">
        <v>100</v>
      </c>
      <c r="AF46">
        <v>106.86695278969999</v>
      </c>
    </row>
    <row r="47" spans="1:32" x14ac:dyDescent="0.3">
      <c r="A47" t="s">
        <v>112</v>
      </c>
      <c r="B47" t="s">
        <v>387</v>
      </c>
      <c r="C47" t="s">
        <v>297</v>
      </c>
      <c r="D47" t="s">
        <v>388</v>
      </c>
      <c r="E47" t="s">
        <v>298</v>
      </c>
      <c r="U47">
        <v>100.548463205004</v>
      </c>
      <c r="V47">
        <v>98.537493940904298</v>
      </c>
      <c r="W47">
        <v>98.537493940904298</v>
      </c>
      <c r="X47">
        <v>99.094202946220094</v>
      </c>
      <c r="Y47">
        <v>97.736748111340404</v>
      </c>
      <c r="Z47">
        <v>97.736748111340404</v>
      </c>
      <c r="AA47">
        <v>98.410794650039307</v>
      </c>
      <c r="AB47">
        <v>98.410794650039307</v>
      </c>
      <c r="AC47">
        <v>99.452178720410103</v>
      </c>
      <c r="AD47">
        <v>100.990099009901</v>
      </c>
      <c r="AE47">
        <v>100</v>
      </c>
      <c r="AF47">
        <v>107.18562874251499</v>
      </c>
    </row>
    <row r="48" spans="1:32" x14ac:dyDescent="0.3">
      <c r="A48" t="s">
        <v>112</v>
      </c>
      <c r="B48" t="s">
        <v>389</v>
      </c>
      <c r="C48" t="s">
        <v>297</v>
      </c>
      <c r="D48" t="s">
        <v>390</v>
      </c>
      <c r="E48" t="s">
        <v>298</v>
      </c>
      <c r="U48">
        <v>100.784408283605</v>
      </c>
      <c r="V48">
        <v>99.217130493926405</v>
      </c>
      <c r="W48">
        <v>99.052063372486799</v>
      </c>
      <c r="X48">
        <v>99.426117942415701</v>
      </c>
      <c r="Y48">
        <v>98.307767447431004</v>
      </c>
      <c r="Z48">
        <v>97.966500029770401</v>
      </c>
      <c r="AA48">
        <v>98.865372277452906</v>
      </c>
      <c r="AB48">
        <v>98.793849168116196</v>
      </c>
      <c r="AC48">
        <v>99.833577922268304</v>
      </c>
      <c r="AD48">
        <v>101.000300090027</v>
      </c>
      <c r="AE48">
        <v>100</v>
      </c>
      <c r="AF48">
        <v>106.87598116169499</v>
      </c>
    </row>
    <row r="49" spans="1:32" x14ac:dyDescent="0.3">
      <c r="A49" t="s">
        <v>112</v>
      </c>
      <c r="B49" t="s">
        <v>391</v>
      </c>
      <c r="C49" t="s">
        <v>297</v>
      </c>
      <c r="D49" t="s">
        <v>392</v>
      </c>
      <c r="E49" t="s">
        <v>298</v>
      </c>
      <c r="U49">
        <v>100.932309273065</v>
      </c>
      <c r="V49">
        <v>99.367863591900502</v>
      </c>
      <c r="W49">
        <v>99.201461140954393</v>
      </c>
      <c r="X49">
        <v>99.583664193045294</v>
      </c>
      <c r="Y49">
        <v>98.467953520741702</v>
      </c>
      <c r="Z49">
        <v>98.430418087379294</v>
      </c>
      <c r="AA49">
        <v>99.006573660356196</v>
      </c>
      <c r="AB49">
        <v>98.927925678556093</v>
      </c>
      <c r="AC49">
        <v>99.868449067697696</v>
      </c>
      <c r="AD49">
        <v>100.996640537514</v>
      </c>
      <c r="AE49">
        <v>100</v>
      </c>
      <c r="AF49">
        <v>106.872066433987</v>
      </c>
    </row>
    <row r="50" spans="1:32" x14ac:dyDescent="0.3">
      <c r="A50" t="s">
        <v>112</v>
      </c>
      <c r="B50" t="s">
        <v>393</v>
      </c>
      <c r="C50" t="s">
        <v>297</v>
      </c>
      <c r="D50" t="s">
        <v>394</v>
      </c>
      <c r="E50" t="s">
        <v>298</v>
      </c>
      <c r="U50">
        <v>98.741774681516205</v>
      </c>
      <c r="V50">
        <v>97.2290176877882</v>
      </c>
      <c r="W50">
        <v>97.023893177898401</v>
      </c>
      <c r="X50">
        <v>97.408908627016999</v>
      </c>
      <c r="Y50">
        <v>96.316472268583198</v>
      </c>
      <c r="Z50">
        <v>92.128799561253501</v>
      </c>
      <c r="AA50">
        <v>97.397864354184804</v>
      </c>
      <c r="AB50">
        <v>97.541519021373801</v>
      </c>
      <c r="AC50">
        <v>99.803737061432997</v>
      </c>
      <c r="AD50">
        <v>101.04046242774599</v>
      </c>
      <c r="AE50">
        <v>100</v>
      </c>
      <c r="AF50">
        <v>106.858202038925</v>
      </c>
    </row>
    <row r="51" spans="1:32" x14ac:dyDescent="0.3">
      <c r="A51" t="s">
        <v>112</v>
      </c>
      <c r="B51" t="s">
        <v>395</v>
      </c>
      <c r="C51" t="s">
        <v>297</v>
      </c>
      <c r="D51" t="s">
        <v>396</v>
      </c>
      <c r="E51" t="s">
        <v>298</v>
      </c>
      <c r="U51">
        <v>100.40097251593301</v>
      </c>
      <c r="V51">
        <v>98.945885957731207</v>
      </c>
      <c r="W51">
        <v>98.728422472109798</v>
      </c>
      <c r="X51">
        <v>99.130574905804707</v>
      </c>
      <c r="Y51">
        <v>97.986760579968504</v>
      </c>
      <c r="Z51">
        <v>97.986760579968504</v>
      </c>
      <c r="AA51">
        <v>98.527128744931602</v>
      </c>
      <c r="AB51">
        <v>98.681077383595493</v>
      </c>
      <c r="AC51">
        <v>99.688027152815906</v>
      </c>
      <c r="AD51">
        <v>101.024327784891</v>
      </c>
      <c r="AE51">
        <v>100</v>
      </c>
      <c r="AF51">
        <v>106.87022900763399</v>
      </c>
    </row>
    <row r="52" spans="1:32" x14ac:dyDescent="0.3">
      <c r="A52" t="s">
        <v>112</v>
      </c>
      <c r="B52" t="s">
        <v>397</v>
      </c>
      <c r="C52" t="s">
        <v>297</v>
      </c>
      <c r="D52" t="s">
        <v>398</v>
      </c>
      <c r="E52" t="s">
        <v>298</v>
      </c>
      <c r="U52">
        <v>100.949389935745</v>
      </c>
      <c r="V52">
        <v>97.344054580896696</v>
      </c>
      <c r="W52">
        <v>97.344054580896696</v>
      </c>
      <c r="X52">
        <v>97.344054580896696</v>
      </c>
      <c r="Y52">
        <v>97.344054580896696</v>
      </c>
      <c r="Z52">
        <v>43.705493893463803</v>
      </c>
      <c r="AA52">
        <v>83.437761069339999</v>
      </c>
      <c r="AB52">
        <v>83.437761069339999</v>
      </c>
      <c r="AC52">
        <v>101.19047619047601</v>
      </c>
      <c r="AD52">
        <v>101.19047619047601</v>
      </c>
      <c r="AE52">
        <v>100</v>
      </c>
      <c r="AF52">
        <v>106.45161290322601</v>
      </c>
    </row>
    <row r="53" spans="1:32" x14ac:dyDescent="0.3">
      <c r="A53" t="s">
        <v>112</v>
      </c>
      <c r="B53" t="s">
        <v>399</v>
      </c>
      <c r="C53" t="s">
        <v>297</v>
      </c>
      <c r="D53" t="s">
        <v>400</v>
      </c>
      <c r="E53" t="s">
        <v>298</v>
      </c>
      <c r="U53">
        <v>65.098620387876593</v>
      </c>
      <c r="V53">
        <v>63.651984379257101</v>
      </c>
      <c r="W53">
        <v>63.651984379257101</v>
      </c>
      <c r="X53">
        <v>63.651984379257101</v>
      </c>
      <c r="Y53">
        <v>61.203831133900998</v>
      </c>
      <c r="Z53">
        <v>104.690763781673</v>
      </c>
      <c r="AA53">
        <v>102.073494687131</v>
      </c>
      <c r="AB53">
        <v>102.073494687131</v>
      </c>
      <c r="AC53">
        <v>100.147579693034</v>
      </c>
      <c r="AD53">
        <v>101.298701298701</v>
      </c>
      <c r="AE53">
        <v>100</v>
      </c>
      <c r="AF53">
        <v>105.88235294117599</v>
      </c>
    </row>
    <row r="54" spans="1:32" x14ac:dyDescent="0.3">
      <c r="A54" t="s">
        <v>112</v>
      </c>
      <c r="B54" t="s">
        <v>401</v>
      </c>
      <c r="C54" t="s">
        <v>297</v>
      </c>
      <c r="D54" t="s">
        <v>402</v>
      </c>
      <c r="E54" t="s">
        <v>298</v>
      </c>
      <c r="U54">
        <v>96.757670754341902</v>
      </c>
      <c r="V54">
        <v>95.192012651520898</v>
      </c>
      <c r="W54">
        <v>95.009126940374799</v>
      </c>
      <c r="X54">
        <v>95.364966367117802</v>
      </c>
      <c r="Y54">
        <v>94.252375092834697</v>
      </c>
      <c r="Z54">
        <v>98.580290275669</v>
      </c>
      <c r="AA54">
        <v>94.352675488018505</v>
      </c>
      <c r="AB54">
        <v>95.742072315820593</v>
      </c>
      <c r="AC54">
        <v>96.285289747399702</v>
      </c>
      <c r="AD54">
        <v>101.04011887072799</v>
      </c>
      <c r="AE54">
        <v>100</v>
      </c>
      <c r="AF54">
        <v>106.805807622505</v>
      </c>
    </row>
    <row r="55" spans="1:32" x14ac:dyDescent="0.3">
      <c r="A55" t="s">
        <v>112</v>
      </c>
      <c r="B55" t="s">
        <v>403</v>
      </c>
      <c r="C55" t="s">
        <v>297</v>
      </c>
      <c r="D55" t="s">
        <v>404</v>
      </c>
      <c r="E55" t="s">
        <v>298</v>
      </c>
      <c r="U55">
        <v>100.41372977252</v>
      </c>
      <c r="V55">
        <v>98.836550770857698</v>
      </c>
      <c r="W55">
        <v>98.641990631544999</v>
      </c>
      <c r="X55">
        <v>99.021382903204795</v>
      </c>
      <c r="Y55">
        <v>97.986316182962199</v>
      </c>
      <c r="Z55">
        <v>97.986316182962199</v>
      </c>
      <c r="AA55">
        <v>93.635972335515703</v>
      </c>
      <c r="AB55">
        <v>95.124405421773901</v>
      </c>
      <c r="AC55">
        <v>95.853887058443902</v>
      </c>
      <c r="AD55">
        <v>101.024428684003</v>
      </c>
      <c r="AE55">
        <v>100</v>
      </c>
      <c r="AF55">
        <v>106.866537717602</v>
      </c>
    </row>
    <row r="56" spans="1:32" x14ac:dyDescent="0.3">
      <c r="A56" t="s">
        <v>112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112</v>
      </c>
      <c r="B57" t="s">
        <v>407</v>
      </c>
      <c r="C57" t="s">
        <v>297</v>
      </c>
      <c r="D57" t="s">
        <v>408</v>
      </c>
      <c r="E57" t="s">
        <v>298</v>
      </c>
      <c r="F57">
        <v>64.785236945163902</v>
      </c>
      <c r="G57">
        <v>68.2239753951484</v>
      </c>
      <c r="H57">
        <v>70.126308911683196</v>
      </c>
      <c r="I57">
        <v>73.840274172149606</v>
      </c>
      <c r="J57">
        <v>76.7885059091996</v>
      </c>
      <c r="K57">
        <v>78.3476633895894</v>
      </c>
      <c r="L57">
        <v>80.758231506314601</v>
      </c>
      <c r="M57">
        <v>81.535081301988399</v>
      </c>
      <c r="N57">
        <v>85.672493266790596</v>
      </c>
      <c r="O57">
        <v>87.246860035745996</v>
      </c>
      <c r="P57">
        <v>89.505088635345302</v>
      </c>
      <c r="Q57">
        <v>91.649323198513002</v>
      </c>
      <c r="R57">
        <v>95.399903438609797</v>
      </c>
      <c r="S57">
        <v>99.433011939179906</v>
      </c>
      <c r="T57">
        <v>99.112430615601198</v>
      </c>
      <c r="U57">
        <v>100.371961291662</v>
      </c>
      <c r="V57">
        <v>98.816606703970606</v>
      </c>
      <c r="W57">
        <v>98.659896127996802</v>
      </c>
      <c r="X57">
        <v>99.041357940793901</v>
      </c>
      <c r="Y57">
        <v>97.921702933823596</v>
      </c>
      <c r="Z57">
        <v>97.886955822558505</v>
      </c>
      <c r="AA57">
        <v>98.512127346020307</v>
      </c>
      <c r="AB57">
        <v>98.566737117663294</v>
      </c>
      <c r="AC57">
        <v>99.5784191701906</v>
      </c>
      <c r="AD57">
        <v>101.02210128094499</v>
      </c>
      <c r="AE57">
        <v>100</v>
      </c>
      <c r="AF57">
        <v>106.869498660543</v>
      </c>
    </row>
    <row r="58" spans="1:32" x14ac:dyDescent="0.3">
      <c r="A58" t="s">
        <v>112</v>
      </c>
      <c r="B58" t="s">
        <v>409</v>
      </c>
      <c r="C58" t="s">
        <v>297</v>
      </c>
      <c r="D58" t="s">
        <v>410</v>
      </c>
      <c r="E58" t="s">
        <v>298</v>
      </c>
      <c r="U58">
        <v>100.371961291662</v>
      </c>
      <c r="V58">
        <v>98.816606703970606</v>
      </c>
      <c r="W58">
        <v>98.659896127996802</v>
      </c>
      <c r="X58">
        <v>99.041357940793901</v>
      </c>
      <c r="Y58">
        <v>97.921702933823596</v>
      </c>
      <c r="Z58">
        <v>97.886955822558505</v>
      </c>
      <c r="AA58">
        <v>98.512127346020307</v>
      </c>
      <c r="AB58">
        <v>98.566737117663294</v>
      </c>
      <c r="AC58">
        <v>99.5784191701906</v>
      </c>
      <c r="AD58">
        <v>101.02210128094499</v>
      </c>
      <c r="AE58">
        <v>100</v>
      </c>
      <c r="AF58">
        <v>106.869498660543</v>
      </c>
    </row>
    <row r="59" spans="1:32" x14ac:dyDescent="0.3">
      <c r="A59" t="s">
        <v>112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114</v>
      </c>
      <c r="B2" t="s">
        <v>295</v>
      </c>
      <c r="C2" t="s">
        <v>297</v>
      </c>
      <c r="D2" t="s">
        <v>296</v>
      </c>
      <c r="E2" t="s">
        <v>298</v>
      </c>
      <c r="F2">
        <v>60.2348</v>
      </c>
      <c r="G2">
        <v>62.869700000000002</v>
      </c>
      <c r="H2">
        <v>66.006900000000002</v>
      </c>
      <c r="I2">
        <v>69.799599999999998</v>
      </c>
      <c r="J2">
        <v>72.650800000000004</v>
      </c>
      <c r="K2">
        <v>75.338899999999995</v>
      </c>
      <c r="L2">
        <v>77.209400000000002</v>
      </c>
      <c r="M2">
        <v>76.666300000000007</v>
      </c>
      <c r="N2">
        <v>79.897499999999994</v>
      </c>
      <c r="O2">
        <v>82.227199999999996</v>
      </c>
      <c r="P2">
        <v>83.7958</v>
      </c>
      <c r="Q2">
        <v>85.346500000000006</v>
      </c>
      <c r="R2">
        <v>89.063900000000004</v>
      </c>
      <c r="S2">
        <v>91.7346</v>
      </c>
      <c r="T2">
        <v>94.046000000000006</v>
      </c>
      <c r="U2">
        <v>94.123400000000004</v>
      </c>
      <c r="V2">
        <v>93.540999999999997</v>
      </c>
      <c r="W2">
        <v>92.123500000000007</v>
      </c>
      <c r="X2">
        <v>92.398200000000003</v>
      </c>
      <c r="Y2">
        <v>92.420699999999997</v>
      </c>
      <c r="Z2">
        <v>91.888000000000005</v>
      </c>
      <c r="AA2">
        <v>92.000799999999998</v>
      </c>
      <c r="AB2">
        <v>93.51</v>
      </c>
      <c r="AC2">
        <v>98.131</v>
      </c>
      <c r="AD2">
        <v>98.436000000000007</v>
      </c>
      <c r="AE2">
        <v>100</v>
      </c>
      <c r="AF2">
        <v>106.61499999999999</v>
      </c>
    </row>
    <row r="3" spans="1:32" x14ac:dyDescent="0.3">
      <c r="A3" t="s">
        <v>114</v>
      </c>
      <c r="B3" t="s">
        <v>299</v>
      </c>
      <c r="C3" t="s">
        <v>297</v>
      </c>
      <c r="D3" t="s">
        <v>300</v>
      </c>
      <c r="E3" t="s">
        <v>298</v>
      </c>
      <c r="F3">
        <v>60.2348</v>
      </c>
      <c r="G3">
        <v>62.869700000000002</v>
      </c>
      <c r="H3">
        <v>66.006900000000002</v>
      </c>
      <c r="I3">
        <v>69.799599999999998</v>
      </c>
      <c r="J3">
        <v>72.650800000000004</v>
      </c>
      <c r="K3">
        <v>75.338899999999995</v>
      </c>
      <c r="L3">
        <v>77.209400000000002</v>
      </c>
      <c r="M3">
        <v>76.666300000000007</v>
      </c>
      <c r="N3">
        <v>79.897499999999994</v>
      </c>
      <c r="O3">
        <v>82.227199999999996</v>
      </c>
      <c r="P3">
        <v>83.7958</v>
      </c>
      <c r="Q3">
        <v>85.346500000000006</v>
      </c>
      <c r="R3">
        <v>89.063900000000004</v>
      </c>
      <c r="S3">
        <v>91.7346</v>
      </c>
      <c r="T3">
        <v>94.046000000000006</v>
      </c>
      <c r="U3">
        <v>94.123400000000004</v>
      </c>
      <c r="V3">
        <v>93.540999999999997</v>
      </c>
      <c r="W3">
        <v>92.123500000000007</v>
      </c>
      <c r="X3">
        <v>92.398200000000003</v>
      </c>
      <c r="Y3">
        <v>92.420699999999997</v>
      </c>
      <c r="Z3">
        <v>91.888000000000005</v>
      </c>
      <c r="AA3">
        <v>92.000799999999998</v>
      </c>
      <c r="AB3">
        <v>93.51</v>
      </c>
      <c r="AC3">
        <v>98.131</v>
      </c>
      <c r="AD3">
        <v>98.436000000000007</v>
      </c>
      <c r="AE3">
        <v>100</v>
      </c>
      <c r="AF3">
        <v>106.61499999999999</v>
      </c>
    </row>
    <row r="4" spans="1:32" x14ac:dyDescent="0.3">
      <c r="A4" t="s">
        <v>114</v>
      </c>
      <c r="B4" t="s">
        <v>301</v>
      </c>
      <c r="C4" t="s">
        <v>297</v>
      </c>
      <c r="D4" t="s">
        <v>302</v>
      </c>
      <c r="E4" t="s">
        <v>298</v>
      </c>
      <c r="F4">
        <v>60.2347999999999</v>
      </c>
      <c r="G4">
        <v>62.869700000000002</v>
      </c>
      <c r="H4">
        <v>66.006900000000002</v>
      </c>
      <c r="I4">
        <v>69.799599999999998</v>
      </c>
      <c r="J4">
        <v>72.650800000000004</v>
      </c>
      <c r="K4">
        <v>75.338899999999896</v>
      </c>
      <c r="L4">
        <v>77.209400000000002</v>
      </c>
      <c r="M4">
        <v>76.666300000000007</v>
      </c>
      <c r="N4">
        <v>79.897499999999894</v>
      </c>
      <c r="O4">
        <v>82.227199999999897</v>
      </c>
      <c r="P4">
        <v>83.7957999999999</v>
      </c>
      <c r="Q4">
        <v>85.346500000000006</v>
      </c>
      <c r="R4">
        <v>89.063900000000004</v>
      </c>
      <c r="S4">
        <v>91.7346</v>
      </c>
      <c r="T4">
        <v>94.046000000000006</v>
      </c>
      <c r="U4">
        <v>94.123399999999904</v>
      </c>
      <c r="V4">
        <v>93.540999999999897</v>
      </c>
      <c r="W4">
        <v>92.123500000000007</v>
      </c>
      <c r="X4">
        <v>92.398200000000003</v>
      </c>
      <c r="Y4">
        <v>92.420699999999997</v>
      </c>
      <c r="Z4">
        <v>91.888000000000005</v>
      </c>
      <c r="AA4">
        <v>92.000799999999998</v>
      </c>
      <c r="AB4">
        <v>93.51</v>
      </c>
      <c r="AC4">
        <v>98.131</v>
      </c>
      <c r="AD4">
        <v>98.436000000000007</v>
      </c>
      <c r="AE4">
        <v>100</v>
      </c>
      <c r="AF4">
        <v>106.61499999999999</v>
      </c>
    </row>
    <row r="5" spans="1:32" x14ac:dyDescent="0.3">
      <c r="A5" t="s">
        <v>114</v>
      </c>
      <c r="B5" t="s">
        <v>303</v>
      </c>
      <c r="C5" t="s">
        <v>297</v>
      </c>
      <c r="D5" t="s">
        <v>304</v>
      </c>
      <c r="E5" t="s">
        <v>298</v>
      </c>
      <c r="F5">
        <v>60.2348</v>
      </c>
      <c r="G5">
        <v>62.869700000000002</v>
      </c>
      <c r="H5">
        <v>66.006900000000002</v>
      </c>
      <c r="I5">
        <v>69.799599999999998</v>
      </c>
      <c r="J5">
        <v>72.650800000000004</v>
      </c>
      <c r="K5">
        <v>75.338899999999995</v>
      </c>
      <c r="L5">
        <v>77.209400000000002</v>
      </c>
      <c r="M5">
        <v>76.666300000000007</v>
      </c>
      <c r="N5">
        <v>79.897499999999994</v>
      </c>
      <c r="O5">
        <v>82.227199999999996</v>
      </c>
      <c r="P5">
        <v>83.7958</v>
      </c>
      <c r="Q5">
        <v>85.346500000000006</v>
      </c>
      <c r="R5">
        <v>89.063900000000004</v>
      </c>
      <c r="S5">
        <v>91.7346</v>
      </c>
      <c r="T5">
        <v>94.046000000000006</v>
      </c>
      <c r="U5">
        <v>94.123400000000004</v>
      </c>
      <c r="V5">
        <v>93.540999999999997</v>
      </c>
      <c r="W5">
        <v>92.123500000000007</v>
      </c>
      <c r="X5">
        <v>92.398200000000003</v>
      </c>
      <c r="Y5">
        <v>92.420699999999997</v>
      </c>
      <c r="Z5">
        <v>91.888000000000005</v>
      </c>
      <c r="AA5">
        <v>92.000799999999998</v>
      </c>
      <c r="AB5">
        <v>93.51</v>
      </c>
      <c r="AC5">
        <v>98.131</v>
      </c>
      <c r="AD5">
        <v>98.436000000000007</v>
      </c>
      <c r="AE5">
        <v>100</v>
      </c>
      <c r="AF5">
        <v>106.61499999999999</v>
      </c>
    </row>
    <row r="6" spans="1:32" x14ac:dyDescent="0.3">
      <c r="A6" t="s">
        <v>114</v>
      </c>
      <c r="B6" t="s">
        <v>305</v>
      </c>
      <c r="C6" t="s">
        <v>297</v>
      </c>
      <c r="D6" t="s">
        <v>306</v>
      </c>
      <c r="E6" t="s">
        <v>298</v>
      </c>
      <c r="F6">
        <v>60.2347999999999</v>
      </c>
      <c r="G6">
        <v>62.869699999999902</v>
      </c>
      <c r="H6">
        <v>66.006900000000002</v>
      </c>
      <c r="I6">
        <v>69.799599999999899</v>
      </c>
      <c r="J6">
        <v>72.650800000000004</v>
      </c>
      <c r="K6">
        <v>75.338899999999995</v>
      </c>
      <c r="L6">
        <v>77.209400000000002</v>
      </c>
      <c r="M6">
        <v>76.666300000000007</v>
      </c>
      <c r="N6">
        <v>79.897499999999994</v>
      </c>
      <c r="O6">
        <v>82.227199999999996</v>
      </c>
      <c r="P6">
        <v>83.7958</v>
      </c>
      <c r="Q6">
        <v>85.346500000000006</v>
      </c>
      <c r="R6">
        <v>89.063900000000004</v>
      </c>
      <c r="S6">
        <v>91.7346</v>
      </c>
      <c r="T6">
        <v>94.046000000000006</v>
      </c>
      <c r="U6">
        <v>94.123400000000004</v>
      </c>
      <c r="V6">
        <v>93.540999999999997</v>
      </c>
      <c r="W6">
        <v>92.123500000000007</v>
      </c>
      <c r="X6">
        <v>92.398200000000003</v>
      </c>
      <c r="Y6">
        <v>92.420699999999997</v>
      </c>
      <c r="Z6">
        <v>91.888000000000005</v>
      </c>
      <c r="AA6">
        <v>92.000799999999998</v>
      </c>
      <c r="AB6">
        <v>93.51</v>
      </c>
      <c r="AC6">
        <v>98.131</v>
      </c>
      <c r="AD6">
        <v>98.436000000000007</v>
      </c>
      <c r="AE6">
        <v>100</v>
      </c>
      <c r="AF6">
        <v>106.61499999999999</v>
      </c>
    </row>
    <row r="7" spans="1:32" x14ac:dyDescent="0.3">
      <c r="A7" t="s">
        <v>114</v>
      </c>
      <c r="B7" t="s">
        <v>307</v>
      </c>
      <c r="C7" t="s">
        <v>297</v>
      </c>
      <c r="D7" t="s">
        <v>308</v>
      </c>
      <c r="E7" t="s">
        <v>298</v>
      </c>
      <c r="F7">
        <v>60.2347999999999</v>
      </c>
      <c r="G7">
        <v>62.869699999999902</v>
      </c>
      <c r="H7">
        <v>66.006899999999902</v>
      </c>
      <c r="I7">
        <v>69.799599999999899</v>
      </c>
      <c r="J7">
        <v>72.650799999999904</v>
      </c>
      <c r="K7">
        <v>75.338899999999896</v>
      </c>
      <c r="L7">
        <v>77.209400000000002</v>
      </c>
      <c r="M7">
        <v>76.666300000000007</v>
      </c>
      <c r="N7">
        <v>79.897499999999894</v>
      </c>
      <c r="O7">
        <v>82.227199999999897</v>
      </c>
      <c r="P7">
        <v>83.7957999999999</v>
      </c>
      <c r="Q7">
        <v>85.346499999999907</v>
      </c>
      <c r="R7">
        <v>89.063899999999904</v>
      </c>
      <c r="S7">
        <v>91.7346</v>
      </c>
      <c r="T7">
        <v>94.046000000000006</v>
      </c>
      <c r="U7">
        <v>94.123400000000004</v>
      </c>
      <c r="V7">
        <v>93.540999999999997</v>
      </c>
      <c r="W7">
        <v>92.123500000000007</v>
      </c>
      <c r="X7">
        <v>92.398200000000003</v>
      </c>
      <c r="Y7">
        <v>92.420699999999997</v>
      </c>
      <c r="Z7">
        <v>91.888000000000005</v>
      </c>
      <c r="AA7">
        <v>92.000799999999998</v>
      </c>
      <c r="AB7">
        <v>93.51</v>
      </c>
      <c r="AC7">
        <v>98.131</v>
      </c>
      <c r="AD7">
        <v>98.436000000000007</v>
      </c>
      <c r="AE7">
        <v>100</v>
      </c>
      <c r="AF7">
        <v>106.61499999999999</v>
      </c>
    </row>
    <row r="8" spans="1:32" x14ac:dyDescent="0.3">
      <c r="A8" t="s">
        <v>114</v>
      </c>
      <c r="B8" t="s">
        <v>309</v>
      </c>
      <c r="C8" t="s">
        <v>297</v>
      </c>
      <c r="D8" t="s">
        <v>310</v>
      </c>
      <c r="E8" t="s">
        <v>298</v>
      </c>
      <c r="F8">
        <v>60.2347999999999</v>
      </c>
      <c r="G8">
        <v>62.869700000000002</v>
      </c>
      <c r="H8">
        <v>66.006900000000002</v>
      </c>
      <c r="I8">
        <v>69.799599999999998</v>
      </c>
      <c r="J8">
        <v>72.650800000000004</v>
      </c>
      <c r="K8">
        <v>75.338899999999896</v>
      </c>
      <c r="L8">
        <v>77.209400000000002</v>
      </c>
      <c r="M8">
        <v>76.666300000000007</v>
      </c>
      <c r="N8">
        <v>79.897499999999894</v>
      </c>
      <c r="O8">
        <v>82.227199999999897</v>
      </c>
      <c r="P8">
        <v>83.7957999999999</v>
      </c>
      <c r="Q8">
        <v>85.346500000000006</v>
      </c>
      <c r="R8">
        <v>89.063899999999904</v>
      </c>
      <c r="S8">
        <v>91.734599999999901</v>
      </c>
      <c r="T8">
        <v>94.045999999999907</v>
      </c>
      <c r="U8">
        <v>94.123399999999904</v>
      </c>
      <c r="V8">
        <v>93.540999999999897</v>
      </c>
      <c r="W8">
        <v>92.123499999999893</v>
      </c>
      <c r="X8">
        <v>92.398200000000003</v>
      </c>
      <c r="Y8">
        <v>92.420699999999997</v>
      </c>
      <c r="Z8">
        <v>91.888000000000005</v>
      </c>
      <c r="AA8">
        <v>92.000799999999998</v>
      </c>
      <c r="AB8">
        <v>93.51</v>
      </c>
      <c r="AC8">
        <v>98.131</v>
      </c>
      <c r="AD8">
        <v>98.436000000000007</v>
      </c>
      <c r="AE8">
        <v>100</v>
      </c>
      <c r="AF8">
        <v>106.61499999999999</v>
      </c>
    </row>
    <row r="9" spans="1:32" x14ac:dyDescent="0.3">
      <c r="A9" t="s">
        <v>114</v>
      </c>
      <c r="B9" t="s">
        <v>311</v>
      </c>
      <c r="C9" t="s">
        <v>297</v>
      </c>
      <c r="D9" t="s">
        <v>312</v>
      </c>
      <c r="E9" t="s">
        <v>298</v>
      </c>
      <c r="F9">
        <v>60.2348</v>
      </c>
      <c r="G9">
        <v>62.869700000000002</v>
      </c>
      <c r="H9">
        <v>66.006900000000002</v>
      </c>
      <c r="I9">
        <v>69.799599999999998</v>
      </c>
      <c r="J9">
        <v>72.650800000000004</v>
      </c>
      <c r="K9">
        <v>75.338899999999995</v>
      </c>
      <c r="L9">
        <v>77.209400000000002</v>
      </c>
      <c r="M9">
        <v>76.666300000000007</v>
      </c>
      <c r="N9">
        <v>79.897499999999994</v>
      </c>
      <c r="O9">
        <v>82.227199999999996</v>
      </c>
      <c r="P9">
        <v>83.7958</v>
      </c>
      <c r="Q9">
        <v>85.346500000000006</v>
      </c>
      <c r="R9">
        <v>89.063900000000004</v>
      </c>
      <c r="S9">
        <v>91.7346</v>
      </c>
      <c r="T9">
        <v>94.046000000000006</v>
      </c>
      <c r="U9">
        <v>94.123400000000004</v>
      </c>
      <c r="V9">
        <v>93.540999999999997</v>
      </c>
      <c r="W9">
        <v>92.123500000000007</v>
      </c>
      <c r="X9">
        <v>92.398200000000003</v>
      </c>
      <c r="Y9">
        <v>92.420699999999997</v>
      </c>
      <c r="Z9">
        <v>91.888000000000005</v>
      </c>
      <c r="AA9">
        <v>92.000799999999998</v>
      </c>
      <c r="AB9">
        <v>93.51</v>
      </c>
      <c r="AC9">
        <v>98.131</v>
      </c>
      <c r="AD9">
        <v>98.436000000000007</v>
      </c>
      <c r="AE9">
        <v>100</v>
      </c>
      <c r="AF9">
        <v>106.61499999999999</v>
      </c>
    </row>
    <row r="10" spans="1:32" x14ac:dyDescent="0.3">
      <c r="A10" t="s">
        <v>114</v>
      </c>
      <c r="B10" t="s">
        <v>313</v>
      </c>
      <c r="C10" t="s">
        <v>297</v>
      </c>
      <c r="D10" t="s">
        <v>314</v>
      </c>
      <c r="E10" t="s">
        <v>298</v>
      </c>
      <c r="F10">
        <v>60.2348</v>
      </c>
      <c r="G10">
        <v>62.869700000000002</v>
      </c>
      <c r="H10">
        <v>66.006900000000002</v>
      </c>
      <c r="I10">
        <v>69.799599999999998</v>
      </c>
      <c r="J10">
        <v>72.650800000000004</v>
      </c>
      <c r="K10">
        <v>75.338899999999995</v>
      </c>
      <c r="L10">
        <v>77.209400000000002</v>
      </c>
      <c r="M10">
        <v>76.666300000000007</v>
      </c>
      <c r="N10">
        <v>79.897499999999994</v>
      </c>
      <c r="O10">
        <v>82.227199999999996</v>
      </c>
      <c r="P10">
        <v>83.7958</v>
      </c>
      <c r="Q10">
        <v>85.346500000000006</v>
      </c>
      <c r="R10">
        <v>89.063900000000004</v>
      </c>
      <c r="S10">
        <v>91.7346</v>
      </c>
      <c r="T10">
        <v>94.046000000000006</v>
      </c>
      <c r="U10">
        <v>94.123400000000004</v>
      </c>
      <c r="V10">
        <v>93.540999999999997</v>
      </c>
      <c r="W10">
        <v>92.123500000000007</v>
      </c>
      <c r="X10">
        <v>92.398200000000003</v>
      </c>
      <c r="Y10">
        <v>92.420699999999997</v>
      </c>
      <c r="Z10">
        <v>91.888000000000005</v>
      </c>
      <c r="AA10">
        <v>92.000799999999998</v>
      </c>
      <c r="AB10">
        <v>93.51</v>
      </c>
      <c r="AC10">
        <v>98.131</v>
      </c>
      <c r="AD10">
        <v>98.436000000000007</v>
      </c>
      <c r="AE10">
        <v>100</v>
      </c>
      <c r="AF10">
        <v>106.61499999999999</v>
      </c>
    </row>
    <row r="11" spans="1:32" x14ac:dyDescent="0.3">
      <c r="A11" t="s">
        <v>114</v>
      </c>
      <c r="B11" t="s">
        <v>315</v>
      </c>
      <c r="C11" t="s">
        <v>297</v>
      </c>
      <c r="D11" t="s">
        <v>316</v>
      </c>
      <c r="E11" t="s">
        <v>298</v>
      </c>
      <c r="F11">
        <v>60.2348</v>
      </c>
      <c r="G11">
        <v>62.869700000000002</v>
      </c>
      <c r="H11">
        <v>66.006900000000002</v>
      </c>
      <c r="I11">
        <v>69.799599999999998</v>
      </c>
      <c r="J11">
        <v>72.650800000000004</v>
      </c>
      <c r="K11">
        <v>75.338899999999995</v>
      </c>
      <c r="L11">
        <v>77.209400000000002</v>
      </c>
      <c r="M11">
        <v>76.666300000000007</v>
      </c>
      <c r="N11">
        <v>79.897499999999994</v>
      </c>
      <c r="O11">
        <v>82.227199999999996</v>
      </c>
      <c r="P11">
        <v>83.7958</v>
      </c>
      <c r="Q11">
        <v>85.346500000000006</v>
      </c>
      <c r="R11">
        <v>89.063900000000004</v>
      </c>
      <c r="S11">
        <v>91.7346</v>
      </c>
      <c r="T11">
        <v>94.046000000000006</v>
      </c>
      <c r="U11">
        <v>94.123400000000004</v>
      </c>
      <c r="V11">
        <v>93.540999999999997</v>
      </c>
      <c r="W11">
        <v>92.123500000000007</v>
      </c>
      <c r="X11">
        <v>92.398200000000003</v>
      </c>
      <c r="Y11">
        <v>92.420699999999997</v>
      </c>
      <c r="Z11">
        <v>91.888000000000005</v>
      </c>
      <c r="AA11">
        <v>92.000799999999998</v>
      </c>
      <c r="AB11">
        <v>93.51</v>
      </c>
      <c r="AC11">
        <v>98.131</v>
      </c>
      <c r="AD11">
        <v>98.436000000000007</v>
      </c>
      <c r="AE11">
        <v>100</v>
      </c>
      <c r="AF11">
        <v>106.61499999999999</v>
      </c>
    </row>
    <row r="12" spans="1:32" x14ac:dyDescent="0.3">
      <c r="A12" t="s">
        <v>114</v>
      </c>
      <c r="B12" t="s">
        <v>317</v>
      </c>
      <c r="C12" t="s">
        <v>297</v>
      </c>
      <c r="D12" t="s">
        <v>318</v>
      </c>
      <c r="E12" t="s">
        <v>298</v>
      </c>
      <c r="F12">
        <v>60.2348</v>
      </c>
      <c r="G12">
        <v>62.869700000000002</v>
      </c>
      <c r="H12">
        <v>66.006900000000002</v>
      </c>
      <c r="I12">
        <v>69.799599999999998</v>
      </c>
      <c r="J12">
        <v>72.650800000000004</v>
      </c>
      <c r="K12">
        <v>75.338899999999995</v>
      </c>
      <c r="L12">
        <v>77.209400000000002</v>
      </c>
      <c r="M12">
        <v>76.666300000000007</v>
      </c>
      <c r="N12">
        <v>79.897499999999994</v>
      </c>
      <c r="O12">
        <v>82.227199999999996</v>
      </c>
      <c r="P12">
        <v>83.7958</v>
      </c>
      <c r="Q12">
        <v>85.346500000000006</v>
      </c>
      <c r="R12">
        <v>89.063900000000004</v>
      </c>
      <c r="S12">
        <v>91.7346</v>
      </c>
      <c r="T12">
        <v>94.046000000000006</v>
      </c>
      <c r="U12">
        <v>94.123400000000004</v>
      </c>
      <c r="V12">
        <v>93.540999999999997</v>
      </c>
      <c r="W12">
        <v>92.123500000000007</v>
      </c>
      <c r="X12">
        <v>92.398200000000003</v>
      </c>
      <c r="Y12">
        <v>92.420699999999997</v>
      </c>
      <c r="Z12">
        <v>91.888000000000005</v>
      </c>
      <c r="AA12">
        <v>92.000799999999998</v>
      </c>
      <c r="AB12">
        <v>93.51</v>
      </c>
      <c r="AC12">
        <v>98.131</v>
      </c>
      <c r="AD12">
        <v>98.436000000000007</v>
      </c>
      <c r="AE12">
        <v>100</v>
      </c>
      <c r="AF12">
        <v>106.61499999999999</v>
      </c>
    </row>
    <row r="13" spans="1:32" x14ac:dyDescent="0.3">
      <c r="A13" t="s">
        <v>114</v>
      </c>
      <c r="B13" t="s">
        <v>319</v>
      </c>
      <c r="C13" t="s">
        <v>297</v>
      </c>
      <c r="D13" t="s">
        <v>320</v>
      </c>
      <c r="E13" t="s">
        <v>298</v>
      </c>
      <c r="F13">
        <v>60.2348</v>
      </c>
      <c r="G13">
        <v>62.869700000000002</v>
      </c>
      <c r="H13">
        <v>66.006900000000002</v>
      </c>
      <c r="I13">
        <v>69.799599999999998</v>
      </c>
      <c r="J13">
        <v>72.650800000000004</v>
      </c>
      <c r="K13">
        <v>75.338899999999995</v>
      </c>
      <c r="L13">
        <v>77.209400000000002</v>
      </c>
      <c r="M13">
        <v>76.666300000000007</v>
      </c>
      <c r="N13">
        <v>79.897499999999994</v>
      </c>
      <c r="O13">
        <v>82.227199999999996</v>
      </c>
      <c r="P13">
        <v>83.7958</v>
      </c>
      <c r="Q13">
        <v>85.346500000000006</v>
      </c>
      <c r="R13">
        <v>89.063900000000004</v>
      </c>
      <c r="S13">
        <v>91.7346</v>
      </c>
      <c r="T13">
        <v>94.046000000000006</v>
      </c>
      <c r="U13">
        <v>94.123400000000004</v>
      </c>
      <c r="V13">
        <v>93.540999999999997</v>
      </c>
      <c r="W13">
        <v>92.123500000000007</v>
      </c>
      <c r="X13">
        <v>92.398200000000003</v>
      </c>
      <c r="Y13">
        <v>92.420699999999997</v>
      </c>
      <c r="Z13">
        <v>91.888000000000005</v>
      </c>
      <c r="AA13">
        <v>92.000799999999998</v>
      </c>
      <c r="AB13">
        <v>93.51</v>
      </c>
      <c r="AC13">
        <v>98.131</v>
      </c>
      <c r="AD13">
        <v>98.436000000000007</v>
      </c>
      <c r="AE13">
        <v>100</v>
      </c>
      <c r="AF13">
        <v>106.61499999999999</v>
      </c>
    </row>
    <row r="14" spans="1:32" x14ac:dyDescent="0.3">
      <c r="A14" t="s">
        <v>114</v>
      </c>
      <c r="B14" t="s">
        <v>321</v>
      </c>
      <c r="C14" t="s">
        <v>297</v>
      </c>
      <c r="D14" t="s">
        <v>322</v>
      </c>
      <c r="E14" t="s">
        <v>298</v>
      </c>
      <c r="F14">
        <v>60.2348</v>
      </c>
      <c r="G14">
        <v>62.869700000000002</v>
      </c>
      <c r="H14">
        <v>66.006900000000002</v>
      </c>
      <c r="I14">
        <v>69.799599999999998</v>
      </c>
      <c r="J14">
        <v>72.650800000000004</v>
      </c>
      <c r="K14">
        <v>75.338899999999995</v>
      </c>
      <c r="L14">
        <v>77.209400000000002</v>
      </c>
      <c r="M14">
        <v>76.666300000000007</v>
      </c>
      <c r="N14">
        <v>79.897499999999994</v>
      </c>
      <c r="O14">
        <v>82.227199999999996</v>
      </c>
      <c r="P14">
        <v>83.7958</v>
      </c>
      <c r="Q14">
        <v>85.346500000000006</v>
      </c>
      <c r="R14">
        <v>89.063900000000004</v>
      </c>
      <c r="S14">
        <v>91.7346</v>
      </c>
      <c r="T14">
        <v>94.046000000000006</v>
      </c>
      <c r="U14">
        <v>94.123400000000004</v>
      </c>
      <c r="V14">
        <v>93.540999999999997</v>
      </c>
      <c r="W14">
        <v>92.123500000000007</v>
      </c>
      <c r="X14">
        <v>92.398200000000003</v>
      </c>
      <c r="Y14">
        <v>92.420699999999997</v>
      </c>
      <c r="Z14">
        <v>91.888000000000005</v>
      </c>
      <c r="AA14">
        <v>92.000799999999998</v>
      </c>
      <c r="AB14">
        <v>93.51</v>
      </c>
      <c r="AC14">
        <v>98.131</v>
      </c>
      <c r="AD14">
        <v>98.436000000000007</v>
      </c>
      <c r="AE14">
        <v>100</v>
      </c>
      <c r="AF14">
        <v>106.61499999999999</v>
      </c>
    </row>
    <row r="15" spans="1:32" x14ac:dyDescent="0.3">
      <c r="A15" t="s">
        <v>114</v>
      </c>
      <c r="B15" t="s">
        <v>323</v>
      </c>
      <c r="C15" t="s">
        <v>297</v>
      </c>
      <c r="D15" t="s">
        <v>324</v>
      </c>
      <c r="E15" t="s">
        <v>298</v>
      </c>
      <c r="F15">
        <v>60.2348</v>
      </c>
      <c r="G15">
        <v>62.869700000000002</v>
      </c>
      <c r="H15">
        <v>66.006900000000002</v>
      </c>
      <c r="I15">
        <v>69.799599999999998</v>
      </c>
      <c r="J15">
        <v>72.650800000000004</v>
      </c>
      <c r="K15">
        <v>75.338899999999995</v>
      </c>
      <c r="L15">
        <v>77.209400000000002</v>
      </c>
      <c r="M15">
        <v>76.666300000000007</v>
      </c>
      <c r="N15">
        <v>79.897499999999994</v>
      </c>
      <c r="O15">
        <v>82.227199999999996</v>
      </c>
      <c r="P15">
        <v>83.7958</v>
      </c>
      <c r="Q15">
        <v>85.346500000000006</v>
      </c>
      <c r="R15">
        <v>89.063900000000004</v>
      </c>
      <c r="S15">
        <v>91.7346</v>
      </c>
      <c r="T15">
        <v>94.046000000000006</v>
      </c>
      <c r="U15">
        <v>94.123400000000004</v>
      </c>
      <c r="V15">
        <v>93.540999999999997</v>
      </c>
      <c r="W15">
        <v>92.123500000000007</v>
      </c>
      <c r="X15">
        <v>92.398200000000003</v>
      </c>
      <c r="Y15">
        <v>92.420699999999997</v>
      </c>
      <c r="Z15">
        <v>91.888000000000005</v>
      </c>
      <c r="AA15">
        <v>92.000799999999998</v>
      </c>
      <c r="AB15">
        <v>93.51</v>
      </c>
      <c r="AC15">
        <v>98.131</v>
      </c>
      <c r="AD15">
        <v>98.436000000000007</v>
      </c>
      <c r="AE15">
        <v>100</v>
      </c>
      <c r="AF15">
        <v>106.61499999999999</v>
      </c>
    </row>
    <row r="16" spans="1:32" x14ac:dyDescent="0.3">
      <c r="A16" t="s">
        <v>114</v>
      </c>
      <c r="B16" t="s">
        <v>325</v>
      </c>
      <c r="C16" t="s">
        <v>297</v>
      </c>
      <c r="D16" t="s">
        <v>326</v>
      </c>
      <c r="E16" t="s">
        <v>298</v>
      </c>
      <c r="F16">
        <v>60.2348</v>
      </c>
      <c r="G16">
        <v>62.869700000000002</v>
      </c>
      <c r="H16">
        <v>66.006900000000002</v>
      </c>
      <c r="I16">
        <v>69.799599999999998</v>
      </c>
      <c r="J16">
        <v>72.650800000000004</v>
      </c>
      <c r="K16">
        <v>75.338899999999995</v>
      </c>
      <c r="L16">
        <v>77.209400000000002</v>
      </c>
      <c r="M16">
        <v>76.666300000000007</v>
      </c>
      <c r="N16">
        <v>79.897499999999994</v>
      </c>
      <c r="O16">
        <v>82.227199999999996</v>
      </c>
      <c r="P16">
        <v>83.7958</v>
      </c>
      <c r="Q16">
        <v>85.346500000000006</v>
      </c>
      <c r="R16">
        <v>89.063900000000004</v>
      </c>
      <c r="S16">
        <v>91.7346</v>
      </c>
      <c r="T16">
        <v>94.046000000000006</v>
      </c>
      <c r="U16">
        <v>94.123400000000004</v>
      </c>
      <c r="V16">
        <v>93.540999999999997</v>
      </c>
      <c r="W16">
        <v>92.123500000000007</v>
      </c>
      <c r="X16">
        <v>92.398200000000003</v>
      </c>
      <c r="Y16">
        <v>92.420699999999997</v>
      </c>
      <c r="Z16">
        <v>91.888000000000005</v>
      </c>
      <c r="AA16">
        <v>92.000799999999998</v>
      </c>
      <c r="AB16">
        <v>93.51</v>
      </c>
      <c r="AC16">
        <v>98.131</v>
      </c>
      <c r="AD16">
        <v>98.436000000000007</v>
      </c>
      <c r="AE16">
        <v>100</v>
      </c>
      <c r="AF16">
        <v>106.61499999999999</v>
      </c>
    </row>
    <row r="17" spans="1:32" x14ac:dyDescent="0.3">
      <c r="A17" t="s">
        <v>114</v>
      </c>
      <c r="B17" t="s">
        <v>327</v>
      </c>
      <c r="C17" t="s">
        <v>297</v>
      </c>
      <c r="D17" t="s">
        <v>328</v>
      </c>
      <c r="E17" t="s">
        <v>298</v>
      </c>
      <c r="F17">
        <v>60.2348</v>
      </c>
      <c r="G17">
        <v>62.869700000000002</v>
      </c>
      <c r="H17">
        <v>66.006900000000002</v>
      </c>
      <c r="I17">
        <v>69.799599999999998</v>
      </c>
      <c r="J17">
        <v>72.650800000000004</v>
      </c>
      <c r="K17">
        <v>75.338899999999995</v>
      </c>
      <c r="L17">
        <v>77.209400000000002</v>
      </c>
      <c r="M17">
        <v>76.666300000000007</v>
      </c>
      <c r="N17">
        <v>79.897499999999994</v>
      </c>
      <c r="O17">
        <v>82.227199999999996</v>
      </c>
      <c r="P17">
        <v>83.7958</v>
      </c>
      <c r="Q17">
        <v>85.346500000000006</v>
      </c>
      <c r="R17">
        <v>89.063900000000004</v>
      </c>
      <c r="S17">
        <v>91.7346</v>
      </c>
      <c r="T17">
        <v>94.046000000000006</v>
      </c>
      <c r="U17">
        <v>94.123400000000004</v>
      </c>
      <c r="V17">
        <v>93.540999999999997</v>
      </c>
      <c r="W17">
        <v>92.123500000000007</v>
      </c>
      <c r="X17">
        <v>92.398200000000003</v>
      </c>
      <c r="Y17">
        <v>92.420699999999997</v>
      </c>
      <c r="Z17">
        <v>91.888000000000005</v>
      </c>
      <c r="AA17">
        <v>92.000799999999998</v>
      </c>
      <c r="AB17">
        <v>93.51</v>
      </c>
      <c r="AC17">
        <v>98.131</v>
      </c>
      <c r="AD17">
        <v>98.436000000000007</v>
      </c>
      <c r="AE17">
        <v>100</v>
      </c>
      <c r="AF17">
        <v>106.61499999999999</v>
      </c>
    </row>
    <row r="18" spans="1:32" x14ac:dyDescent="0.3">
      <c r="A18" t="s">
        <v>114</v>
      </c>
      <c r="B18" t="s">
        <v>329</v>
      </c>
      <c r="C18" t="s">
        <v>297</v>
      </c>
      <c r="D18" t="s">
        <v>330</v>
      </c>
      <c r="E18" t="s">
        <v>298</v>
      </c>
      <c r="F18">
        <v>60.234800000000099</v>
      </c>
      <c r="G18">
        <v>62.869700000000101</v>
      </c>
      <c r="H18">
        <v>66.006900000000101</v>
      </c>
      <c r="I18">
        <v>69.799600000000098</v>
      </c>
      <c r="J18">
        <v>72.650800000000103</v>
      </c>
      <c r="K18">
        <v>75.338900000000095</v>
      </c>
      <c r="L18">
        <v>77.209400000000102</v>
      </c>
      <c r="M18">
        <v>76.666300000000106</v>
      </c>
      <c r="N18">
        <v>79.897499999999994</v>
      </c>
      <c r="O18">
        <v>82.227199999999996</v>
      </c>
      <c r="P18">
        <v>83.795800000000099</v>
      </c>
      <c r="Q18">
        <v>85.346500000000106</v>
      </c>
      <c r="R18">
        <v>89.063900000000103</v>
      </c>
      <c r="S18">
        <v>91.7346000000001</v>
      </c>
      <c r="T18">
        <v>94.046000000000106</v>
      </c>
      <c r="U18">
        <v>94.123400000000004</v>
      </c>
      <c r="V18">
        <v>93.540999999999997</v>
      </c>
      <c r="W18">
        <v>92.123500000000007</v>
      </c>
      <c r="X18">
        <v>92.398200000000003</v>
      </c>
      <c r="Y18">
        <v>92.420699999999997</v>
      </c>
      <c r="Z18">
        <v>91.888000000000005</v>
      </c>
      <c r="AA18">
        <v>92.000799999999998</v>
      </c>
      <c r="AB18">
        <v>93.51</v>
      </c>
      <c r="AC18">
        <v>98.131</v>
      </c>
      <c r="AD18">
        <v>98.436000000000007</v>
      </c>
      <c r="AE18">
        <v>100</v>
      </c>
      <c r="AF18">
        <v>106.61499999999999</v>
      </c>
    </row>
    <row r="19" spans="1:32" x14ac:dyDescent="0.3">
      <c r="A19" t="s">
        <v>114</v>
      </c>
      <c r="B19" t="s">
        <v>331</v>
      </c>
      <c r="C19" t="s">
        <v>297</v>
      </c>
      <c r="D19" t="s">
        <v>332</v>
      </c>
      <c r="E19" t="s">
        <v>298</v>
      </c>
      <c r="F19">
        <v>60.2348</v>
      </c>
      <c r="G19">
        <v>62.869700000000002</v>
      </c>
      <c r="H19">
        <v>66.006900000000002</v>
      </c>
      <c r="I19">
        <v>69.799599999999998</v>
      </c>
      <c r="J19">
        <v>72.650800000000004</v>
      </c>
      <c r="K19">
        <v>75.338899999999896</v>
      </c>
      <c r="L19">
        <v>77.209400000000002</v>
      </c>
      <c r="M19">
        <v>76.666300000000007</v>
      </c>
      <c r="N19">
        <v>79.897499999999894</v>
      </c>
      <c r="O19">
        <v>82.227199999999897</v>
      </c>
      <c r="P19">
        <v>83.7957999999999</v>
      </c>
      <c r="Q19">
        <v>85.346499999999907</v>
      </c>
      <c r="R19">
        <v>89.063900000000004</v>
      </c>
      <c r="S19">
        <v>91.734599999999901</v>
      </c>
      <c r="T19">
        <v>94.045999999999907</v>
      </c>
      <c r="U19">
        <v>94.123399999999904</v>
      </c>
      <c r="V19">
        <v>93.540999999999897</v>
      </c>
      <c r="W19">
        <v>92.123499999999893</v>
      </c>
      <c r="X19">
        <v>92.398200000000003</v>
      </c>
      <c r="Y19">
        <v>92.420699999999997</v>
      </c>
      <c r="Z19">
        <v>91.888000000000005</v>
      </c>
      <c r="AA19">
        <v>92.000799999999998</v>
      </c>
      <c r="AB19">
        <v>93.51</v>
      </c>
      <c r="AC19">
        <v>98.131</v>
      </c>
      <c r="AD19">
        <v>98.436000000000007</v>
      </c>
      <c r="AE19">
        <v>100</v>
      </c>
      <c r="AF19">
        <v>106.61499999999999</v>
      </c>
    </row>
    <row r="20" spans="1:32" x14ac:dyDescent="0.3">
      <c r="A20" t="s">
        <v>114</v>
      </c>
      <c r="B20" t="s">
        <v>333</v>
      </c>
      <c r="C20" t="s">
        <v>297</v>
      </c>
      <c r="D20" t="s">
        <v>334</v>
      </c>
      <c r="E20" t="s">
        <v>298</v>
      </c>
      <c r="F20">
        <v>60.2348</v>
      </c>
      <c r="G20">
        <v>62.869700000000002</v>
      </c>
      <c r="H20">
        <v>66.006900000000002</v>
      </c>
      <c r="I20">
        <v>69.799599999999998</v>
      </c>
      <c r="J20">
        <v>72.650800000000004</v>
      </c>
      <c r="K20">
        <v>75.338899999999995</v>
      </c>
      <c r="L20">
        <v>77.209400000000002</v>
      </c>
      <c r="M20">
        <v>76.666300000000007</v>
      </c>
      <c r="N20">
        <v>79.897499999999994</v>
      </c>
      <c r="O20">
        <v>82.227199999999996</v>
      </c>
      <c r="P20">
        <v>83.7958</v>
      </c>
      <c r="Q20">
        <v>85.346500000000006</v>
      </c>
      <c r="R20">
        <v>89.063900000000004</v>
      </c>
      <c r="S20">
        <v>91.7346</v>
      </c>
      <c r="T20">
        <v>94.046000000000006</v>
      </c>
      <c r="U20">
        <v>94.123400000000004</v>
      </c>
      <c r="V20">
        <v>93.540999999999997</v>
      </c>
      <c r="W20">
        <v>92.123500000000007</v>
      </c>
      <c r="X20">
        <v>92.398200000000003</v>
      </c>
      <c r="Y20">
        <v>92.420699999999997</v>
      </c>
      <c r="Z20">
        <v>91.888000000000005</v>
      </c>
      <c r="AA20">
        <v>92.000799999999998</v>
      </c>
      <c r="AB20">
        <v>93.51</v>
      </c>
      <c r="AC20">
        <v>98.131</v>
      </c>
      <c r="AD20">
        <v>98.436000000000007</v>
      </c>
      <c r="AE20">
        <v>100</v>
      </c>
      <c r="AF20">
        <v>106.61499999999999</v>
      </c>
    </row>
    <row r="21" spans="1:32" x14ac:dyDescent="0.3">
      <c r="A21" t="s">
        <v>114</v>
      </c>
      <c r="B21" t="s">
        <v>335</v>
      </c>
      <c r="C21" t="s">
        <v>297</v>
      </c>
      <c r="D21" t="s">
        <v>336</v>
      </c>
      <c r="E21" t="s">
        <v>298</v>
      </c>
      <c r="F21">
        <v>60.2348</v>
      </c>
      <c r="G21">
        <v>62.869700000000002</v>
      </c>
      <c r="H21">
        <v>66.006900000000002</v>
      </c>
      <c r="I21">
        <v>69.799599999999998</v>
      </c>
      <c r="J21">
        <v>72.650800000000004</v>
      </c>
      <c r="K21">
        <v>75.338899999999995</v>
      </c>
      <c r="L21">
        <v>77.209400000000002</v>
      </c>
      <c r="M21">
        <v>76.666300000000007</v>
      </c>
      <c r="N21">
        <v>79.897499999999994</v>
      </c>
      <c r="O21">
        <v>82.227199999999996</v>
      </c>
      <c r="P21">
        <v>83.7958</v>
      </c>
      <c r="Q21">
        <v>85.346500000000006</v>
      </c>
      <c r="R21">
        <v>89.063900000000004</v>
      </c>
      <c r="S21">
        <v>91.7346</v>
      </c>
      <c r="T21">
        <v>94.046000000000006</v>
      </c>
      <c r="U21">
        <v>94.123400000000004</v>
      </c>
      <c r="V21">
        <v>93.540999999999997</v>
      </c>
      <c r="W21">
        <v>92.123500000000007</v>
      </c>
      <c r="X21">
        <v>92.398200000000003</v>
      </c>
      <c r="Y21">
        <v>92.420699999999997</v>
      </c>
      <c r="Z21">
        <v>91.888000000000005</v>
      </c>
      <c r="AA21">
        <v>92.000799999999998</v>
      </c>
      <c r="AB21">
        <v>93.51</v>
      </c>
      <c r="AC21">
        <v>98.131</v>
      </c>
      <c r="AD21">
        <v>98.436000000000007</v>
      </c>
      <c r="AE21">
        <v>100</v>
      </c>
      <c r="AF21">
        <v>106.61499999999999</v>
      </c>
    </row>
    <row r="22" spans="1:32" x14ac:dyDescent="0.3">
      <c r="A22" t="s">
        <v>114</v>
      </c>
      <c r="B22" t="s">
        <v>337</v>
      </c>
      <c r="C22" t="s">
        <v>297</v>
      </c>
      <c r="D22" t="s">
        <v>338</v>
      </c>
      <c r="E22" t="s">
        <v>298</v>
      </c>
      <c r="F22">
        <v>60.2348</v>
      </c>
      <c r="G22">
        <v>62.869700000000002</v>
      </c>
      <c r="H22">
        <v>66.006900000000002</v>
      </c>
      <c r="I22">
        <v>69.799599999999998</v>
      </c>
      <c r="J22">
        <v>72.650800000000004</v>
      </c>
      <c r="K22">
        <v>75.338899999999995</v>
      </c>
      <c r="L22">
        <v>77.209400000000002</v>
      </c>
      <c r="M22">
        <v>76.666300000000007</v>
      </c>
      <c r="N22">
        <v>79.897499999999994</v>
      </c>
      <c r="O22">
        <v>82.227199999999996</v>
      </c>
      <c r="P22">
        <v>83.7958</v>
      </c>
      <c r="Q22">
        <v>85.346500000000006</v>
      </c>
      <c r="R22">
        <v>89.063900000000004</v>
      </c>
      <c r="S22">
        <v>91.7346</v>
      </c>
      <c r="T22">
        <v>94.046000000000006</v>
      </c>
      <c r="U22">
        <v>94.123400000000004</v>
      </c>
      <c r="V22">
        <v>93.540999999999997</v>
      </c>
      <c r="W22">
        <v>92.123500000000007</v>
      </c>
      <c r="X22">
        <v>92.398200000000003</v>
      </c>
      <c r="Y22">
        <v>92.420699999999997</v>
      </c>
      <c r="Z22">
        <v>91.888000000000005</v>
      </c>
      <c r="AA22">
        <v>92.000799999999998</v>
      </c>
      <c r="AB22">
        <v>93.51</v>
      </c>
      <c r="AC22">
        <v>98.131</v>
      </c>
      <c r="AD22">
        <v>98.436000000000007</v>
      </c>
      <c r="AE22">
        <v>100</v>
      </c>
      <c r="AF22">
        <v>106.61499999999999</v>
      </c>
    </row>
    <row r="23" spans="1:32" x14ac:dyDescent="0.3">
      <c r="A23" t="s">
        <v>114</v>
      </c>
      <c r="B23" t="s">
        <v>339</v>
      </c>
      <c r="C23" t="s">
        <v>297</v>
      </c>
      <c r="D23" t="s">
        <v>340</v>
      </c>
      <c r="E23" t="s">
        <v>298</v>
      </c>
      <c r="F23">
        <v>60.2348</v>
      </c>
      <c r="G23">
        <v>62.869700000000002</v>
      </c>
      <c r="H23">
        <v>66.006900000000002</v>
      </c>
      <c r="I23">
        <v>69.799599999999998</v>
      </c>
      <c r="J23">
        <v>72.650800000000004</v>
      </c>
      <c r="K23">
        <v>75.338899999999995</v>
      </c>
      <c r="L23">
        <v>77.209400000000002</v>
      </c>
      <c r="M23">
        <v>76.666300000000007</v>
      </c>
      <c r="N23">
        <v>79.897499999999994</v>
      </c>
      <c r="O23">
        <v>82.227199999999996</v>
      </c>
      <c r="P23">
        <v>83.7958</v>
      </c>
      <c r="Q23">
        <v>85.346500000000006</v>
      </c>
      <c r="R23">
        <v>89.063900000000004</v>
      </c>
      <c r="S23">
        <v>91.7346</v>
      </c>
      <c r="T23">
        <v>94.046000000000006</v>
      </c>
      <c r="U23">
        <v>94.123400000000004</v>
      </c>
      <c r="V23">
        <v>93.540999999999997</v>
      </c>
      <c r="W23">
        <v>92.123500000000007</v>
      </c>
      <c r="X23">
        <v>92.398200000000003</v>
      </c>
      <c r="Y23">
        <v>92.420699999999997</v>
      </c>
      <c r="Z23">
        <v>91.888000000000005</v>
      </c>
      <c r="AA23">
        <v>92.000799999999998</v>
      </c>
      <c r="AB23">
        <v>93.51</v>
      </c>
      <c r="AC23">
        <v>98.131</v>
      </c>
      <c r="AD23">
        <v>98.436000000000007</v>
      </c>
      <c r="AE23">
        <v>100</v>
      </c>
      <c r="AF23">
        <v>106.61499999999999</v>
      </c>
    </row>
    <row r="24" spans="1:32" x14ac:dyDescent="0.3">
      <c r="A24" t="s">
        <v>114</v>
      </c>
      <c r="B24" t="s">
        <v>341</v>
      </c>
      <c r="C24" t="s">
        <v>297</v>
      </c>
      <c r="D24" t="s">
        <v>342</v>
      </c>
      <c r="E24" t="s">
        <v>298</v>
      </c>
      <c r="F24">
        <v>60.2348</v>
      </c>
      <c r="G24">
        <v>62.869700000000002</v>
      </c>
      <c r="H24">
        <v>66.006900000000002</v>
      </c>
      <c r="I24">
        <v>69.799599999999998</v>
      </c>
      <c r="J24">
        <v>72.650800000000004</v>
      </c>
      <c r="K24">
        <v>75.338899999999995</v>
      </c>
      <c r="L24">
        <v>77.209400000000002</v>
      </c>
      <c r="M24">
        <v>76.666300000000007</v>
      </c>
      <c r="N24">
        <v>79.897499999999994</v>
      </c>
      <c r="O24">
        <v>82.227199999999996</v>
      </c>
      <c r="P24">
        <v>83.7958</v>
      </c>
      <c r="Q24">
        <v>85.346500000000006</v>
      </c>
      <c r="R24">
        <v>89.063900000000004</v>
      </c>
      <c r="S24">
        <v>91.7346</v>
      </c>
      <c r="T24">
        <v>94.046000000000006</v>
      </c>
      <c r="U24">
        <v>94.123400000000004</v>
      </c>
      <c r="V24">
        <v>93.540999999999997</v>
      </c>
      <c r="W24">
        <v>92.123500000000007</v>
      </c>
      <c r="X24">
        <v>92.398200000000003</v>
      </c>
      <c r="Y24">
        <v>92.420699999999997</v>
      </c>
      <c r="Z24">
        <v>91.888000000000005</v>
      </c>
      <c r="AA24">
        <v>92.000799999999998</v>
      </c>
      <c r="AB24">
        <v>93.51</v>
      </c>
      <c r="AC24">
        <v>98.131</v>
      </c>
      <c r="AD24">
        <v>98.436000000000007</v>
      </c>
      <c r="AE24">
        <v>100</v>
      </c>
      <c r="AF24">
        <v>106.61499999999999</v>
      </c>
    </row>
    <row r="25" spans="1:32" x14ac:dyDescent="0.3">
      <c r="A25" t="s">
        <v>114</v>
      </c>
      <c r="B25" t="s">
        <v>343</v>
      </c>
      <c r="C25" t="s">
        <v>297</v>
      </c>
      <c r="D25" t="s">
        <v>344</v>
      </c>
      <c r="E25" t="s">
        <v>298</v>
      </c>
      <c r="F25">
        <v>60.2348</v>
      </c>
      <c r="G25">
        <v>62.869700000000002</v>
      </c>
      <c r="H25">
        <v>66.006900000000002</v>
      </c>
      <c r="I25">
        <v>69.799599999999998</v>
      </c>
      <c r="J25">
        <v>72.650800000000004</v>
      </c>
      <c r="K25">
        <v>75.338899999999995</v>
      </c>
      <c r="L25">
        <v>77.209400000000002</v>
      </c>
      <c r="M25">
        <v>76.666300000000007</v>
      </c>
      <c r="N25">
        <v>79.897499999999994</v>
      </c>
      <c r="O25">
        <v>82.227199999999996</v>
      </c>
      <c r="P25">
        <v>83.7958</v>
      </c>
      <c r="Q25">
        <v>85.346500000000006</v>
      </c>
      <c r="R25">
        <v>89.063900000000004</v>
      </c>
      <c r="S25">
        <v>91.7346</v>
      </c>
      <c r="T25">
        <v>94.046000000000006</v>
      </c>
      <c r="U25">
        <v>94.123400000000004</v>
      </c>
      <c r="V25">
        <v>93.540999999999997</v>
      </c>
      <c r="W25">
        <v>92.123500000000007</v>
      </c>
      <c r="X25">
        <v>92.398200000000003</v>
      </c>
      <c r="Y25">
        <v>92.420699999999997</v>
      </c>
      <c r="Z25">
        <v>91.888000000000005</v>
      </c>
      <c r="AA25">
        <v>92.000799999999998</v>
      </c>
      <c r="AB25">
        <v>93.51</v>
      </c>
      <c r="AC25">
        <v>98.131</v>
      </c>
      <c r="AD25">
        <v>98.436000000000007</v>
      </c>
      <c r="AE25">
        <v>100</v>
      </c>
      <c r="AF25">
        <v>106.61499999999999</v>
      </c>
    </row>
    <row r="26" spans="1:32" x14ac:dyDescent="0.3">
      <c r="A26" t="s">
        <v>114</v>
      </c>
      <c r="B26" t="s">
        <v>345</v>
      </c>
      <c r="C26" t="s">
        <v>297</v>
      </c>
      <c r="D26" t="s">
        <v>346</v>
      </c>
      <c r="E26" t="s">
        <v>298</v>
      </c>
      <c r="F26">
        <v>60.2348</v>
      </c>
      <c r="G26">
        <v>62.869700000000002</v>
      </c>
      <c r="H26">
        <v>66.006900000000002</v>
      </c>
      <c r="I26">
        <v>69.799599999999998</v>
      </c>
      <c r="J26">
        <v>72.650800000000004</v>
      </c>
      <c r="K26">
        <v>75.338899999999995</v>
      </c>
      <c r="L26">
        <v>77.209400000000002</v>
      </c>
      <c r="M26">
        <v>76.666300000000007</v>
      </c>
      <c r="N26">
        <v>79.897499999999994</v>
      </c>
      <c r="O26">
        <v>82.227199999999996</v>
      </c>
      <c r="P26">
        <v>83.7958</v>
      </c>
      <c r="Q26">
        <v>85.346500000000006</v>
      </c>
      <c r="R26">
        <v>89.063900000000004</v>
      </c>
      <c r="S26">
        <v>91.7346</v>
      </c>
      <c r="T26">
        <v>94.046000000000006</v>
      </c>
      <c r="U26">
        <v>94.123400000000004</v>
      </c>
      <c r="V26">
        <v>93.540999999999997</v>
      </c>
      <c r="W26">
        <v>92.123500000000007</v>
      </c>
      <c r="X26">
        <v>92.398200000000003</v>
      </c>
      <c r="Y26">
        <v>92.420699999999997</v>
      </c>
      <c r="Z26">
        <v>91.888000000000005</v>
      </c>
      <c r="AA26">
        <v>92.000799999999998</v>
      </c>
      <c r="AB26">
        <v>93.51</v>
      </c>
      <c r="AC26">
        <v>98.131</v>
      </c>
      <c r="AD26">
        <v>98.436000000000007</v>
      </c>
      <c r="AE26">
        <v>100</v>
      </c>
      <c r="AF26">
        <v>106.61499999999999</v>
      </c>
    </row>
    <row r="27" spans="1:32" x14ac:dyDescent="0.3">
      <c r="A27" t="s">
        <v>114</v>
      </c>
      <c r="B27" t="s">
        <v>347</v>
      </c>
      <c r="C27" t="s">
        <v>297</v>
      </c>
      <c r="D27" t="s">
        <v>348</v>
      </c>
      <c r="E27" t="s">
        <v>298</v>
      </c>
      <c r="F27">
        <v>60.234800000000099</v>
      </c>
      <c r="G27">
        <v>62.869700000000101</v>
      </c>
      <c r="H27">
        <v>66.006900000000101</v>
      </c>
      <c r="I27">
        <v>69.799599999999998</v>
      </c>
      <c r="J27">
        <v>72.650800000000103</v>
      </c>
      <c r="K27">
        <v>75.338899999999995</v>
      </c>
      <c r="L27">
        <v>77.209400000000102</v>
      </c>
      <c r="M27">
        <v>76.666300000000106</v>
      </c>
      <c r="N27">
        <v>79.897499999999994</v>
      </c>
      <c r="O27">
        <v>82.227199999999996</v>
      </c>
      <c r="P27">
        <v>83.7958</v>
      </c>
      <c r="Q27">
        <v>85.346500000000006</v>
      </c>
      <c r="R27">
        <v>89.063900000000004</v>
      </c>
      <c r="S27">
        <v>91.7346000000001</v>
      </c>
      <c r="T27">
        <v>94.046000000000006</v>
      </c>
      <c r="U27">
        <v>94.123400000000004</v>
      </c>
      <c r="V27">
        <v>93.540999999999997</v>
      </c>
      <c r="W27">
        <v>92.123500000000007</v>
      </c>
      <c r="X27">
        <v>92.398200000000003</v>
      </c>
      <c r="Y27">
        <v>92.420699999999997</v>
      </c>
      <c r="Z27">
        <v>91.888000000000005</v>
      </c>
      <c r="AA27">
        <v>92.000799999999998</v>
      </c>
      <c r="AB27">
        <v>93.51</v>
      </c>
      <c r="AC27">
        <v>98.131</v>
      </c>
      <c r="AD27">
        <v>98.436000000000007</v>
      </c>
      <c r="AE27">
        <v>100</v>
      </c>
      <c r="AF27">
        <v>106.61499999999999</v>
      </c>
    </row>
    <row r="28" spans="1:32" x14ac:dyDescent="0.3">
      <c r="A28" t="s">
        <v>114</v>
      </c>
      <c r="B28" t="s">
        <v>349</v>
      </c>
      <c r="C28" t="s">
        <v>297</v>
      </c>
      <c r="D28" t="s">
        <v>350</v>
      </c>
      <c r="E28" t="s">
        <v>298</v>
      </c>
      <c r="F28">
        <v>60.2348</v>
      </c>
      <c r="G28">
        <v>62.869700000000002</v>
      </c>
      <c r="H28">
        <v>66.006900000000002</v>
      </c>
      <c r="I28">
        <v>69.799599999999998</v>
      </c>
      <c r="J28">
        <v>72.650800000000004</v>
      </c>
      <c r="K28">
        <v>75.338899999999995</v>
      </c>
      <c r="L28">
        <v>77.209400000000002</v>
      </c>
      <c r="M28">
        <v>76.666300000000007</v>
      </c>
      <c r="N28">
        <v>79.897499999999994</v>
      </c>
      <c r="O28">
        <v>82.227199999999996</v>
      </c>
      <c r="P28">
        <v>83.7958</v>
      </c>
      <c r="Q28">
        <v>85.346500000000006</v>
      </c>
      <c r="R28">
        <v>89.063900000000004</v>
      </c>
      <c r="S28">
        <v>91.7346</v>
      </c>
      <c r="T28">
        <v>94.046000000000006</v>
      </c>
      <c r="U28">
        <v>94.123400000000004</v>
      </c>
      <c r="V28">
        <v>93.540999999999897</v>
      </c>
      <c r="W28">
        <v>92.123500000000007</v>
      </c>
      <c r="X28">
        <v>92.398200000000003</v>
      </c>
      <c r="Y28">
        <v>92.420699999999997</v>
      </c>
      <c r="Z28">
        <v>91.888000000000005</v>
      </c>
      <c r="AA28">
        <v>92.000799999999998</v>
      </c>
      <c r="AB28">
        <v>93.51</v>
      </c>
      <c r="AC28">
        <v>98.131</v>
      </c>
      <c r="AD28">
        <v>98.436000000000007</v>
      </c>
      <c r="AE28">
        <v>100</v>
      </c>
      <c r="AF28">
        <v>106.61499999999999</v>
      </c>
    </row>
    <row r="29" spans="1:32" x14ac:dyDescent="0.3">
      <c r="A29" t="s">
        <v>114</v>
      </c>
      <c r="B29" t="s">
        <v>351</v>
      </c>
      <c r="C29" t="s">
        <v>297</v>
      </c>
      <c r="D29" t="s">
        <v>352</v>
      </c>
      <c r="E29" t="s">
        <v>298</v>
      </c>
      <c r="F29">
        <v>60.2348</v>
      </c>
      <c r="G29">
        <v>62.869700000000002</v>
      </c>
      <c r="H29">
        <v>66.006900000000002</v>
      </c>
      <c r="I29">
        <v>69.799599999999998</v>
      </c>
      <c r="J29">
        <v>72.650800000000004</v>
      </c>
      <c r="K29">
        <v>75.338899999999995</v>
      </c>
      <c r="L29">
        <v>77.209400000000002</v>
      </c>
      <c r="M29">
        <v>76.666300000000007</v>
      </c>
      <c r="N29">
        <v>79.897499999999994</v>
      </c>
      <c r="O29">
        <v>82.227199999999996</v>
      </c>
      <c r="P29">
        <v>83.7958</v>
      </c>
      <c r="Q29">
        <v>85.346500000000006</v>
      </c>
      <c r="R29">
        <v>89.063900000000004</v>
      </c>
      <c r="S29">
        <v>91.7346</v>
      </c>
      <c r="T29">
        <v>94.046000000000006</v>
      </c>
      <c r="U29">
        <v>94.123400000000004</v>
      </c>
      <c r="V29">
        <v>93.540999999999997</v>
      </c>
      <c r="W29">
        <v>92.123500000000007</v>
      </c>
      <c r="X29">
        <v>92.398200000000003</v>
      </c>
      <c r="Y29">
        <v>92.420699999999997</v>
      </c>
      <c r="Z29">
        <v>91.888000000000005</v>
      </c>
      <c r="AA29">
        <v>92.000799999999998</v>
      </c>
      <c r="AB29">
        <v>93.51</v>
      </c>
      <c r="AC29">
        <v>98.131</v>
      </c>
      <c r="AD29">
        <v>98.436000000000007</v>
      </c>
      <c r="AE29">
        <v>100</v>
      </c>
      <c r="AF29">
        <v>106.61499999999999</v>
      </c>
    </row>
    <row r="30" spans="1:32" x14ac:dyDescent="0.3">
      <c r="A30" t="s">
        <v>114</v>
      </c>
      <c r="B30" t="s">
        <v>353</v>
      </c>
      <c r="C30" t="s">
        <v>297</v>
      </c>
      <c r="D30" t="s">
        <v>354</v>
      </c>
      <c r="E30" t="s">
        <v>298</v>
      </c>
      <c r="F30">
        <v>60.2348</v>
      </c>
      <c r="G30">
        <v>62.869700000000002</v>
      </c>
      <c r="H30">
        <v>66.006900000000002</v>
      </c>
      <c r="I30">
        <v>69.799599999999998</v>
      </c>
      <c r="J30">
        <v>72.650800000000004</v>
      </c>
      <c r="K30">
        <v>75.338899999999995</v>
      </c>
      <c r="L30">
        <v>77.209400000000002</v>
      </c>
      <c r="M30">
        <v>76.666300000000007</v>
      </c>
      <c r="N30">
        <v>79.897499999999994</v>
      </c>
      <c r="O30">
        <v>82.227199999999996</v>
      </c>
      <c r="P30">
        <v>83.7958</v>
      </c>
      <c r="Q30">
        <v>85.346500000000006</v>
      </c>
      <c r="R30">
        <v>89.063900000000004</v>
      </c>
      <c r="S30">
        <v>91.7346</v>
      </c>
      <c r="T30">
        <v>94.046000000000006</v>
      </c>
      <c r="U30">
        <v>94.123400000000004</v>
      </c>
      <c r="V30">
        <v>93.540999999999997</v>
      </c>
      <c r="W30">
        <v>92.123500000000007</v>
      </c>
      <c r="X30">
        <v>92.398200000000003</v>
      </c>
      <c r="Y30">
        <v>92.420699999999997</v>
      </c>
      <c r="Z30">
        <v>91.888000000000005</v>
      </c>
      <c r="AA30">
        <v>92.000799999999998</v>
      </c>
      <c r="AB30">
        <v>93.51</v>
      </c>
      <c r="AC30">
        <v>98.131</v>
      </c>
      <c r="AD30">
        <v>98.436000000000007</v>
      </c>
      <c r="AE30">
        <v>100</v>
      </c>
      <c r="AF30">
        <v>106.61499999999999</v>
      </c>
    </row>
    <row r="31" spans="1:32" x14ac:dyDescent="0.3">
      <c r="A31" t="s">
        <v>114</v>
      </c>
      <c r="B31" t="s">
        <v>355</v>
      </c>
      <c r="C31" t="s">
        <v>297</v>
      </c>
      <c r="D31" t="s">
        <v>356</v>
      </c>
      <c r="E31" t="s">
        <v>298</v>
      </c>
      <c r="F31">
        <v>60.2348</v>
      </c>
      <c r="G31">
        <v>62.869700000000002</v>
      </c>
      <c r="H31">
        <v>66.006900000000002</v>
      </c>
      <c r="I31">
        <v>69.799599999999998</v>
      </c>
      <c r="J31">
        <v>72.650800000000004</v>
      </c>
      <c r="K31">
        <v>75.338899999999995</v>
      </c>
      <c r="L31">
        <v>77.209400000000002</v>
      </c>
      <c r="M31">
        <v>76.666300000000007</v>
      </c>
      <c r="N31">
        <v>79.897499999999994</v>
      </c>
      <c r="O31">
        <v>82.227199999999996</v>
      </c>
      <c r="P31">
        <v>83.7958</v>
      </c>
      <c r="Q31">
        <v>85.346500000000006</v>
      </c>
      <c r="R31">
        <v>89.063900000000004</v>
      </c>
      <c r="S31">
        <v>91.7346</v>
      </c>
      <c r="T31">
        <v>94.046000000000006</v>
      </c>
      <c r="U31">
        <v>94.123400000000004</v>
      </c>
      <c r="V31">
        <v>93.540999999999997</v>
      </c>
      <c r="W31">
        <v>92.123500000000007</v>
      </c>
      <c r="X31">
        <v>92.398200000000003</v>
      </c>
      <c r="Y31">
        <v>92.420699999999997</v>
      </c>
      <c r="Z31">
        <v>91.888000000000005</v>
      </c>
      <c r="AA31">
        <v>92.000799999999998</v>
      </c>
      <c r="AB31">
        <v>93.51</v>
      </c>
      <c r="AC31">
        <v>98.131</v>
      </c>
      <c r="AD31">
        <v>98.436000000000007</v>
      </c>
      <c r="AE31">
        <v>100</v>
      </c>
      <c r="AF31">
        <v>106.61499999999999</v>
      </c>
    </row>
    <row r="32" spans="1:32" x14ac:dyDescent="0.3">
      <c r="A32" t="s">
        <v>114</v>
      </c>
      <c r="B32" t="s">
        <v>357</v>
      </c>
      <c r="C32" t="s">
        <v>297</v>
      </c>
      <c r="D32" t="s">
        <v>358</v>
      </c>
      <c r="E32" t="s">
        <v>298</v>
      </c>
      <c r="F32">
        <v>60.2348</v>
      </c>
      <c r="G32">
        <v>62.869700000000002</v>
      </c>
      <c r="H32">
        <v>66.006900000000002</v>
      </c>
      <c r="I32">
        <v>69.799599999999998</v>
      </c>
      <c r="J32">
        <v>72.650800000000004</v>
      </c>
      <c r="K32">
        <v>75.338899999999995</v>
      </c>
      <c r="L32">
        <v>77.209400000000002</v>
      </c>
      <c r="M32">
        <v>76.666300000000007</v>
      </c>
      <c r="N32">
        <v>79.897499999999994</v>
      </c>
      <c r="O32">
        <v>82.227199999999996</v>
      </c>
      <c r="P32">
        <v>83.7958</v>
      </c>
      <c r="Q32">
        <v>85.346500000000006</v>
      </c>
      <c r="R32">
        <v>89.063900000000004</v>
      </c>
      <c r="S32">
        <v>91.7346</v>
      </c>
      <c r="T32">
        <v>94.046000000000006</v>
      </c>
      <c r="U32">
        <v>94.123400000000004</v>
      </c>
      <c r="V32">
        <v>93.540999999999997</v>
      </c>
      <c r="W32">
        <v>92.123500000000007</v>
      </c>
      <c r="X32">
        <v>92.398200000000003</v>
      </c>
      <c r="Y32">
        <v>92.420699999999997</v>
      </c>
      <c r="Z32">
        <v>91.888000000000005</v>
      </c>
      <c r="AA32">
        <v>92.000799999999998</v>
      </c>
      <c r="AB32">
        <v>93.51</v>
      </c>
      <c r="AC32">
        <v>98.131</v>
      </c>
      <c r="AD32">
        <v>98.436000000000007</v>
      </c>
      <c r="AE32">
        <v>100</v>
      </c>
      <c r="AF32">
        <v>106.61499999999999</v>
      </c>
    </row>
    <row r="33" spans="1:32" x14ac:dyDescent="0.3">
      <c r="A33" t="s">
        <v>114</v>
      </c>
      <c r="B33" t="s">
        <v>359</v>
      </c>
      <c r="C33" t="s">
        <v>297</v>
      </c>
      <c r="D33" t="s">
        <v>360</v>
      </c>
      <c r="E33" t="s">
        <v>298</v>
      </c>
      <c r="F33">
        <v>60.2348</v>
      </c>
      <c r="G33">
        <v>62.869700000000002</v>
      </c>
      <c r="H33">
        <v>66.006900000000002</v>
      </c>
      <c r="I33">
        <v>69.799599999999998</v>
      </c>
      <c r="J33">
        <v>72.650800000000004</v>
      </c>
      <c r="K33">
        <v>75.338899999999995</v>
      </c>
      <c r="L33">
        <v>77.209400000000002</v>
      </c>
      <c r="M33">
        <v>76.666300000000007</v>
      </c>
      <c r="N33">
        <v>79.897499999999994</v>
      </c>
      <c r="O33">
        <v>82.227199999999996</v>
      </c>
      <c r="P33">
        <v>83.7958</v>
      </c>
      <c r="Q33">
        <v>85.346500000000006</v>
      </c>
      <c r="R33">
        <v>89.063900000000004</v>
      </c>
      <c r="S33">
        <v>91.7346</v>
      </c>
      <c r="T33">
        <v>94.046000000000006</v>
      </c>
      <c r="U33">
        <v>94.123400000000004</v>
      </c>
      <c r="V33">
        <v>93.540999999999997</v>
      </c>
      <c r="W33">
        <v>92.123500000000007</v>
      </c>
      <c r="X33">
        <v>92.398200000000003</v>
      </c>
      <c r="Y33">
        <v>92.420699999999997</v>
      </c>
      <c r="Z33">
        <v>91.888000000000005</v>
      </c>
      <c r="AA33">
        <v>92.000799999999998</v>
      </c>
      <c r="AB33">
        <v>93.51</v>
      </c>
      <c r="AC33">
        <v>98.131</v>
      </c>
      <c r="AD33">
        <v>98.436000000000007</v>
      </c>
      <c r="AE33">
        <v>100</v>
      </c>
      <c r="AF33">
        <v>106.61499999999999</v>
      </c>
    </row>
    <row r="34" spans="1:32" x14ac:dyDescent="0.3">
      <c r="A34" t="s">
        <v>114</v>
      </c>
      <c r="B34" t="s">
        <v>361</v>
      </c>
      <c r="C34" t="s">
        <v>297</v>
      </c>
      <c r="D34" t="s">
        <v>362</v>
      </c>
      <c r="E34" t="s">
        <v>298</v>
      </c>
      <c r="F34">
        <v>60.2348</v>
      </c>
      <c r="G34">
        <v>62.869700000000002</v>
      </c>
      <c r="H34">
        <v>66.006900000000002</v>
      </c>
      <c r="I34">
        <v>69.799599999999998</v>
      </c>
      <c r="J34">
        <v>72.650800000000004</v>
      </c>
      <c r="K34">
        <v>75.338899999999995</v>
      </c>
      <c r="L34">
        <v>77.209400000000002</v>
      </c>
      <c r="M34">
        <v>76.666300000000007</v>
      </c>
      <c r="N34">
        <v>79.897499999999994</v>
      </c>
      <c r="O34">
        <v>82.227199999999996</v>
      </c>
      <c r="P34">
        <v>83.7958</v>
      </c>
      <c r="Q34">
        <v>85.346500000000006</v>
      </c>
      <c r="R34">
        <v>89.063900000000004</v>
      </c>
      <c r="S34">
        <v>91.7346</v>
      </c>
      <c r="T34">
        <v>94.046000000000006</v>
      </c>
      <c r="U34">
        <v>94.123400000000004</v>
      </c>
      <c r="V34">
        <v>93.540999999999997</v>
      </c>
      <c r="W34">
        <v>92.123500000000007</v>
      </c>
      <c r="X34">
        <v>92.398200000000003</v>
      </c>
      <c r="Y34">
        <v>92.420699999999997</v>
      </c>
      <c r="Z34">
        <v>91.888000000000005</v>
      </c>
      <c r="AA34">
        <v>92.000799999999998</v>
      </c>
      <c r="AB34">
        <v>93.51</v>
      </c>
      <c r="AC34">
        <v>98.131</v>
      </c>
      <c r="AD34">
        <v>98.436000000000007</v>
      </c>
      <c r="AE34">
        <v>100</v>
      </c>
      <c r="AF34">
        <v>106.61499999999999</v>
      </c>
    </row>
    <row r="35" spans="1:32" x14ac:dyDescent="0.3">
      <c r="A35" t="s">
        <v>114</v>
      </c>
      <c r="B35" t="s">
        <v>363</v>
      </c>
      <c r="C35" t="s">
        <v>297</v>
      </c>
      <c r="D35" t="s">
        <v>364</v>
      </c>
      <c r="E35" t="s">
        <v>298</v>
      </c>
      <c r="F35">
        <v>60.2348</v>
      </c>
      <c r="G35">
        <v>62.869700000000002</v>
      </c>
      <c r="H35">
        <v>66.006900000000002</v>
      </c>
      <c r="I35">
        <v>69.799599999999998</v>
      </c>
      <c r="J35">
        <v>72.650800000000004</v>
      </c>
      <c r="K35">
        <v>75.338899999999995</v>
      </c>
      <c r="L35">
        <v>77.209400000000002</v>
      </c>
      <c r="M35">
        <v>76.666300000000007</v>
      </c>
      <c r="N35">
        <v>79.897499999999994</v>
      </c>
      <c r="O35">
        <v>82.227199999999996</v>
      </c>
      <c r="P35">
        <v>83.7958</v>
      </c>
      <c r="Q35">
        <v>85.346500000000006</v>
      </c>
      <c r="R35">
        <v>89.063900000000004</v>
      </c>
      <c r="S35">
        <v>91.7346</v>
      </c>
      <c r="T35">
        <v>94.046000000000006</v>
      </c>
      <c r="U35">
        <v>94.123400000000004</v>
      </c>
      <c r="V35">
        <v>93.540999999999997</v>
      </c>
      <c r="W35">
        <v>92.123500000000007</v>
      </c>
      <c r="X35">
        <v>92.398200000000003</v>
      </c>
      <c r="Y35">
        <v>92.420699999999997</v>
      </c>
      <c r="Z35">
        <v>91.888000000000005</v>
      </c>
      <c r="AA35">
        <v>92.000799999999998</v>
      </c>
      <c r="AB35">
        <v>93.51</v>
      </c>
      <c r="AC35">
        <v>98.131</v>
      </c>
      <c r="AD35">
        <v>98.436000000000007</v>
      </c>
      <c r="AE35">
        <v>100</v>
      </c>
      <c r="AF35">
        <v>106.61499999999999</v>
      </c>
    </row>
    <row r="36" spans="1:32" x14ac:dyDescent="0.3">
      <c r="A36" t="s">
        <v>114</v>
      </c>
      <c r="B36" t="s">
        <v>365</v>
      </c>
      <c r="C36" t="s">
        <v>297</v>
      </c>
      <c r="D36" t="s">
        <v>366</v>
      </c>
      <c r="E36" t="s">
        <v>298</v>
      </c>
      <c r="F36">
        <v>60.2348</v>
      </c>
      <c r="G36">
        <v>62.869700000000002</v>
      </c>
      <c r="H36">
        <v>66.006900000000002</v>
      </c>
      <c r="I36">
        <v>69.799599999999998</v>
      </c>
      <c r="J36">
        <v>72.650800000000004</v>
      </c>
      <c r="K36">
        <v>75.338899999999995</v>
      </c>
      <c r="L36">
        <v>77.209400000000002</v>
      </c>
      <c r="M36">
        <v>76.666300000000007</v>
      </c>
      <c r="N36">
        <v>79.897499999999994</v>
      </c>
      <c r="O36">
        <v>82.227199999999996</v>
      </c>
      <c r="P36">
        <v>83.7958</v>
      </c>
      <c r="Q36">
        <v>85.346500000000006</v>
      </c>
      <c r="R36">
        <v>89.063900000000004</v>
      </c>
      <c r="S36">
        <v>91.7346</v>
      </c>
      <c r="T36">
        <v>94.046000000000006</v>
      </c>
      <c r="U36">
        <v>94.123400000000004</v>
      </c>
      <c r="V36">
        <v>93.540999999999997</v>
      </c>
      <c r="W36">
        <v>92.123500000000007</v>
      </c>
      <c r="X36">
        <v>92.398200000000003</v>
      </c>
      <c r="Y36">
        <v>92.420699999999997</v>
      </c>
      <c r="Z36">
        <v>91.888000000000005</v>
      </c>
      <c r="AA36">
        <v>92.000799999999998</v>
      </c>
      <c r="AB36">
        <v>93.51</v>
      </c>
      <c r="AC36">
        <v>98.131</v>
      </c>
      <c r="AD36">
        <v>98.436000000000007</v>
      </c>
      <c r="AE36">
        <v>100</v>
      </c>
      <c r="AF36">
        <v>106.61499999999999</v>
      </c>
    </row>
    <row r="37" spans="1:32" x14ac:dyDescent="0.3">
      <c r="A37" t="s">
        <v>114</v>
      </c>
      <c r="B37" t="s">
        <v>367</v>
      </c>
      <c r="C37" t="s">
        <v>297</v>
      </c>
      <c r="D37" t="s">
        <v>368</v>
      </c>
      <c r="E37" t="s">
        <v>298</v>
      </c>
      <c r="F37">
        <v>60.2348</v>
      </c>
      <c r="G37">
        <v>62.869700000000002</v>
      </c>
      <c r="H37">
        <v>66.006900000000002</v>
      </c>
      <c r="I37">
        <v>69.799599999999998</v>
      </c>
      <c r="J37">
        <v>72.650800000000004</v>
      </c>
      <c r="K37">
        <v>75.338899999999995</v>
      </c>
      <c r="L37">
        <v>77.209400000000002</v>
      </c>
      <c r="M37">
        <v>76.666300000000007</v>
      </c>
      <c r="N37">
        <v>79.897499999999994</v>
      </c>
      <c r="O37">
        <v>82.227199999999996</v>
      </c>
      <c r="P37">
        <v>83.7958</v>
      </c>
      <c r="Q37">
        <v>85.346500000000006</v>
      </c>
      <c r="R37">
        <v>89.063900000000004</v>
      </c>
      <c r="S37">
        <v>91.7346</v>
      </c>
      <c r="T37">
        <v>94.046000000000006</v>
      </c>
      <c r="U37">
        <v>94.123400000000004</v>
      </c>
      <c r="V37">
        <v>93.540999999999897</v>
      </c>
      <c r="W37">
        <v>92.123500000000007</v>
      </c>
      <c r="X37">
        <v>92.398200000000003</v>
      </c>
      <c r="Y37">
        <v>92.420699999999997</v>
      </c>
      <c r="Z37">
        <v>91.888000000000005</v>
      </c>
      <c r="AA37">
        <v>92.000799999999998</v>
      </c>
      <c r="AB37">
        <v>93.51</v>
      </c>
      <c r="AC37">
        <v>98.131</v>
      </c>
      <c r="AD37">
        <v>98.436000000000007</v>
      </c>
      <c r="AE37">
        <v>100</v>
      </c>
      <c r="AF37">
        <v>106.61499999999999</v>
      </c>
    </row>
    <row r="38" spans="1:32" x14ac:dyDescent="0.3">
      <c r="A38" t="s">
        <v>114</v>
      </c>
      <c r="B38" t="s">
        <v>369</v>
      </c>
      <c r="C38" t="s">
        <v>297</v>
      </c>
      <c r="D38" t="s">
        <v>370</v>
      </c>
      <c r="E38" t="s">
        <v>298</v>
      </c>
      <c r="F38">
        <v>60.2348</v>
      </c>
      <c r="G38">
        <v>62.869700000000002</v>
      </c>
      <c r="H38">
        <v>66.006900000000002</v>
      </c>
      <c r="I38">
        <v>69.799599999999998</v>
      </c>
      <c r="J38">
        <v>72.650800000000004</v>
      </c>
      <c r="K38">
        <v>75.338899999999995</v>
      </c>
      <c r="L38">
        <v>77.209400000000002</v>
      </c>
      <c r="M38">
        <v>76.666300000000007</v>
      </c>
      <c r="N38">
        <v>79.897499999999994</v>
      </c>
      <c r="O38">
        <v>82.227199999999996</v>
      </c>
      <c r="P38">
        <v>83.7958</v>
      </c>
      <c r="Q38">
        <v>85.346500000000006</v>
      </c>
      <c r="R38">
        <v>89.063900000000004</v>
      </c>
      <c r="S38">
        <v>91.7346</v>
      </c>
      <c r="T38">
        <v>94.046000000000006</v>
      </c>
      <c r="U38">
        <v>94.123400000000004</v>
      </c>
      <c r="V38">
        <v>93.540999999999997</v>
      </c>
      <c r="W38">
        <v>92.123500000000007</v>
      </c>
      <c r="X38">
        <v>92.398200000000003</v>
      </c>
      <c r="Y38">
        <v>92.420699999999997</v>
      </c>
      <c r="Z38">
        <v>91.888000000000005</v>
      </c>
      <c r="AA38">
        <v>92.000799999999998</v>
      </c>
      <c r="AB38">
        <v>93.51</v>
      </c>
      <c r="AC38">
        <v>98.131</v>
      </c>
      <c r="AD38">
        <v>98.436000000000007</v>
      </c>
      <c r="AE38">
        <v>100</v>
      </c>
      <c r="AF38">
        <v>106.61499999999999</v>
      </c>
    </row>
    <row r="39" spans="1:32" x14ac:dyDescent="0.3">
      <c r="A39" t="s">
        <v>114</v>
      </c>
      <c r="B39" t="s">
        <v>371</v>
      </c>
      <c r="C39" t="s">
        <v>297</v>
      </c>
      <c r="D39" t="s">
        <v>372</v>
      </c>
      <c r="E39" t="s">
        <v>298</v>
      </c>
      <c r="F39">
        <v>60.2348</v>
      </c>
      <c r="G39">
        <v>62.869700000000002</v>
      </c>
      <c r="H39">
        <v>66.006900000000002</v>
      </c>
      <c r="I39">
        <v>69.799599999999998</v>
      </c>
      <c r="J39">
        <v>72.650800000000004</v>
      </c>
      <c r="K39">
        <v>75.338899999999995</v>
      </c>
      <c r="L39">
        <v>77.209400000000002</v>
      </c>
      <c r="M39">
        <v>76.666300000000007</v>
      </c>
      <c r="N39">
        <v>79.897499999999994</v>
      </c>
      <c r="O39">
        <v>82.227199999999996</v>
      </c>
      <c r="P39">
        <v>83.7958</v>
      </c>
      <c r="Q39">
        <v>85.346500000000006</v>
      </c>
      <c r="R39">
        <v>89.063900000000004</v>
      </c>
      <c r="S39">
        <v>91.7346</v>
      </c>
      <c r="T39">
        <v>94.046000000000006</v>
      </c>
      <c r="U39">
        <v>94.123400000000004</v>
      </c>
      <c r="V39">
        <v>93.540999999999897</v>
      </c>
      <c r="W39">
        <v>92.123500000000007</v>
      </c>
      <c r="X39">
        <v>92.398200000000003</v>
      </c>
      <c r="Y39">
        <v>92.420699999999897</v>
      </c>
      <c r="Z39">
        <v>91.888000000000005</v>
      </c>
      <c r="AA39">
        <v>92.000799999999998</v>
      </c>
      <c r="AB39">
        <v>93.51</v>
      </c>
      <c r="AC39">
        <v>98.131</v>
      </c>
      <c r="AD39">
        <v>98.436000000000007</v>
      </c>
      <c r="AE39">
        <v>100</v>
      </c>
      <c r="AF39">
        <v>106.61499999999999</v>
      </c>
    </row>
    <row r="40" spans="1:32" x14ac:dyDescent="0.3">
      <c r="A40" t="s">
        <v>114</v>
      </c>
      <c r="B40" t="s">
        <v>373</v>
      </c>
      <c r="C40" t="s">
        <v>297</v>
      </c>
      <c r="D40" t="s">
        <v>374</v>
      </c>
      <c r="E40" t="s">
        <v>298</v>
      </c>
      <c r="F40">
        <v>60.2348</v>
      </c>
      <c r="G40">
        <v>62.869700000000002</v>
      </c>
      <c r="H40">
        <v>66.006900000000002</v>
      </c>
      <c r="I40">
        <v>69.799599999999998</v>
      </c>
      <c r="J40">
        <v>72.650800000000004</v>
      </c>
      <c r="K40">
        <v>75.338899999999995</v>
      </c>
      <c r="L40">
        <v>77.209400000000002</v>
      </c>
      <c r="M40">
        <v>76.666300000000007</v>
      </c>
      <c r="N40">
        <v>79.897499999999994</v>
      </c>
      <c r="O40">
        <v>82.227199999999996</v>
      </c>
      <c r="P40">
        <v>83.7958</v>
      </c>
      <c r="Q40">
        <v>85.346500000000006</v>
      </c>
      <c r="R40">
        <v>89.063900000000004</v>
      </c>
      <c r="S40">
        <v>91.7346</v>
      </c>
      <c r="T40">
        <v>94.046000000000006</v>
      </c>
      <c r="U40">
        <v>94.123400000000004</v>
      </c>
      <c r="V40">
        <v>93.540999999999997</v>
      </c>
      <c r="W40">
        <v>92.123500000000007</v>
      </c>
      <c r="X40">
        <v>92.398200000000003</v>
      </c>
      <c r="Y40">
        <v>92.420699999999997</v>
      </c>
      <c r="Z40">
        <v>91.888000000000005</v>
      </c>
      <c r="AA40">
        <v>92.000799999999998</v>
      </c>
      <c r="AB40">
        <v>93.51</v>
      </c>
      <c r="AC40">
        <v>98.131</v>
      </c>
      <c r="AD40">
        <v>98.436000000000007</v>
      </c>
      <c r="AE40">
        <v>100</v>
      </c>
      <c r="AF40">
        <v>106.61499999999999</v>
      </c>
    </row>
    <row r="41" spans="1:32" x14ac:dyDescent="0.3">
      <c r="A41" t="s">
        <v>114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114</v>
      </c>
      <c r="B42" t="s">
        <v>377</v>
      </c>
      <c r="C42" t="s">
        <v>297</v>
      </c>
      <c r="D42" t="s">
        <v>378</v>
      </c>
      <c r="E42" t="s">
        <v>298</v>
      </c>
      <c r="F42">
        <v>60.2347999999999</v>
      </c>
      <c r="G42">
        <v>62.869699999999902</v>
      </c>
      <c r="H42">
        <v>66.006899999999902</v>
      </c>
      <c r="I42">
        <v>69.799599999999899</v>
      </c>
      <c r="J42">
        <v>72.650799999999904</v>
      </c>
      <c r="K42">
        <v>75.338899999999896</v>
      </c>
      <c r="L42">
        <v>77.209399999999903</v>
      </c>
      <c r="M42">
        <v>76.666299999999893</v>
      </c>
      <c r="N42">
        <v>79.897499999999894</v>
      </c>
      <c r="O42">
        <v>82.227199999999897</v>
      </c>
      <c r="P42">
        <v>83.7957999999999</v>
      </c>
      <c r="Q42">
        <v>85.346500000000006</v>
      </c>
      <c r="R42">
        <v>89.063900000000004</v>
      </c>
      <c r="S42">
        <v>91.7346</v>
      </c>
      <c r="T42">
        <v>94.046000000000006</v>
      </c>
      <c r="U42">
        <v>94.123400000000004</v>
      </c>
      <c r="V42">
        <v>93.540999999999997</v>
      </c>
      <c r="W42">
        <v>92.123500000000007</v>
      </c>
      <c r="X42">
        <v>92.398200000000003</v>
      </c>
      <c r="Y42">
        <v>92.420699999999997</v>
      </c>
      <c r="Z42">
        <v>91.888000000000005</v>
      </c>
      <c r="AA42">
        <v>92.000799999999998</v>
      </c>
      <c r="AB42">
        <v>93.51</v>
      </c>
      <c r="AC42">
        <v>98.131</v>
      </c>
      <c r="AD42">
        <v>98.436000000000007</v>
      </c>
      <c r="AE42">
        <v>100</v>
      </c>
      <c r="AF42">
        <v>106.61499999999999</v>
      </c>
    </row>
    <row r="43" spans="1:32" x14ac:dyDescent="0.3">
      <c r="A43" t="s">
        <v>114</v>
      </c>
      <c r="B43" t="s">
        <v>379</v>
      </c>
      <c r="C43" t="s">
        <v>297</v>
      </c>
      <c r="D43" t="s">
        <v>380</v>
      </c>
      <c r="E43" t="s">
        <v>298</v>
      </c>
      <c r="F43">
        <v>60.2348</v>
      </c>
      <c r="G43">
        <v>62.869700000000002</v>
      </c>
      <c r="H43">
        <v>66.006900000000002</v>
      </c>
      <c r="I43">
        <v>69.799599999999998</v>
      </c>
      <c r="J43">
        <v>72.650800000000004</v>
      </c>
      <c r="K43">
        <v>75.338899999999896</v>
      </c>
      <c r="L43">
        <v>77.209400000000002</v>
      </c>
      <c r="M43">
        <v>76.666300000000007</v>
      </c>
      <c r="N43">
        <v>79.897499999999894</v>
      </c>
      <c r="O43">
        <v>82.227199999999897</v>
      </c>
      <c r="P43">
        <v>83.7957999999999</v>
      </c>
      <c r="Q43">
        <v>85.346500000000006</v>
      </c>
      <c r="R43">
        <v>89.063900000000004</v>
      </c>
      <c r="S43">
        <v>91.7346</v>
      </c>
      <c r="T43">
        <v>94.046000000000006</v>
      </c>
      <c r="U43">
        <v>94.123400000000004</v>
      </c>
      <c r="V43">
        <v>93.540999999999897</v>
      </c>
      <c r="W43">
        <v>92.123500000000007</v>
      </c>
      <c r="X43">
        <v>92.398199999999903</v>
      </c>
      <c r="Y43">
        <v>92.420699999999897</v>
      </c>
      <c r="Z43">
        <v>91.888000000000005</v>
      </c>
      <c r="AA43">
        <v>92.000799999999998</v>
      </c>
      <c r="AB43">
        <v>93.51</v>
      </c>
      <c r="AC43">
        <v>98.131</v>
      </c>
      <c r="AD43">
        <v>98.436000000000007</v>
      </c>
      <c r="AE43">
        <v>100</v>
      </c>
      <c r="AF43">
        <v>106.61499999999999</v>
      </c>
    </row>
    <row r="44" spans="1:32" x14ac:dyDescent="0.3">
      <c r="A44" t="s">
        <v>114</v>
      </c>
      <c r="B44" t="s">
        <v>381</v>
      </c>
      <c r="C44" t="s">
        <v>297</v>
      </c>
      <c r="D44" t="s">
        <v>382</v>
      </c>
      <c r="E44" t="s">
        <v>298</v>
      </c>
      <c r="F44">
        <v>60.2348</v>
      </c>
      <c r="G44">
        <v>62.869700000000002</v>
      </c>
      <c r="H44">
        <v>66.006900000000002</v>
      </c>
      <c r="I44">
        <v>69.799599999999998</v>
      </c>
      <c r="J44">
        <v>72.650800000000004</v>
      </c>
      <c r="K44">
        <v>75.338899999999995</v>
      </c>
      <c r="L44">
        <v>77.209400000000002</v>
      </c>
      <c r="M44">
        <v>76.666300000000007</v>
      </c>
      <c r="N44">
        <v>79.897499999999994</v>
      </c>
      <c r="O44">
        <v>82.227199999999996</v>
      </c>
      <c r="P44">
        <v>83.7958</v>
      </c>
      <c r="Q44">
        <v>85.346500000000006</v>
      </c>
      <c r="R44">
        <v>89.063900000000004</v>
      </c>
      <c r="S44">
        <v>91.7346</v>
      </c>
      <c r="T44">
        <v>94.046000000000006</v>
      </c>
      <c r="U44">
        <v>94.123400000000004</v>
      </c>
      <c r="V44">
        <v>93.540999999999997</v>
      </c>
      <c r="W44">
        <v>92.123500000000007</v>
      </c>
      <c r="X44">
        <v>92.398200000000003</v>
      </c>
      <c r="Y44">
        <v>92.420699999999997</v>
      </c>
      <c r="Z44">
        <v>91.888000000000005</v>
      </c>
      <c r="AA44">
        <v>92.000799999999998</v>
      </c>
      <c r="AB44">
        <v>93.51</v>
      </c>
      <c r="AC44">
        <v>98.131</v>
      </c>
      <c r="AD44">
        <v>98.436000000000007</v>
      </c>
      <c r="AE44">
        <v>100</v>
      </c>
      <c r="AF44">
        <v>106.61499999999999</v>
      </c>
    </row>
    <row r="45" spans="1:32" x14ac:dyDescent="0.3">
      <c r="A45" t="s">
        <v>114</v>
      </c>
      <c r="B45" t="s">
        <v>383</v>
      </c>
      <c r="C45" t="s">
        <v>297</v>
      </c>
      <c r="D45" t="s">
        <v>384</v>
      </c>
      <c r="E45" t="s">
        <v>298</v>
      </c>
      <c r="F45">
        <v>60.2348</v>
      </c>
      <c r="G45">
        <v>62.869700000000002</v>
      </c>
      <c r="H45">
        <v>66.006900000000002</v>
      </c>
      <c r="I45">
        <v>69.799599999999998</v>
      </c>
      <c r="J45">
        <v>72.650800000000004</v>
      </c>
      <c r="K45">
        <v>75.338899999999995</v>
      </c>
      <c r="L45">
        <v>77.209400000000002</v>
      </c>
      <c r="M45">
        <v>76.666300000000007</v>
      </c>
      <c r="N45">
        <v>79.897499999999994</v>
      </c>
      <c r="O45">
        <v>82.227199999999996</v>
      </c>
      <c r="P45">
        <v>83.7958</v>
      </c>
      <c r="Q45">
        <v>85.346500000000006</v>
      </c>
      <c r="R45">
        <v>89.063900000000004</v>
      </c>
      <c r="S45">
        <v>91.7346</v>
      </c>
      <c r="T45">
        <v>94.046000000000006</v>
      </c>
      <c r="U45">
        <v>94.123400000000004</v>
      </c>
      <c r="V45">
        <v>93.540999999999997</v>
      </c>
      <c r="W45">
        <v>92.123500000000007</v>
      </c>
      <c r="X45">
        <v>92.398200000000003</v>
      </c>
      <c r="Y45">
        <v>92.420699999999997</v>
      </c>
      <c r="Z45">
        <v>91.888000000000005</v>
      </c>
      <c r="AA45">
        <v>92.000799999999998</v>
      </c>
      <c r="AB45">
        <v>93.51</v>
      </c>
      <c r="AC45">
        <v>98.131</v>
      </c>
      <c r="AD45">
        <v>98.436000000000007</v>
      </c>
      <c r="AE45">
        <v>100</v>
      </c>
      <c r="AF45">
        <v>106.61499999999999</v>
      </c>
    </row>
    <row r="46" spans="1:32" x14ac:dyDescent="0.3">
      <c r="A46" t="s">
        <v>114</v>
      </c>
      <c r="B46" t="s">
        <v>385</v>
      </c>
      <c r="C46" t="s">
        <v>297</v>
      </c>
      <c r="D46" t="s">
        <v>386</v>
      </c>
      <c r="E46" t="s">
        <v>298</v>
      </c>
      <c r="F46">
        <v>60.2348</v>
      </c>
      <c r="G46">
        <v>62.869700000000002</v>
      </c>
      <c r="H46">
        <v>66.006900000000002</v>
      </c>
      <c r="I46">
        <v>69.799599999999998</v>
      </c>
      <c r="J46">
        <v>72.650800000000004</v>
      </c>
      <c r="K46">
        <v>75.338899999999995</v>
      </c>
      <c r="L46">
        <v>77.209400000000002</v>
      </c>
      <c r="M46">
        <v>76.666300000000007</v>
      </c>
      <c r="N46">
        <v>79.897499999999994</v>
      </c>
      <c r="O46">
        <v>82.227199999999996</v>
      </c>
      <c r="P46">
        <v>83.7958</v>
      </c>
      <c r="Q46">
        <v>85.346500000000006</v>
      </c>
      <c r="R46">
        <v>89.063900000000004</v>
      </c>
      <c r="S46">
        <v>91.7346</v>
      </c>
      <c r="T46">
        <v>94.046000000000006</v>
      </c>
      <c r="U46">
        <v>94.123400000000004</v>
      </c>
      <c r="V46">
        <v>93.540999999999997</v>
      </c>
      <c r="W46">
        <v>92.123500000000007</v>
      </c>
      <c r="X46">
        <v>92.398200000000003</v>
      </c>
      <c r="Y46">
        <v>92.420699999999997</v>
      </c>
      <c r="Z46">
        <v>91.888000000000005</v>
      </c>
      <c r="AA46">
        <v>92.000799999999998</v>
      </c>
      <c r="AB46">
        <v>93.51</v>
      </c>
      <c r="AC46">
        <v>98.131</v>
      </c>
      <c r="AD46">
        <v>98.436000000000007</v>
      </c>
      <c r="AE46">
        <v>100</v>
      </c>
      <c r="AF46">
        <v>106.61499999999999</v>
      </c>
    </row>
    <row r="47" spans="1:32" x14ac:dyDescent="0.3">
      <c r="A47" t="s">
        <v>114</v>
      </c>
      <c r="B47" t="s">
        <v>387</v>
      </c>
      <c r="C47" t="s">
        <v>297</v>
      </c>
      <c r="D47" t="s">
        <v>388</v>
      </c>
      <c r="E47" t="s">
        <v>298</v>
      </c>
      <c r="F47">
        <v>60.2348</v>
      </c>
      <c r="G47">
        <v>62.869700000000002</v>
      </c>
      <c r="H47">
        <v>66.006900000000002</v>
      </c>
      <c r="I47">
        <v>69.799599999999998</v>
      </c>
      <c r="J47">
        <v>72.650800000000004</v>
      </c>
      <c r="K47">
        <v>75.338899999999995</v>
      </c>
      <c r="L47">
        <v>77.209400000000002</v>
      </c>
      <c r="M47">
        <v>76.666300000000007</v>
      </c>
      <c r="N47">
        <v>79.897499999999994</v>
      </c>
      <c r="O47">
        <v>82.227199999999996</v>
      </c>
      <c r="P47">
        <v>83.7958</v>
      </c>
      <c r="Q47">
        <v>85.346500000000006</v>
      </c>
      <c r="R47">
        <v>89.063900000000004</v>
      </c>
      <c r="S47">
        <v>91.7346</v>
      </c>
      <c r="T47">
        <v>94.046000000000006</v>
      </c>
      <c r="U47">
        <v>94.123400000000004</v>
      </c>
      <c r="V47">
        <v>93.540999999999997</v>
      </c>
      <c r="W47">
        <v>92.123500000000007</v>
      </c>
      <c r="X47">
        <v>92.398200000000003</v>
      </c>
      <c r="Y47">
        <v>92.420699999999997</v>
      </c>
      <c r="Z47">
        <v>91.888000000000005</v>
      </c>
      <c r="AA47">
        <v>92.000799999999998</v>
      </c>
      <c r="AB47">
        <v>93.51</v>
      </c>
      <c r="AC47">
        <v>98.131</v>
      </c>
      <c r="AD47">
        <v>98.436000000000007</v>
      </c>
      <c r="AE47">
        <v>100</v>
      </c>
      <c r="AF47">
        <v>106.61499999999999</v>
      </c>
    </row>
    <row r="48" spans="1:32" x14ac:dyDescent="0.3">
      <c r="A48" t="s">
        <v>114</v>
      </c>
      <c r="B48" t="s">
        <v>389</v>
      </c>
      <c r="C48" t="s">
        <v>297</v>
      </c>
      <c r="D48" t="s">
        <v>390</v>
      </c>
      <c r="E48" t="s">
        <v>298</v>
      </c>
      <c r="F48">
        <v>60.2348</v>
      </c>
      <c r="G48">
        <v>62.869700000000002</v>
      </c>
      <c r="H48">
        <v>66.006900000000002</v>
      </c>
      <c r="I48">
        <v>69.799599999999998</v>
      </c>
      <c r="J48">
        <v>72.650800000000004</v>
      </c>
      <c r="K48">
        <v>75.338899999999995</v>
      </c>
      <c r="L48">
        <v>77.209400000000002</v>
      </c>
      <c r="M48">
        <v>76.666300000000007</v>
      </c>
      <c r="N48">
        <v>79.897499999999994</v>
      </c>
      <c r="O48">
        <v>82.227199999999996</v>
      </c>
      <c r="P48">
        <v>83.7958</v>
      </c>
      <c r="Q48">
        <v>85.346500000000006</v>
      </c>
      <c r="R48">
        <v>89.063900000000004</v>
      </c>
      <c r="S48">
        <v>91.7346</v>
      </c>
      <c r="T48">
        <v>94.046000000000006</v>
      </c>
      <c r="U48">
        <v>94.123400000000004</v>
      </c>
      <c r="V48">
        <v>93.540999999999997</v>
      </c>
      <c r="W48">
        <v>92.123500000000007</v>
      </c>
      <c r="X48">
        <v>92.398200000000003</v>
      </c>
      <c r="Y48">
        <v>92.420699999999997</v>
      </c>
      <c r="Z48">
        <v>91.888000000000005</v>
      </c>
      <c r="AA48">
        <v>92.000799999999998</v>
      </c>
      <c r="AB48">
        <v>93.51</v>
      </c>
      <c r="AC48">
        <v>98.131</v>
      </c>
      <c r="AD48">
        <v>98.436000000000007</v>
      </c>
      <c r="AE48">
        <v>100</v>
      </c>
      <c r="AF48">
        <v>106.61499999999999</v>
      </c>
    </row>
    <row r="49" spans="1:32" x14ac:dyDescent="0.3">
      <c r="A49" t="s">
        <v>114</v>
      </c>
      <c r="B49" t="s">
        <v>391</v>
      </c>
      <c r="C49" t="s">
        <v>297</v>
      </c>
      <c r="D49" t="s">
        <v>392</v>
      </c>
      <c r="E49" t="s">
        <v>298</v>
      </c>
      <c r="F49">
        <v>60.234800000000099</v>
      </c>
      <c r="G49">
        <v>62.869700000000101</v>
      </c>
      <c r="H49">
        <v>66.006900000000101</v>
      </c>
      <c r="I49">
        <v>69.799600000000098</v>
      </c>
      <c r="J49">
        <v>72.650800000000103</v>
      </c>
      <c r="K49">
        <v>75.338900000000095</v>
      </c>
      <c r="L49">
        <v>77.209400000000102</v>
      </c>
      <c r="M49">
        <v>76.666300000000106</v>
      </c>
      <c r="N49">
        <v>79.897500000000093</v>
      </c>
      <c r="O49">
        <v>82.227200000000096</v>
      </c>
      <c r="P49">
        <v>83.795800000000099</v>
      </c>
      <c r="Q49">
        <v>85.346500000000106</v>
      </c>
      <c r="R49">
        <v>89.063900000000103</v>
      </c>
      <c r="S49">
        <v>91.7346000000001</v>
      </c>
      <c r="T49">
        <v>94.046000000000106</v>
      </c>
      <c r="U49">
        <v>94.123400000000103</v>
      </c>
      <c r="V49">
        <v>93.541000000000096</v>
      </c>
      <c r="W49">
        <v>92.123500000000107</v>
      </c>
      <c r="X49">
        <v>92.398200000000102</v>
      </c>
      <c r="Y49">
        <v>92.420699999999997</v>
      </c>
      <c r="Z49">
        <v>91.888000000000005</v>
      </c>
      <c r="AA49">
        <v>92.000799999999998</v>
      </c>
      <c r="AB49">
        <v>93.51</v>
      </c>
      <c r="AC49">
        <v>98.131</v>
      </c>
      <c r="AD49">
        <v>98.436000000000007</v>
      </c>
      <c r="AE49">
        <v>100</v>
      </c>
      <c r="AF49">
        <v>106.61499999999999</v>
      </c>
    </row>
    <row r="50" spans="1:32" x14ac:dyDescent="0.3">
      <c r="A50" t="s">
        <v>114</v>
      </c>
      <c r="B50" t="s">
        <v>393</v>
      </c>
      <c r="C50" t="s">
        <v>297</v>
      </c>
      <c r="D50" t="s">
        <v>394</v>
      </c>
      <c r="E50" t="s">
        <v>298</v>
      </c>
      <c r="F50">
        <v>60.2348</v>
      </c>
      <c r="G50">
        <v>62.869700000000002</v>
      </c>
      <c r="H50">
        <v>66.006900000000101</v>
      </c>
      <c r="I50">
        <v>69.799599999999998</v>
      </c>
      <c r="J50">
        <v>72.650800000000004</v>
      </c>
      <c r="K50">
        <v>75.338899999999995</v>
      </c>
      <c r="L50">
        <v>77.209400000000002</v>
      </c>
      <c r="M50">
        <v>76.666300000000007</v>
      </c>
      <c r="N50">
        <v>79.897499999999994</v>
      </c>
      <c r="O50">
        <v>82.227199999999996</v>
      </c>
      <c r="P50">
        <v>83.7958</v>
      </c>
      <c r="Q50">
        <v>85.346500000000006</v>
      </c>
      <c r="R50">
        <v>89.063900000000004</v>
      </c>
      <c r="S50">
        <v>91.7346</v>
      </c>
      <c r="T50">
        <v>94.046000000000006</v>
      </c>
      <c r="U50">
        <v>94.123400000000004</v>
      </c>
      <c r="V50">
        <v>93.540999999999997</v>
      </c>
      <c r="W50">
        <v>92.123500000000007</v>
      </c>
      <c r="X50">
        <v>92.398200000000003</v>
      </c>
      <c r="Y50">
        <v>92.420699999999997</v>
      </c>
      <c r="Z50">
        <v>91.888000000000005</v>
      </c>
      <c r="AA50">
        <v>92.000799999999998</v>
      </c>
      <c r="AB50">
        <v>93.51</v>
      </c>
      <c r="AC50">
        <v>98.131</v>
      </c>
      <c r="AD50">
        <v>98.436000000000007</v>
      </c>
      <c r="AE50">
        <v>100</v>
      </c>
      <c r="AF50">
        <v>106.61499999999999</v>
      </c>
    </row>
    <row r="51" spans="1:32" x14ac:dyDescent="0.3">
      <c r="A51" t="s">
        <v>114</v>
      </c>
      <c r="B51" t="s">
        <v>395</v>
      </c>
      <c r="C51" t="s">
        <v>297</v>
      </c>
      <c r="D51" t="s">
        <v>396</v>
      </c>
      <c r="E51" t="s">
        <v>298</v>
      </c>
      <c r="F51">
        <v>60.234800000000099</v>
      </c>
      <c r="G51">
        <v>62.869700000000101</v>
      </c>
      <c r="H51">
        <v>66.006900000000101</v>
      </c>
      <c r="I51">
        <v>69.799600000000098</v>
      </c>
      <c r="J51">
        <v>72.650800000000103</v>
      </c>
      <c r="K51">
        <v>75.338900000000095</v>
      </c>
      <c r="L51">
        <v>77.209400000000102</v>
      </c>
      <c r="M51">
        <v>76.666300000000106</v>
      </c>
      <c r="N51">
        <v>79.897499999999994</v>
      </c>
      <c r="O51">
        <v>82.227199999999996</v>
      </c>
      <c r="P51">
        <v>83.795800000000099</v>
      </c>
      <c r="Q51">
        <v>85.346500000000106</v>
      </c>
      <c r="R51">
        <v>89.063900000000103</v>
      </c>
      <c r="S51">
        <v>91.7346000000001</v>
      </c>
      <c r="T51">
        <v>94.046000000000106</v>
      </c>
      <c r="U51">
        <v>94.123400000000004</v>
      </c>
      <c r="V51">
        <v>93.540999999999997</v>
      </c>
      <c r="W51">
        <v>92.123500000000007</v>
      </c>
      <c r="X51">
        <v>92.398200000000102</v>
      </c>
      <c r="Y51">
        <v>92.420699999999997</v>
      </c>
      <c r="Z51">
        <v>91.888000000000105</v>
      </c>
      <c r="AA51">
        <v>92.000799999999998</v>
      </c>
      <c r="AB51">
        <v>93.510000000000105</v>
      </c>
      <c r="AC51">
        <v>98.131</v>
      </c>
      <c r="AD51">
        <v>98.436000000000007</v>
      </c>
      <c r="AE51">
        <v>100</v>
      </c>
      <c r="AF51">
        <v>106.61499999999999</v>
      </c>
    </row>
    <row r="52" spans="1:32" x14ac:dyDescent="0.3">
      <c r="A52" t="s">
        <v>114</v>
      </c>
      <c r="B52" t="s">
        <v>397</v>
      </c>
      <c r="C52" t="s">
        <v>297</v>
      </c>
      <c r="D52" t="s">
        <v>398</v>
      </c>
      <c r="E52" t="s">
        <v>298</v>
      </c>
      <c r="F52">
        <v>60.2347999999999</v>
      </c>
      <c r="G52">
        <v>62.869700000000002</v>
      </c>
      <c r="H52">
        <v>66.006900000000002</v>
      </c>
      <c r="I52">
        <v>69.799599999999899</v>
      </c>
      <c r="J52">
        <v>72.650799999999904</v>
      </c>
      <c r="K52">
        <v>75.338899999999896</v>
      </c>
      <c r="L52">
        <v>77.209399999999903</v>
      </c>
      <c r="M52">
        <v>76.666299999999893</v>
      </c>
      <c r="N52">
        <v>79.897499999999894</v>
      </c>
      <c r="O52">
        <v>82.227199999999897</v>
      </c>
      <c r="P52">
        <v>83.7958</v>
      </c>
      <c r="Q52">
        <v>85.346500000000006</v>
      </c>
      <c r="R52">
        <v>89.063900000000004</v>
      </c>
      <c r="S52">
        <v>91.734599999999901</v>
      </c>
      <c r="T52">
        <v>94.045999999999907</v>
      </c>
      <c r="U52">
        <v>94.123400000000004</v>
      </c>
      <c r="V52">
        <v>93.540999999999897</v>
      </c>
      <c r="W52">
        <v>92.123500000000007</v>
      </c>
      <c r="X52">
        <v>92.398200000000003</v>
      </c>
      <c r="Y52">
        <v>92.420699999999997</v>
      </c>
      <c r="Z52">
        <v>91.888000000000005</v>
      </c>
      <c r="AA52">
        <v>92.000799999999998</v>
      </c>
      <c r="AB52">
        <v>93.51</v>
      </c>
      <c r="AC52">
        <v>98.131</v>
      </c>
      <c r="AD52">
        <v>98.436000000000007</v>
      </c>
      <c r="AE52">
        <v>100</v>
      </c>
      <c r="AF52">
        <v>106.61499999999999</v>
      </c>
    </row>
    <row r="53" spans="1:32" x14ac:dyDescent="0.3">
      <c r="A53" t="s">
        <v>114</v>
      </c>
      <c r="B53" t="s">
        <v>399</v>
      </c>
      <c r="C53" t="s">
        <v>297</v>
      </c>
      <c r="D53" t="s">
        <v>400</v>
      </c>
      <c r="E53" t="s">
        <v>298</v>
      </c>
      <c r="F53">
        <v>60.2348</v>
      </c>
      <c r="G53">
        <v>62.869700000000002</v>
      </c>
      <c r="H53">
        <v>66.006900000000002</v>
      </c>
      <c r="I53">
        <v>69.799599999999998</v>
      </c>
      <c r="J53">
        <v>72.650800000000004</v>
      </c>
      <c r="K53">
        <v>75.338899999999995</v>
      </c>
      <c r="L53">
        <v>77.209400000000102</v>
      </c>
      <c r="M53">
        <v>76.666300000000007</v>
      </c>
      <c r="N53">
        <v>79.897499999999994</v>
      </c>
      <c r="O53">
        <v>82.227199999999996</v>
      </c>
      <c r="P53">
        <v>83.7958</v>
      </c>
      <c r="Q53">
        <v>85.346500000000006</v>
      </c>
      <c r="R53">
        <v>89.063900000000004</v>
      </c>
      <c r="S53">
        <v>91.7346</v>
      </c>
      <c r="T53">
        <v>94.046000000000006</v>
      </c>
      <c r="U53">
        <v>94.123400000000004</v>
      </c>
      <c r="V53">
        <v>93.540999999999997</v>
      </c>
      <c r="W53">
        <v>92.123500000000007</v>
      </c>
      <c r="X53">
        <v>92.398200000000003</v>
      </c>
      <c r="Y53">
        <v>92.420699999999997</v>
      </c>
      <c r="Z53">
        <v>91.888000000000005</v>
      </c>
      <c r="AA53">
        <v>92.000799999999998</v>
      </c>
      <c r="AB53">
        <v>93.51</v>
      </c>
      <c r="AC53">
        <v>98.131</v>
      </c>
      <c r="AD53">
        <v>98.436000000000007</v>
      </c>
      <c r="AE53">
        <v>100</v>
      </c>
      <c r="AF53">
        <v>106.61499999999999</v>
      </c>
    </row>
    <row r="54" spans="1:32" x14ac:dyDescent="0.3">
      <c r="A54" t="s">
        <v>114</v>
      </c>
      <c r="B54" t="s">
        <v>401</v>
      </c>
      <c r="C54" t="s">
        <v>297</v>
      </c>
      <c r="D54" t="s">
        <v>402</v>
      </c>
      <c r="E54" t="s">
        <v>298</v>
      </c>
      <c r="F54">
        <v>60.2348</v>
      </c>
      <c r="G54">
        <v>62.869700000000002</v>
      </c>
      <c r="H54">
        <v>66.006900000000002</v>
      </c>
      <c r="I54">
        <v>69.799599999999998</v>
      </c>
      <c r="J54">
        <v>72.650800000000004</v>
      </c>
      <c r="K54">
        <v>75.338899999999995</v>
      </c>
      <c r="L54">
        <v>77.209400000000002</v>
      </c>
      <c r="M54">
        <v>76.666300000000007</v>
      </c>
      <c r="N54">
        <v>79.897499999999994</v>
      </c>
      <c r="O54">
        <v>82.227199999999996</v>
      </c>
      <c r="P54">
        <v>83.7958</v>
      </c>
      <c r="Q54">
        <v>85.346500000000006</v>
      </c>
      <c r="R54">
        <v>89.063900000000004</v>
      </c>
      <c r="S54">
        <v>91.7346</v>
      </c>
      <c r="T54">
        <v>94.046000000000006</v>
      </c>
      <c r="U54">
        <v>94.123400000000004</v>
      </c>
      <c r="V54">
        <v>93.540999999999997</v>
      </c>
      <c r="W54">
        <v>92.123500000000007</v>
      </c>
      <c r="X54">
        <v>92.398200000000003</v>
      </c>
      <c r="Y54">
        <v>92.420699999999997</v>
      </c>
      <c r="Z54">
        <v>91.888000000000005</v>
      </c>
      <c r="AA54">
        <v>92.000799999999998</v>
      </c>
      <c r="AB54">
        <v>93.51</v>
      </c>
      <c r="AC54">
        <v>98.131</v>
      </c>
      <c r="AD54">
        <v>98.436000000000007</v>
      </c>
      <c r="AE54">
        <v>100</v>
      </c>
      <c r="AF54">
        <v>106.61499999999999</v>
      </c>
    </row>
    <row r="55" spans="1:32" x14ac:dyDescent="0.3">
      <c r="A55" t="s">
        <v>114</v>
      </c>
      <c r="B55" t="s">
        <v>403</v>
      </c>
      <c r="C55" t="s">
        <v>297</v>
      </c>
      <c r="D55" t="s">
        <v>404</v>
      </c>
      <c r="E55" t="s">
        <v>298</v>
      </c>
      <c r="F55">
        <v>60.234800000000099</v>
      </c>
      <c r="G55">
        <v>62.869700000000101</v>
      </c>
      <c r="H55">
        <v>66.006900000000101</v>
      </c>
      <c r="I55">
        <v>69.799599999999998</v>
      </c>
      <c r="J55">
        <v>72.650800000000103</v>
      </c>
      <c r="K55">
        <v>75.338900000000095</v>
      </c>
      <c r="L55">
        <v>77.209400000000102</v>
      </c>
      <c r="M55">
        <v>76.666300000000106</v>
      </c>
      <c r="N55">
        <v>79.897500000000093</v>
      </c>
      <c r="O55">
        <v>82.227200000000096</v>
      </c>
      <c r="P55">
        <v>83.795800000000099</v>
      </c>
      <c r="Q55">
        <v>85.346500000000106</v>
      </c>
      <c r="R55">
        <v>89.063900000000103</v>
      </c>
      <c r="S55">
        <v>91.7346000000001</v>
      </c>
      <c r="T55">
        <v>94.046000000000106</v>
      </c>
      <c r="U55">
        <v>94.123400000000103</v>
      </c>
      <c r="V55">
        <v>93.540999999999997</v>
      </c>
      <c r="W55">
        <v>92.123500000000007</v>
      </c>
      <c r="X55">
        <v>92.398200000000003</v>
      </c>
      <c r="Y55">
        <v>92.420699999999997</v>
      </c>
      <c r="Z55">
        <v>91.888000000000005</v>
      </c>
      <c r="AA55">
        <v>92.000799999999998</v>
      </c>
      <c r="AB55">
        <v>93.51</v>
      </c>
      <c r="AC55">
        <v>98.131</v>
      </c>
      <c r="AD55">
        <v>98.436000000000007</v>
      </c>
      <c r="AE55">
        <v>100</v>
      </c>
      <c r="AF55">
        <v>106.61499999999999</v>
      </c>
    </row>
    <row r="56" spans="1:32" x14ac:dyDescent="0.3">
      <c r="A56" t="s">
        <v>114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114</v>
      </c>
      <c r="B57" t="s">
        <v>407</v>
      </c>
      <c r="C57" t="s">
        <v>297</v>
      </c>
      <c r="D57" t="s">
        <v>408</v>
      </c>
      <c r="E57" t="s">
        <v>298</v>
      </c>
      <c r="F57">
        <v>60.2348</v>
      </c>
      <c r="G57">
        <v>62.869700000000002</v>
      </c>
      <c r="H57">
        <v>66.006900000000002</v>
      </c>
      <c r="I57">
        <v>69.799599999999998</v>
      </c>
      <c r="J57">
        <v>72.650800000000004</v>
      </c>
      <c r="K57">
        <v>75.338899999999995</v>
      </c>
      <c r="L57">
        <v>77.209400000000002</v>
      </c>
      <c r="M57">
        <v>76.666300000000007</v>
      </c>
      <c r="N57">
        <v>79.897499999999994</v>
      </c>
      <c r="O57">
        <v>82.227199999999996</v>
      </c>
      <c r="P57">
        <v>83.7958</v>
      </c>
      <c r="Q57">
        <v>85.346500000000006</v>
      </c>
      <c r="R57">
        <v>89.063900000000004</v>
      </c>
      <c r="S57">
        <v>91.7346</v>
      </c>
      <c r="T57">
        <v>94.046000000000006</v>
      </c>
      <c r="U57">
        <v>94.123400000000004</v>
      </c>
      <c r="V57">
        <v>93.540999999999997</v>
      </c>
      <c r="W57">
        <v>92.123500000000007</v>
      </c>
      <c r="X57">
        <v>92.398200000000003</v>
      </c>
      <c r="Y57">
        <v>92.420699999999997</v>
      </c>
      <c r="Z57">
        <v>91.888000000000005</v>
      </c>
      <c r="AA57">
        <v>92.000799999999998</v>
      </c>
      <c r="AB57">
        <v>93.51</v>
      </c>
      <c r="AC57">
        <v>98.131</v>
      </c>
      <c r="AD57">
        <v>98.436000000000007</v>
      </c>
      <c r="AE57">
        <v>100</v>
      </c>
      <c r="AF57">
        <v>106.61499999999999</v>
      </c>
    </row>
    <row r="58" spans="1:32" x14ac:dyDescent="0.3">
      <c r="A58" t="s">
        <v>114</v>
      </c>
      <c r="B58" t="s">
        <v>409</v>
      </c>
      <c r="C58" t="s">
        <v>297</v>
      </c>
      <c r="D58" t="s">
        <v>410</v>
      </c>
      <c r="E58" t="s">
        <v>298</v>
      </c>
      <c r="F58">
        <v>60.2348</v>
      </c>
      <c r="G58">
        <v>62.869700000000002</v>
      </c>
      <c r="H58">
        <v>66.006900000000002</v>
      </c>
      <c r="I58">
        <v>69.799599999999998</v>
      </c>
      <c r="J58">
        <v>72.650800000000004</v>
      </c>
      <c r="K58">
        <v>75.338899999999995</v>
      </c>
      <c r="L58">
        <v>77.209400000000002</v>
      </c>
      <c r="M58">
        <v>76.666300000000007</v>
      </c>
      <c r="N58">
        <v>79.897499999999994</v>
      </c>
      <c r="O58">
        <v>82.227199999999996</v>
      </c>
      <c r="P58">
        <v>83.7958</v>
      </c>
      <c r="Q58">
        <v>85.346500000000006</v>
      </c>
      <c r="R58">
        <v>89.063900000000004</v>
      </c>
      <c r="S58">
        <v>91.7346</v>
      </c>
      <c r="T58">
        <v>94.046000000000006</v>
      </c>
      <c r="U58">
        <v>94.123400000000004</v>
      </c>
      <c r="V58">
        <v>93.540999999999997</v>
      </c>
      <c r="W58">
        <v>92.123500000000007</v>
      </c>
      <c r="X58">
        <v>92.398200000000003</v>
      </c>
      <c r="Y58">
        <v>92.420699999999997</v>
      </c>
      <c r="Z58">
        <v>91.888000000000005</v>
      </c>
      <c r="AA58">
        <v>92.000799999999998</v>
      </c>
      <c r="AB58">
        <v>93.51</v>
      </c>
      <c r="AC58">
        <v>98.131</v>
      </c>
      <c r="AD58">
        <v>98.436000000000007</v>
      </c>
      <c r="AE58">
        <v>100</v>
      </c>
      <c r="AF58">
        <v>106.61499999999999</v>
      </c>
    </row>
    <row r="59" spans="1:32" x14ac:dyDescent="0.3">
      <c r="A59" t="s">
        <v>114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116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116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116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116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116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116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116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116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116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116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116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116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116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116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116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116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116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116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116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116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116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116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116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116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116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116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116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116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116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116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116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116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116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116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116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116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116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116</v>
      </c>
      <c r="B39" t="s">
        <v>371</v>
      </c>
      <c r="C39" t="s">
        <v>297</v>
      </c>
      <c r="D39" t="s">
        <v>372</v>
      </c>
      <c r="E39" t="s">
        <v>298</v>
      </c>
      <c r="F39">
        <v>55.5777</v>
      </c>
      <c r="G39">
        <v>58.546100000000003</v>
      </c>
      <c r="H39">
        <v>59.8063</v>
      </c>
      <c r="I39">
        <v>61.479500000000002</v>
      </c>
      <c r="J39">
        <v>63.915799999999997</v>
      </c>
      <c r="K39">
        <v>62.887599999999999</v>
      </c>
      <c r="L39">
        <v>66.461100000000002</v>
      </c>
      <c r="M39">
        <v>68.901399999999995</v>
      </c>
      <c r="N39">
        <v>72.017700000000005</v>
      </c>
      <c r="O39">
        <v>73.171899999999994</v>
      </c>
      <c r="P39">
        <v>75.123099999999994</v>
      </c>
      <c r="Q39">
        <v>78.253500000000003</v>
      </c>
      <c r="R39">
        <v>81.079800000000006</v>
      </c>
      <c r="S39">
        <v>86.761499999999998</v>
      </c>
      <c r="T39">
        <v>89.8339</v>
      </c>
      <c r="U39">
        <v>89.405900000000003</v>
      </c>
      <c r="V39">
        <v>98.805999999999997</v>
      </c>
      <c r="W39">
        <v>98.643000000000001</v>
      </c>
      <c r="X39">
        <v>99.016999999999996</v>
      </c>
      <c r="Y39">
        <v>97.900999999999996</v>
      </c>
      <c r="Z39">
        <v>97.858000000000004</v>
      </c>
      <c r="AA39">
        <v>98.492000000000004</v>
      </c>
      <c r="AB39">
        <v>98.537000000000006</v>
      </c>
      <c r="AC39">
        <v>99.554000000000002</v>
      </c>
      <c r="AD39">
        <v>101.009</v>
      </c>
      <c r="AE39">
        <v>100</v>
      </c>
      <c r="AF39">
        <v>106.875</v>
      </c>
    </row>
    <row r="40" spans="1:32" x14ac:dyDescent="0.3">
      <c r="A40" t="s">
        <v>116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116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116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116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116</v>
      </c>
      <c r="B44" t="s">
        <v>381</v>
      </c>
      <c r="C44" t="s">
        <v>297</v>
      </c>
      <c r="D44" t="s">
        <v>382</v>
      </c>
      <c r="E44" t="s">
        <v>298</v>
      </c>
      <c r="F44">
        <v>55.5777</v>
      </c>
      <c r="G44">
        <v>58.546100000000003</v>
      </c>
      <c r="H44">
        <v>59.8063</v>
      </c>
      <c r="I44">
        <v>61.479500000000002</v>
      </c>
      <c r="J44">
        <v>63.915799999999997</v>
      </c>
      <c r="K44">
        <v>62.887599999999999</v>
      </c>
      <c r="L44">
        <v>66.461100000000002</v>
      </c>
      <c r="M44">
        <v>68.901399999999995</v>
      </c>
      <c r="N44">
        <v>72.017700000000005</v>
      </c>
      <c r="O44">
        <v>73.171899999999994</v>
      </c>
      <c r="P44">
        <v>75.123099999999994</v>
      </c>
      <c r="Q44">
        <v>78.253500000000003</v>
      </c>
      <c r="R44">
        <v>81.079800000000006</v>
      </c>
      <c r="S44">
        <v>86.761499999999998</v>
      </c>
      <c r="T44">
        <v>89.8339</v>
      </c>
      <c r="U44">
        <v>89.405900000000003</v>
      </c>
      <c r="V44">
        <v>98.805999999999997</v>
      </c>
      <c r="W44">
        <v>98.643000000000001</v>
      </c>
      <c r="X44">
        <v>99.016999999999996</v>
      </c>
      <c r="Y44">
        <v>97.900999999999996</v>
      </c>
      <c r="Z44">
        <v>97.858000000000004</v>
      </c>
      <c r="AA44">
        <v>98.492000000000004</v>
      </c>
      <c r="AB44">
        <v>98.537000000000006</v>
      </c>
      <c r="AC44">
        <v>99.554000000000002</v>
      </c>
      <c r="AD44">
        <v>101.009</v>
      </c>
      <c r="AE44">
        <v>100</v>
      </c>
      <c r="AF44">
        <v>106.875</v>
      </c>
    </row>
    <row r="45" spans="1:32" x14ac:dyDescent="0.3">
      <c r="A45" t="s">
        <v>116</v>
      </c>
      <c r="B45" t="s">
        <v>383</v>
      </c>
      <c r="C45" t="s">
        <v>297</v>
      </c>
      <c r="D45" t="s">
        <v>384</v>
      </c>
      <c r="E45" t="s">
        <v>298</v>
      </c>
      <c r="F45">
        <v>55.5777</v>
      </c>
      <c r="G45">
        <v>58.546100000000003</v>
      </c>
      <c r="H45">
        <v>59.8063</v>
      </c>
      <c r="I45">
        <v>61.479500000000002</v>
      </c>
      <c r="J45">
        <v>63.915799999999997</v>
      </c>
      <c r="K45">
        <v>62.887599999999999</v>
      </c>
      <c r="L45">
        <v>66.461100000000002</v>
      </c>
      <c r="M45">
        <v>68.901399999999995</v>
      </c>
      <c r="N45">
        <v>72.017700000000005</v>
      </c>
      <c r="O45">
        <v>73.171899999999994</v>
      </c>
      <c r="P45">
        <v>75.123099999999994</v>
      </c>
      <c r="Q45">
        <v>78.253500000000003</v>
      </c>
      <c r="R45">
        <v>81.079800000000006</v>
      </c>
      <c r="S45">
        <v>86.761499999999998</v>
      </c>
      <c r="T45">
        <v>89.8339</v>
      </c>
      <c r="U45">
        <v>89.405900000000003</v>
      </c>
      <c r="V45">
        <v>98.805999999999997</v>
      </c>
      <c r="W45">
        <v>98.643000000000001</v>
      </c>
      <c r="X45">
        <v>99.016999999999996</v>
      </c>
      <c r="Y45">
        <v>97.900999999999996</v>
      </c>
      <c r="Z45">
        <v>97.858000000000004</v>
      </c>
      <c r="AA45">
        <v>98.492000000000004</v>
      </c>
      <c r="AB45">
        <v>98.537000000000006</v>
      </c>
      <c r="AC45">
        <v>99.554000000000002</v>
      </c>
      <c r="AD45">
        <v>101.009</v>
      </c>
      <c r="AE45">
        <v>100</v>
      </c>
      <c r="AF45">
        <v>106.875</v>
      </c>
    </row>
    <row r="46" spans="1:32" x14ac:dyDescent="0.3">
      <c r="A46" t="s">
        <v>116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116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116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116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116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116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116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116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116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116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116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116</v>
      </c>
      <c r="B57" t="s">
        <v>407</v>
      </c>
      <c r="C57" t="s">
        <v>297</v>
      </c>
      <c r="D57" t="s">
        <v>408</v>
      </c>
      <c r="E57" t="s">
        <v>298</v>
      </c>
      <c r="F57">
        <v>55.5777</v>
      </c>
      <c r="G57">
        <v>58.546100000000003</v>
      </c>
      <c r="H57">
        <v>59.8063</v>
      </c>
      <c r="I57">
        <v>61.479500000000002</v>
      </c>
      <c r="J57">
        <v>63.915799999999997</v>
      </c>
      <c r="K57">
        <v>62.887599999999999</v>
      </c>
      <c r="L57">
        <v>66.461100000000002</v>
      </c>
      <c r="M57">
        <v>68.901399999999995</v>
      </c>
      <c r="N57">
        <v>72.017700000000005</v>
      </c>
      <c r="O57">
        <v>73.171899999999994</v>
      </c>
      <c r="P57">
        <v>75.123099999999994</v>
      </c>
      <c r="Q57">
        <v>78.253500000000003</v>
      </c>
      <c r="R57">
        <v>81.079800000000006</v>
      </c>
      <c r="S57">
        <v>86.761499999999998</v>
      </c>
      <c r="T57">
        <v>89.8339</v>
      </c>
      <c r="U57">
        <v>89.405900000000003</v>
      </c>
      <c r="V57">
        <v>98.805999999999997</v>
      </c>
      <c r="W57">
        <v>98.643000000000001</v>
      </c>
      <c r="X57">
        <v>99.016999999999996</v>
      </c>
      <c r="Y57">
        <v>97.900999999999996</v>
      </c>
      <c r="Z57">
        <v>97.858000000000004</v>
      </c>
      <c r="AA57">
        <v>98.492000000000004</v>
      </c>
      <c r="AB57">
        <v>98.537000000000006</v>
      </c>
      <c r="AC57">
        <v>99.554000000000002</v>
      </c>
      <c r="AD57">
        <v>101.009</v>
      </c>
      <c r="AE57">
        <v>100</v>
      </c>
      <c r="AF57">
        <v>106.875</v>
      </c>
    </row>
    <row r="58" spans="1:32" x14ac:dyDescent="0.3">
      <c r="A58" t="s">
        <v>116</v>
      </c>
      <c r="B58" t="s">
        <v>409</v>
      </c>
      <c r="C58" t="s">
        <v>297</v>
      </c>
      <c r="D58" t="s">
        <v>410</v>
      </c>
      <c r="E58" t="s">
        <v>298</v>
      </c>
      <c r="F58">
        <v>55.5777</v>
      </c>
      <c r="G58">
        <v>58.546100000000003</v>
      </c>
      <c r="H58">
        <v>59.8063</v>
      </c>
      <c r="I58">
        <v>61.479500000000002</v>
      </c>
      <c r="J58">
        <v>63.915799999999997</v>
      </c>
      <c r="K58">
        <v>62.887599999999999</v>
      </c>
      <c r="L58">
        <v>66.461100000000002</v>
      </c>
      <c r="M58">
        <v>68.901399999999995</v>
      </c>
      <c r="N58">
        <v>72.017700000000005</v>
      </c>
      <c r="O58">
        <v>73.171899999999994</v>
      </c>
      <c r="P58">
        <v>75.123099999999994</v>
      </c>
      <c r="Q58">
        <v>78.253500000000003</v>
      </c>
      <c r="R58">
        <v>81.079800000000006</v>
      </c>
      <c r="S58">
        <v>86.761499999999998</v>
      </c>
      <c r="T58">
        <v>89.8339</v>
      </c>
      <c r="U58">
        <v>89.405900000000003</v>
      </c>
      <c r="V58">
        <v>98.805999999999997</v>
      </c>
      <c r="W58">
        <v>98.643000000000001</v>
      </c>
      <c r="X58">
        <v>99.016999999999996</v>
      </c>
      <c r="Y58">
        <v>97.900999999999996</v>
      </c>
      <c r="Z58">
        <v>97.858000000000004</v>
      </c>
      <c r="AA58">
        <v>98.492000000000004</v>
      </c>
      <c r="AB58">
        <v>98.537000000000006</v>
      </c>
      <c r="AC58">
        <v>99.554000000000002</v>
      </c>
      <c r="AD58">
        <v>101.009</v>
      </c>
      <c r="AE58">
        <v>100</v>
      </c>
      <c r="AF58">
        <v>106.875</v>
      </c>
    </row>
    <row r="59" spans="1:32" x14ac:dyDescent="0.3">
      <c r="A59" t="s">
        <v>116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118</v>
      </c>
      <c r="B2" t="s">
        <v>295</v>
      </c>
      <c r="C2" t="s">
        <v>297</v>
      </c>
      <c r="D2" t="s">
        <v>296</v>
      </c>
      <c r="E2" t="s">
        <v>298</v>
      </c>
      <c r="U2">
        <v>96.516208522715701</v>
      </c>
      <c r="V2">
        <v>95.978291650509306</v>
      </c>
      <c r="W2">
        <v>94.931857169937203</v>
      </c>
      <c r="X2">
        <v>95.118191553004706</v>
      </c>
      <c r="Y2">
        <v>95.135823253721298</v>
      </c>
      <c r="Z2">
        <v>94.717058445184406</v>
      </c>
      <c r="AA2">
        <v>94.796514524393501</v>
      </c>
      <c r="AB2">
        <v>95.737913334187397</v>
      </c>
      <c r="AC2">
        <v>99.118216412058601</v>
      </c>
      <c r="AD2">
        <v>99.791538367596203</v>
      </c>
      <c r="AE2">
        <v>100</v>
      </c>
      <c r="AF2">
        <v>106.79459004288699</v>
      </c>
    </row>
    <row r="3" spans="1:32" x14ac:dyDescent="0.3">
      <c r="A3" t="s">
        <v>118</v>
      </c>
      <c r="B3" t="s">
        <v>299</v>
      </c>
      <c r="C3" t="s">
        <v>297</v>
      </c>
      <c r="D3" t="s">
        <v>300</v>
      </c>
      <c r="E3" t="s">
        <v>298</v>
      </c>
      <c r="U3">
        <v>96.484036177584102</v>
      </c>
      <c r="V3">
        <v>96.051599632255503</v>
      </c>
      <c r="W3">
        <v>94.892613953179506</v>
      </c>
      <c r="X3">
        <v>95.082012857121498</v>
      </c>
      <c r="Y3">
        <v>94.354372712323993</v>
      </c>
      <c r="Z3">
        <v>94.040322834233805</v>
      </c>
      <c r="AA3">
        <v>94.631129456414598</v>
      </c>
      <c r="AB3">
        <v>95.6113007491102</v>
      </c>
      <c r="AC3">
        <v>98.979793639194597</v>
      </c>
      <c r="AD3">
        <v>99.495516640872793</v>
      </c>
      <c r="AE3">
        <v>100</v>
      </c>
      <c r="AF3">
        <v>106.634961594879</v>
      </c>
    </row>
    <row r="4" spans="1:32" x14ac:dyDescent="0.3">
      <c r="A4" t="s">
        <v>118</v>
      </c>
      <c r="B4" t="s">
        <v>301</v>
      </c>
      <c r="C4" t="s">
        <v>297</v>
      </c>
      <c r="D4" t="s">
        <v>302</v>
      </c>
      <c r="E4" t="s">
        <v>298</v>
      </c>
      <c r="U4">
        <v>97.748024127068703</v>
      </c>
      <c r="V4">
        <v>96.612521469771195</v>
      </c>
      <c r="W4">
        <v>95.965060564421705</v>
      </c>
      <c r="X4">
        <v>96.282698112650607</v>
      </c>
      <c r="Y4">
        <v>95.665982437026798</v>
      </c>
      <c r="Z4">
        <v>95.4075618398725</v>
      </c>
      <c r="AA4">
        <v>95.820200263496204</v>
      </c>
      <c r="AB4">
        <v>96.506825036299404</v>
      </c>
      <c r="AC4">
        <v>98.997058605817998</v>
      </c>
      <c r="AD4">
        <v>99.960535356646005</v>
      </c>
      <c r="AE4">
        <v>100</v>
      </c>
      <c r="AF4">
        <v>106.775925596771</v>
      </c>
    </row>
    <row r="5" spans="1:32" x14ac:dyDescent="0.3">
      <c r="A5" t="s">
        <v>118</v>
      </c>
      <c r="B5" t="s">
        <v>303</v>
      </c>
      <c r="C5" t="s">
        <v>297</v>
      </c>
      <c r="D5" t="s">
        <v>304</v>
      </c>
      <c r="E5" t="s">
        <v>298</v>
      </c>
      <c r="U5">
        <v>97.220840957435001</v>
      </c>
      <c r="V5">
        <v>96.190617344998003</v>
      </c>
      <c r="W5">
        <v>95.454383254381199</v>
      </c>
      <c r="X5">
        <v>95.750558097774004</v>
      </c>
      <c r="Y5">
        <v>95.168485856426997</v>
      </c>
      <c r="Z5">
        <v>94.873462396601994</v>
      </c>
      <c r="AA5">
        <v>95.194235174597196</v>
      </c>
      <c r="AB5">
        <v>96.016203220276097</v>
      </c>
      <c r="AC5">
        <v>98.834836659536904</v>
      </c>
      <c r="AD5">
        <v>99.752926444177504</v>
      </c>
      <c r="AE5">
        <v>100</v>
      </c>
      <c r="AF5">
        <v>106.686322893043</v>
      </c>
    </row>
    <row r="6" spans="1:32" x14ac:dyDescent="0.3">
      <c r="A6" t="s">
        <v>118</v>
      </c>
      <c r="B6" t="s">
        <v>305</v>
      </c>
      <c r="C6" t="s">
        <v>297</v>
      </c>
      <c r="D6" t="s">
        <v>306</v>
      </c>
      <c r="E6" t="s">
        <v>298</v>
      </c>
      <c r="U6">
        <v>96.1068026343859</v>
      </c>
      <c r="V6">
        <v>95.267315361860796</v>
      </c>
      <c r="W6">
        <v>94.352524732691506</v>
      </c>
      <c r="X6">
        <v>94.660829224250406</v>
      </c>
      <c r="Y6">
        <v>94.320990970731501</v>
      </c>
      <c r="Z6">
        <v>93.972201861473096</v>
      </c>
      <c r="AA6">
        <v>94.256775444240603</v>
      </c>
      <c r="AB6">
        <v>95.343807681369896</v>
      </c>
      <c r="AC6">
        <v>98.737112441266106</v>
      </c>
      <c r="AD6">
        <v>99.477208453102406</v>
      </c>
      <c r="AE6">
        <v>100</v>
      </c>
      <c r="AF6">
        <v>106.761317400078</v>
      </c>
    </row>
    <row r="7" spans="1:32" x14ac:dyDescent="0.3">
      <c r="A7" t="s">
        <v>118</v>
      </c>
      <c r="B7" t="s">
        <v>307</v>
      </c>
      <c r="C7" t="s">
        <v>297</v>
      </c>
      <c r="D7" t="s">
        <v>308</v>
      </c>
      <c r="E7" t="s">
        <v>298</v>
      </c>
      <c r="U7">
        <v>97.660713166686506</v>
      </c>
      <c r="V7">
        <v>96.585632222820806</v>
      </c>
      <c r="W7">
        <v>95.895959959818498</v>
      </c>
      <c r="X7">
        <v>96.186167130004804</v>
      </c>
      <c r="Y7">
        <v>95.7089658056275</v>
      </c>
      <c r="Z7">
        <v>95.421018758459994</v>
      </c>
      <c r="AA7">
        <v>95.788362518041197</v>
      </c>
      <c r="AB7">
        <v>96.5284739029007</v>
      </c>
      <c r="AC7">
        <v>99.137367183726994</v>
      </c>
      <c r="AD7">
        <v>100.009002914682</v>
      </c>
      <c r="AE7">
        <v>100</v>
      </c>
      <c r="AF7">
        <v>106.821275764094</v>
      </c>
    </row>
    <row r="8" spans="1:32" x14ac:dyDescent="0.3">
      <c r="A8" t="s">
        <v>118</v>
      </c>
      <c r="B8" t="s">
        <v>309</v>
      </c>
      <c r="C8" t="s">
        <v>297</v>
      </c>
      <c r="D8" t="s">
        <v>310</v>
      </c>
      <c r="E8" t="s">
        <v>298</v>
      </c>
      <c r="U8">
        <v>96.006973163285195</v>
      </c>
      <c r="V8">
        <v>95.039798859628704</v>
      </c>
      <c r="W8">
        <v>94.031140881130597</v>
      </c>
      <c r="X8">
        <v>94.237313071408394</v>
      </c>
      <c r="Y8">
        <v>94.256530839460595</v>
      </c>
      <c r="Z8">
        <v>93.869196898251005</v>
      </c>
      <c r="AA8">
        <v>94.8561221254771</v>
      </c>
      <c r="AB8">
        <v>95.913795882086006</v>
      </c>
      <c r="AC8">
        <v>99.058364678339899</v>
      </c>
      <c r="AD8">
        <v>99.943344648429303</v>
      </c>
      <c r="AE8">
        <v>100</v>
      </c>
      <c r="AF8">
        <v>106.49173410797199</v>
      </c>
    </row>
    <row r="9" spans="1:32" x14ac:dyDescent="0.3">
      <c r="A9" t="s">
        <v>118</v>
      </c>
      <c r="B9" t="s">
        <v>311</v>
      </c>
      <c r="C9" t="s">
        <v>297</v>
      </c>
      <c r="D9" t="s">
        <v>312</v>
      </c>
      <c r="E9" t="s">
        <v>298</v>
      </c>
      <c r="U9">
        <v>98.012983081648301</v>
      </c>
      <c r="V9">
        <v>96.918208758400894</v>
      </c>
      <c r="W9">
        <v>96.378105209953503</v>
      </c>
      <c r="X9">
        <v>96.722475515422701</v>
      </c>
      <c r="Y9">
        <v>96.000393256328607</v>
      </c>
      <c r="Z9">
        <v>95.807265273273003</v>
      </c>
      <c r="AA9">
        <v>96.264019597018304</v>
      </c>
      <c r="AB9">
        <v>97.017578445403103</v>
      </c>
      <c r="AC9">
        <v>99.163694640397495</v>
      </c>
      <c r="AD9">
        <v>100.13200243748599</v>
      </c>
      <c r="AE9">
        <v>100</v>
      </c>
      <c r="AF9">
        <v>106.820791264064</v>
      </c>
    </row>
    <row r="10" spans="1:32" x14ac:dyDescent="0.3">
      <c r="A10" t="s">
        <v>118</v>
      </c>
      <c r="B10" t="s">
        <v>313</v>
      </c>
      <c r="C10" t="s">
        <v>297</v>
      </c>
      <c r="D10" t="s">
        <v>314</v>
      </c>
      <c r="E10" t="s">
        <v>298</v>
      </c>
      <c r="U10">
        <v>99.179706635343805</v>
      </c>
      <c r="V10">
        <v>97.890533182881697</v>
      </c>
      <c r="W10">
        <v>97.562523908868201</v>
      </c>
      <c r="X10">
        <v>97.885339945192101</v>
      </c>
      <c r="Y10">
        <v>96.987388426851396</v>
      </c>
      <c r="Z10">
        <v>96.882185741517404</v>
      </c>
      <c r="AA10">
        <v>97.411024890902397</v>
      </c>
      <c r="AB10">
        <v>97.718208337005706</v>
      </c>
      <c r="AC10">
        <v>99.268310840792495</v>
      </c>
      <c r="AD10">
        <v>100.463499815148</v>
      </c>
      <c r="AE10">
        <v>100</v>
      </c>
      <c r="AF10">
        <v>106.845930388455</v>
      </c>
    </row>
    <row r="11" spans="1:32" x14ac:dyDescent="0.3">
      <c r="A11" t="s">
        <v>118</v>
      </c>
      <c r="B11" t="s">
        <v>315</v>
      </c>
      <c r="C11" t="s">
        <v>297</v>
      </c>
      <c r="D11" t="s">
        <v>316</v>
      </c>
      <c r="E11" t="s">
        <v>298</v>
      </c>
      <c r="U11">
        <v>99.645331038632406</v>
      </c>
      <c r="V11">
        <v>98.291399644696099</v>
      </c>
      <c r="W11">
        <v>98.040409811193697</v>
      </c>
      <c r="X11">
        <v>98.354793193026694</v>
      </c>
      <c r="Y11">
        <v>97.378768251388493</v>
      </c>
      <c r="Z11">
        <v>97.314203652245496</v>
      </c>
      <c r="AA11">
        <v>97.8742354103737</v>
      </c>
      <c r="AB11">
        <v>98.008115969886205</v>
      </c>
      <c r="AC11">
        <v>99.334410604776906</v>
      </c>
      <c r="AD11">
        <v>100.649837821175</v>
      </c>
      <c r="AE11">
        <v>100</v>
      </c>
      <c r="AF11">
        <v>106.857159421254</v>
      </c>
    </row>
    <row r="12" spans="1:32" x14ac:dyDescent="0.3">
      <c r="A12" t="s">
        <v>118</v>
      </c>
      <c r="B12" t="s">
        <v>317</v>
      </c>
      <c r="C12" t="s">
        <v>297</v>
      </c>
      <c r="D12" t="s">
        <v>318</v>
      </c>
      <c r="E12" t="s">
        <v>298</v>
      </c>
      <c r="U12">
        <v>97.690874671902506</v>
      </c>
      <c r="V12">
        <v>96.644631419141902</v>
      </c>
      <c r="W12">
        <v>96.021658257816</v>
      </c>
      <c r="X12">
        <v>96.389060617797099</v>
      </c>
      <c r="Y12">
        <v>95.725432789805495</v>
      </c>
      <c r="Z12">
        <v>95.357832726139705</v>
      </c>
      <c r="AA12">
        <v>95.751359760153804</v>
      </c>
      <c r="AB12">
        <v>96.430183747695494</v>
      </c>
      <c r="AC12">
        <v>98.917845603128001</v>
      </c>
      <c r="AD12">
        <v>99.922771134341303</v>
      </c>
      <c r="AE12">
        <v>100</v>
      </c>
      <c r="AF12">
        <v>106.80560991362699</v>
      </c>
    </row>
    <row r="13" spans="1:32" x14ac:dyDescent="0.3">
      <c r="A13" t="s">
        <v>118</v>
      </c>
      <c r="B13" t="s">
        <v>319</v>
      </c>
      <c r="C13" t="s">
        <v>297</v>
      </c>
      <c r="D13" t="s">
        <v>320</v>
      </c>
      <c r="E13" t="s">
        <v>298</v>
      </c>
      <c r="U13">
        <v>97.282524953248</v>
      </c>
      <c r="V13">
        <v>96.133110729043295</v>
      </c>
      <c r="W13">
        <v>95.356872500683096</v>
      </c>
      <c r="X13">
        <v>95.626747583947306</v>
      </c>
      <c r="Y13">
        <v>95.123290045418599</v>
      </c>
      <c r="Z13">
        <v>94.806994219379504</v>
      </c>
      <c r="AA13">
        <v>95.101901111651799</v>
      </c>
      <c r="AB13">
        <v>95.873904893108303</v>
      </c>
      <c r="AC13">
        <v>98.829221647852506</v>
      </c>
      <c r="AD13">
        <v>99.758655425586795</v>
      </c>
      <c r="AE13">
        <v>100</v>
      </c>
      <c r="AF13">
        <v>106.704951855218</v>
      </c>
    </row>
    <row r="14" spans="1:32" x14ac:dyDescent="0.3">
      <c r="A14" t="s">
        <v>118</v>
      </c>
      <c r="B14" t="s">
        <v>321</v>
      </c>
      <c r="C14" t="s">
        <v>297</v>
      </c>
      <c r="D14" t="s">
        <v>322</v>
      </c>
      <c r="E14" t="s">
        <v>298</v>
      </c>
      <c r="U14">
        <v>99.576271904738803</v>
      </c>
      <c r="V14">
        <v>98.370164756023797</v>
      </c>
      <c r="W14">
        <v>97.802794497712995</v>
      </c>
      <c r="X14">
        <v>97.866261303373804</v>
      </c>
      <c r="Y14">
        <v>97.072390769579997</v>
      </c>
      <c r="Z14">
        <v>96.9685993246311</v>
      </c>
      <c r="AA14">
        <v>97.4471742120095</v>
      </c>
      <c r="AB14">
        <v>97.755403941722804</v>
      </c>
      <c r="AC14">
        <v>99.393684241398603</v>
      </c>
      <c r="AD14">
        <v>100.532793128644</v>
      </c>
      <c r="AE14">
        <v>100</v>
      </c>
      <c r="AF14">
        <v>106.837587794318</v>
      </c>
    </row>
    <row r="15" spans="1:32" x14ac:dyDescent="0.3">
      <c r="A15" t="s">
        <v>118</v>
      </c>
      <c r="B15" t="s">
        <v>323</v>
      </c>
      <c r="C15" t="s">
        <v>297</v>
      </c>
      <c r="D15" t="s">
        <v>324</v>
      </c>
      <c r="E15" t="s">
        <v>298</v>
      </c>
      <c r="U15">
        <v>99.170832517342603</v>
      </c>
      <c r="V15">
        <v>97.829936027252003</v>
      </c>
      <c r="W15">
        <v>97.302813459838603</v>
      </c>
      <c r="X15">
        <v>97.526648370702205</v>
      </c>
      <c r="Y15">
        <v>96.691617780777406</v>
      </c>
      <c r="Z15">
        <v>96.546490061929902</v>
      </c>
      <c r="AA15">
        <v>97.011387083488103</v>
      </c>
      <c r="AB15">
        <v>97.399844381104103</v>
      </c>
      <c r="AC15">
        <v>99.370855634746306</v>
      </c>
      <c r="AD15">
        <v>100.425382913112</v>
      </c>
      <c r="AE15">
        <v>100</v>
      </c>
      <c r="AF15">
        <v>106.859647416081</v>
      </c>
    </row>
    <row r="16" spans="1:32" x14ac:dyDescent="0.3">
      <c r="A16" t="s">
        <v>118</v>
      </c>
      <c r="B16" t="s">
        <v>325</v>
      </c>
      <c r="C16" t="s">
        <v>297</v>
      </c>
      <c r="D16" t="s">
        <v>326</v>
      </c>
      <c r="E16" t="s">
        <v>298</v>
      </c>
      <c r="U16">
        <v>98.833228978983001</v>
      </c>
      <c r="V16">
        <v>97.364091379976799</v>
      </c>
      <c r="W16">
        <v>96.873970001065402</v>
      </c>
      <c r="X16">
        <v>97.223040381794604</v>
      </c>
      <c r="Y16">
        <v>96.354342707307197</v>
      </c>
      <c r="Z16">
        <v>96.171471725151505</v>
      </c>
      <c r="AA16">
        <v>96.623938711590597</v>
      </c>
      <c r="AB16">
        <v>97.080388066580596</v>
      </c>
      <c r="AC16">
        <v>99.322977024816097</v>
      </c>
      <c r="AD16">
        <v>100.317720369086</v>
      </c>
      <c r="AE16">
        <v>100</v>
      </c>
      <c r="AF16">
        <v>106.877997679831</v>
      </c>
    </row>
    <row r="17" spans="1:32" x14ac:dyDescent="0.3">
      <c r="A17" t="s">
        <v>118</v>
      </c>
      <c r="B17" t="s">
        <v>327</v>
      </c>
      <c r="C17" t="s">
        <v>297</v>
      </c>
      <c r="D17" t="s">
        <v>328</v>
      </c>
      <c r="E17" t="s">
        <v>298</v>
      </c>
      <c r="U17">
        <v>98.237192436370506</v>
      </c>
      <c r="V17">
        <v>97.130704234164796</v>
      </c>
      <c r="W17">
        <v>96.241564392775402</v>
      </c>
      <c r="X17">
        <v>96.747442814329901</v>
      </c>
      <c r="Y17">
        <v>96.054047032271001</v>
      </c>
      <c r="Z17">
        <v>95.830246506369704</v>
      </c>
      <c r="AA17">
        <v>96.162392410789195</v>
      </c>
      <c r="AB17">
        <v>96.970448022844806</v>
      </c>
      <c r="AC17">
        <v>99.100775583090396</v>
      </c>
      <c r="AD17">
        <v>100.18403929147701</v>
      </c>
      <c r="AE17">
        <v>100</v>
      </c>
      <c r="AF17">
        <v>106.9183457792</v>
      </c>
    </row>
    <row r="18" spans="1:32" x14ac:dyDescent="0.3">
      <c r="A18" t="s">
        <v>118</v>
      </c>
      <c r="B18" t="s">
        <v>329</v>
      </c>
      <c r="C18" t="s">
        <v>297</v>
      </c>
      <c r="D18" t="s">
        <v>330</v>
      </c>
      <c r="E18" t="s">
        <v>298</v>
      </c>
      <c r="U18">
        <v>97.834911120900202</v>
      </c>
      <c r="V18">
        <v>96.611702629542805</v>
      </c>
      <c r="W18">
        <v>95.958888874085204</v>
      </c>
      <c r="X18">
        <v>96.375885051320594</v>
      </c>
      <c r="Y18">
        <v>95.668399177519902</v>
      </c>
      <c r="Z18">
        <v>95.469640872120806</v>
      </c>
      <c r="AA18">
        <v>95.995264759227098</v>
      </c>
      <c r="AB18">
        <v>96.575552338729807</v>
      </c>
      <c r="AC18">
        <v>98.983360035739395</v>
      </c>
      <c r="AD18">
        <v>99.977861034160696</v>
      </c>
      <c r="AE18">
        <v>100</v>
      </c>
      <c r="AF18">
        <v>106.711295439807</v>
      </c>
    </row>
    <row r="19" spans="1:32" x14ac:dyDescent="0.3">
      <c r="A19" t="s">
        <v>118</v>
      </c>
      <c r="B19" t="s">
        <v>331</v>
      </c>
      <c r="C19" t="s">
        <v>297</v>
      </c>
      <c r="D19" t="s">
        <v>332</v>
      </c>
      <c r="E19" t="s">
        <v>298</v>
      </c>
      <c r="U19">
        <v>96.119089684364596</v>
      </c>
      <c r="V19">
        <v>94.989986401378601</v>
      </c>
      <c r="W19">
        <v>94.273937779655498</v>
      </c>
      <c r="X19">
        <v>94.606934707396704</v>
      </c>
      <c r="Y19">
        <v>94.249998514641902</v>
      </c>
      <c r="Z19">
        <v>93.870497261427602</v>
      </c>
      <c r="AA19">
        <v>94.270453474123897</v>
      </c>
      <c r="AB19">
        <v>95.459676684918705</v>
      </c>
      <c r="AC19">
        <v>98.793388862851302</v>
      </c>
      <c r="AD19">
        <v>99.506580321638793</v>
      </c>
      <c r="AE19">
        <v>100</v>
      </c>
      <c r="AF19">
        <v>106.721643002916</v>
      </c>
    </row>
    <row r="20" spans="1:32" x14ac:dyDescent="0.3">
      <c r="A20" t="s">
        <v>118</v>
      </c>
      <c r="B20" t="s">
        <v>333</v>
      </c>
      <c r="C20" t="s">
        <v>297</v>
      </c>
      <c r="D20" t="s">
        <v>334</v>
      </c>
      <c r="E20" t="s">
        <v>298</v>
      </c>
      <c r="U20">
        <v>94.9669383316796</v>
      </c>
      <c r="V20">
        <v>94.325092596320602</v>
      </c>
      <c r="W20">
        <v>93.092717702886205</v>
      </c>
      <c r="X20">
        <v>93.357510943724094</v>
      </c>
      <c r="Y20">
        <v>93.245989004092706</v>
      </c>
      <c r="Z20">
        <v>92.755461260914601</v>
      </c>
      <c r="AA20">
        <v>92.858292009394205</v>
      </c>
      <c r="AB20">
        <v>94.248214926308293</v>
      </c>
      <c r="AC20">
        <v>98.321671039710395</v>
      </c>
      <c r="AD20">
        <v>98.899076357138398</v>
      </c>
      <c r="AE20">
        <v>100</v>
      </c>
      <c r="AF20">
        <v>106.68466278980399</v>
      </c>
    </row>
    <row r="21" spans="1:32" x14ac:dyDescent="0.3">
      <c r="A21" t="s">
        <v>118</v>
      </c>
      <c r="B21" t="s">
        <v>335</v>
      </c>
      <c r="C21" t="s">
        <v>297</v>
      </c>
      <c r="D21" t="s">
        <v>336</v>
      </c>
      <c r="E21" t="s">
        <v>298</v>
      </c>
      <c r="U21">
        <v>95.086329637904896</v>
      </c>
      <c r="V21">
        <v>94.420963125368303</v>
      </c>
      <c r="W21">
        <v>93.202846864470402</v>
      </c>
      <c r="X21">
        <v>93.460602344526706</v>
      </c>
      <c r="Y21">
        <v>93.401617369940496</v>
      </c>
      <c r="Z21">
        <v>92.917966896846195</v>
      </c>
      <c r="AA21">
        <v>93.021032261610301</v>
      </c>
      <c r="AB21">
        <v>94.393095705846605</v>
      </c>
      <c r="AC21">
        <v>98.417426634136007</v>
      </c>
      <c r="AD21">
        <v>99.019138667193999</v>
      </c>
      <c r="AE21">
        <v>100</v>
      </c>
      <c r="AF21">
        <v>106.69535930438499</v>
      </c>
    </row>
    <row r="22" spans="1:32" x14ac:dyDescent="0.3">
      <c r="A22" t="s">
        <v>118</v>
      </c>
      <c r="B22" t="s">
        <v>337</v>
      </c>
      <c r="C22" t="s">
        <v>297</v>
      </c>
      <c r="D22" t="s">
        <v>338</v>
      </c>
      <c r="E22" t="s">
        <v>298</v>
      </c>
      <c r="U22">
        <v>95.186286207025503</v>
      </c>
      <c r="V22">
        <v>94.495503394393197</v>
      </c>
      <c r="W22">
        <v>93.291494017695996</v>
      </c>
      <c r="X22">
        <v>93.539266297900298</v>
      </c>
      <c r="Y22">
        <v>93.5599281858144</v>
      </c>
      <c r="Z22">
        <v>93.083501255081302</v>
      </c>
      <c r="AA22">
        <v>93.186811578422805</v>
      </c>
      <c r="AB22">
        <v>94.539437586485406</v>
      </c>
      <c r="AC22">
        <v>98.514307159064003</v>
      </c>
      <c r="AD22">
        <v>99.1438771910844</v>
      </c>
      <c r="AE22">
        <v>100</v>
      </c>
      <c r="AF22">
        <v>106.709802576191</v>
      </c>
    </row>
    <row r="23" spans="1:32" x14ac:dyDescent="0.3">
      <c r="A23" t="s">
        <v>118</v>
      </c>
      <c r="B23" t="s">
        <v>339</v>
      </c>
      <c r="C23" t="s">
        <v>297</v>
      </c>
      <c r="D23" t="s">
        <v>340</v>
      </c>
      <c r="E23" t="s">
        <v>298</v>
      </c>
      <c r="U23">
        <v>94.432361717390407</v>
      </c>
      <c r="V23">
        <v>93.817975306999401</v>
      </c>
      <c r="W23">
        <v>92.423378322471095</v>
      </c>
      <c r="X23">
        <v>92.690341218190099</v>
      </c>
      <c r="Y23">
        <v>92.677030762689299</v>
      </c>
      <c r="Z23">
        <v>92.165930443231602</v>
      </c>
      <c r="AA23">
        <v>92.311982519636999</v>
      </c>
      <c r="AB23">
        <v>93.756687774330103</v>
      </c>
      <c r="AC23">
        <v>98.219799555974703</v>
      </c>
      <c r="AD23">
        <v>98.597956524389602</v>
      </c>
      <c r="AE23">
        <v>100</v>
      </c>
      <c r="AF23">
        <v>106.65186746361999</v>
      </c>
    </row>
    <row r="24" spans="1:32" x14ac:dyDescent="0.3">
      <c r="A24" t="s">
        <v>118</v>
      </c>
      <c r="B24" t="s">
        <v>341</v>
      </c>
      <c r="C24" t="s">
        <v>297</v>
      </c>
      <c r="D24" t="s">
        <v>342</v>
      </c>
      <c r="E24" t="s">
        <v>298</v>
      </c>
      <c r="U24">
        <v>95.658670574313902</v>
      </c>
      <c r="V24">
        <v>94.759121223266405</v>
      </c>
      <c r="W24">
        <v>93.785489756093995</v>
      </c>
      <c r="X24">
        <v>94.105020250934103</v>
      </c>
      <c r="Y24">
        <v>93.863103847516598</v>
      </c>
      <c r="Z24">
        <v>93.410324762214898</v>
      </c>
      <c r="AA24">
        <v>93.6361999417216</v>
      </c>
      <c r="AB24">
        <v>94.808970530119097</v>
      </c>
      <c r="AC24">
        <v>98.627289069860495</v>
      </c>
      <c r="AD24">
        <v>99.226545612401594</v>
      </c>
      <c r="AE24">
        <v>100</v>
      </c>
      <c r="AF24">
        <v>106.717902397001</v>
      </c>
    </row>
    <row r="25" spans="1:32" x14ac:dyDescent="0.3">
      <c r="A25" t="s">
        <v>118</v>
      </c>
      <c r="B25" t="s">
        <v>343</v>
      </c>
      <c r="C25" t="s">
        <v>297</v>
      </c>
      <c r="D25" t="s">
        <v>344</v>
      </c>
      <c r="E25" t="s">
        <v>298</v>
      </c>
      <c r="U25">
        <v>94.372897811031095</v>
      </c>
      <c r="V25">
        <v>93.802273079513995</v>
      </c>
      <c r="W25">
        <v>92.4238724771824</v>
      </c>
      <c r="X25">
        <v>92.690589156940703</v>
      </c>
      <c r="Y25">
        <v>92.7125410520554</v>
      </c>
      <c r="Z25">
        <v>92.1886449404644</v>
      </c>
      <c r="AA25">
        <v>92.297588988152597</v>
      </c>
      <c r="AB25">
        <v>93.780355908163898</v>
      </c>
      <c r="AC25">
        <v>98.2786241012776</v>
      </c>
      <c r="AD25">
        <v>98.565394669512401</v>
      </c>
      <c r="AE25">
        <v>100</v>
      </c>
      <c r="AF25">
        <v>106.602932240879</v>
      </c>
    </row>
    <row r="26" spans="1:32" x14ac:dyDescent="0.3">
      <c r="A26" t="s">
        <v>118</v>
      </c>
      <c r="B26" t="s">
        <v>345</v>
      </c>
      <c r="C26" t="s">
        <v>297</v>
      </c>
      <c r="D26" t="s">
        <v>346</v>
      </c>
      <c r="E26" t="s">
        <v>298</v>
      </c>
      <c r="U26">
        <v>96.250558821362304</v>
      </c>
      <c r="V26">
        <v>95.228571233978599</v>
      </c>
      <c r="W26">
        <v>94.443334463482998</v>
      </c>
      <c r="X26">
        <v>94.795747005109305</v>
      </c>
      <c r="Y26">
        <v>94.393427867166494</v>
      </c>
      <c r="Z26">
        <v>93.977321796058604</v>
      </c>
      <c r="AA26">
        <v>94.286005212151906</v>
      </c>
      <c r="AB26">
        <v>95.303144864168004</v>
      </c>
      <c r="AC26">
        <v>98.762709767630994</v>
      </c>
      <c r="AD26">
        <v>99.4797801371774</v>
      </c>
      <c r="AE26">
        <v>100</v>
      </c>
      <c r="AF26">
        <v>106.74064023979101</v>
      </c>
    </row>
    <row r="27" spans="1:32" x14ac:dyDescent="0.3">
      <c r="A27" t="s">
        <v>118</v>
      </c>
      <c r="B27" t="s">
        <v>347</v>
      </c>
      <c r="C27" t="s">
        <v>297</v>
      </c>
      <c r="D27" t="s">
        <v>348</v>
      </c>
      <c r="E27" t="s">
        <v>298</v>
      </c>
      <c r="U27">
        <v>94.916476929660703</v>
      </c>
      <c r="V27">
        <v>94.211570669117805</v>
      </c>
      <c r="W27">
        <v>92.881966825077399</v>
      </c>
      <c r="X27">
        <v>93.145864739517194</v>
      </c>
      <c r="Y27">
        <v>93.166624230277904</v>
      </c>
      <c r="Z27">
        <v>92.661525766143498</v>
      </c>
      <c r="AA27">
        <v>92.762345949634593</v>
      </c>
      <c r="AB27">
        <v>94.146238288830006</v>
      </c>
      <c r="AC27">
        <v>98.439407664632299</v>
      </c>
      <c r="AD27">
        <v>98.921184335976093</v>
      </c>
      <c r="AE27">
        <v>100</v>
      </c>
      <c r="AF27">
        <v>106.71437265367101</v>
      </c>
    </row>
    <row r="28" spans="1:32" x14ac:dyDescent="0.3">
      <c r="A28" t="s">
        <v>118</v>
      </c>
      <c r="B28" t="s">
        <v>349</v>
      </c>
      <c r="C28" t="s">
        <v>297</v>
      </c>
      <c r="D28" t="s">
        <v>350</v>
      </c>
      <c r="E28" t="s">
        <v>298</v>
      </c>
      <c r="U28">
        <v>94.933653690581593</v>
      </c>
      <c r="V28">
        <v>94.200214857193501</v>
      </c>
      <c r="W28">
        <v>92.913845170715604</v>
      </c>
      <c r="X28">
        <v>93.296935178689495</v>
      </c>
      <c r="Y28">
        <v>93.093127897150495</v>
      </c>
      <c r="Z28">
        <v>92.607543356302898</v>
      </c>
      <c r="AA28">
        <v>92.783880872976198</v>
      </c>
      <c r="AB28">
        <v>94.057974155500105</v>
      </c>
      <c r="AC28">
        <v>98.303299013120196</v>
      </c>
      <c r="AD28">
        <v>98.780370460656201</v>
      </c>
      <c r="AE28">
        <v>100</v>
      </c>
      <c r="AF28">
        <v>106.550049041436</v>
      </c>
    </row>
    <row r="29" spans="1:32" x14ac:dyDescent="0.3">
      <c r="A29" t="s">
        <v>118</v>
      </c>
      <c r="B29" t="s">
        <v>351</v>
      </c>
      <c r="C29" t="s">
        <v>297</v>
      </c>
      <c r="D29" t="s">
        <v>352</v>
      </c>
      <c r="E29" t="s">
        <v>298</v>
      </c>
      <c r="U29">
        <v>94.483731996388002</v>
      </c>
      <c r="V29">
        <v>93.937972758964705</v>
      </c>
      <c r="W29">
        <v>92.740148674311499</v>
      </c>
      <c r="X29">
        <v>92.9929491525142</v>
      </c>
      <c r="Y29">
        <v>92.761134650684397</v>
      </c>
      <c r="Z29">
        <v>92.249374068070694</v>
      </c>
      <c r="AA29">
        <v>92.358342174885195</v>
      </c>
      <c r="AB29">
        <v>93.809300076403801</v>
      </c>
      <c r="AC29">
        <v>98.239834191137007</v>
      </c>
      <c r="AD29">
        <v>98.526610869307206</v>
      </c>
      <c r="AE29">
        <v>100</v>
      </c>
      <c r="AF29">
        <v>106.617396982877</v>
      </c>
    </row>
    <row r="30" spans="1:32" x14ac:dyDescent="0.3">
      <c r="A30" t="s">
        <v>118</v>
      </c>
      <c r="B30" t="s">
        <v>353</v>
      </c>
      <c r="C30" t="s">
        <v>297</v>
      </c>
      <c r="D30" t="s">
        <v>354</v>
      </c>
      <c r="E30" t="s">
        <v>298</v>
      </c>
      <c r="U30">
        <v>94.188597274195601</v>
      </c>
      <c r="V30">
        <v>93.6057938581217</v>
      </c>
      <c r="W30">
        <v>92.337875919279497</v>
      </c>
      <c r="X30">
        <v>92.474816018237505</v>
      </c>
      <c r="Y30">
        <v>92.497334675098898</v>
      </c>
      <c r="Z30">
        <v>91.964192963540498</v>
      </c>
      <c r="AA30">
        <v>92.077086496605602</v>
      </c>
      <c r="AB30">
        <v>93.587537915948403</v>
      </c>
      <c r="AC30">
        <v>98.212369620681599</v>
      </c>
      <c r="AD30">
        <v>98.517622524802604</v>
      </c>
      <c r="AE30">
        <v>100</v>
      </c>
      <c r="AF30">
        <v>106.19686780105999</v>
      </c>
    </row>
    <row r="31" spans="1:32" x14ac:dyDescent="0.3">
      <c r="A31" t="s">
        <v>118</v>
      </c>
      <c r="B31" t="s">
        <v>355</v>
      </c>
      <c r="C31" t="s">
        <v>297</v>
      </c>
      <c r="D31" t="s">
        <v>356</v>
      </c>
      <c r="E31" t="s">
        <v>298</v>
      </c>
      <c r="U31">
        <v>94.5188751132183</v>
      </c>
      <c r="V31">
        <v>93.978184312808807</v>
      </c>
      <c r="W31">
        <v>92.627362892245401</v>
      </c>
      <c r="X31">
        <v>93.359841426034293</v>
      </c>
      <c r="Y31">
        <v>93.381369814089098</v>
      </c>
      <c r="Z31">
        <v>92.876999914197995</v>
      </c>
      <c r="AA31">
        <v>92.990327676091297</v>
      </c>
      <c r="AB31">
        <v>93.900668926988402</v>
      </c>
      <c r="AC31">
        <v>98.0163434210003</v>
      </c>
      <c r="AD31">
        <v>98.529671059200396</v>
      </c>
      <c r="AE31">
        <v>100</v>
      </c>
      <c r="AF31">
        <v>106.385851300494</v>
      </c>
    </row>
    <row r="32" spans="1:32" x14ac:dyDescent="0.3">
      <c r="A32" t="s">
        <v>118</v>
      </c>
      <c r="B32" t="s">
        <v>357</v>
      </c>
      <c r="C32" t="s">
        <v>297</v>
      </c>
      <c r="D32" t="s">
        <v>358</v>
      </c>
      <c r="E32" t="s">
        <v>298</v>
      </c>
      <c r="U32">
        <v>94.902740424106099</v>
      </c>
      <c r="V32">
        <v>94.136258601197795</v>
      </c>
      <c r="W32">
        <v>92.799257829819695</v>
      </c>
      <c r="X32">
        <v>93.199336795424799</v>
      </c>
      <c r="Y32">
        <v>93.055110068908107</v>
      </c>
      <c r="Z32">
        <v>92.575231070579903</v>
      </c>
      <c r="AA32">
        <v>92.831207036428495</v>
      </c>
      <c r="AB32">
        <v>94.145127889644101</v>
      </c>
      <c r="AC32">
        <v>98.285307983081495</v>
      </c>
      <c r="AD32">
        <v>98.786377541621306</v>
      </c>
      <c r="AE32">
        <v>100</v>
      </c>
      <c r="AF32">
        <v>106.61085201105</v>
      </c>
    </row>
    <row r="33" spans="1:32" x14ac:dyDescent="0.3">
      <c r="A33" t="s">
        <v>118</v>
      </c>
      <c r="B33" t="s">
        <v>359</v>
      </c>
      <c r="C33" t="s">
        <v>297</v>
      </c>
      <c r="D33" t="s">
        <v>360</v>
      </c>
      <c r="E33" t="s">
        <v>298</v>
      </c>
      <c r="U33">
        <v>95.536523152986803</v>
      </c>
      <c r="V33">
        <v>94.386095836237502</v>
      </c>
      <c r="W33">
        <v>93.2051092994909</v>
      </c>
      <c r="X33">
        <v>93.410763556599207</v>
      </c>
      <c r="Y33">
        <v>92.453569614557594</v>
      </c>
      <c r="Z33">
        <v>92.092840118271496</v>
      </c>
      <c r="AA33">
        <v>92.174308895326007</v>
      </c>
      <c r="AB33">
        <v>93.418776108673995</v>
      </c>
      <c r="AC33">
        <v>97.504958663096204</v>
      </c>
      <c r="AD33">
        <v>98.821917682168603</v>
      </c>
      <c r="AE33">
        <v>100</v>
      </c>
      <c r="AF33">
        <v>106.350648194059</v>
      </c>
    </row>
    <row r="34" spans="1:32" x14ac:dyDescent="0.3">
      <c r="A34" t="s">
        <v>118</v>
      </c>
      <c r="B34" t="s">
        <v>361</v>
      </c>
      <c r="C34" t="s">
        <v>297</v>
      </c>
      <c r="D34" t="s">
        <v>362</v>
      </c>
      <c r="E34" t="s">
        <v>298</v>
      </c>
      <c r="U34">
        <v>94.241155181795193</v>
      </c>
      <c r="V34">
        <v>93.661787171197801</v>
      </c>
      <c r="W34">
        <v>92.253706220157596</v>
      </c>
      <c r="X34">
        <v>92.527664204182898</v>
      </c>
      <c r="Y34">
        <v>92.5501119383283</v>
      </c>
      <c r="Z34">
        <v>92.018575863235895</v>
      </c>
      <c r="AA34">
        <v>92.129756584946307</v>
      </c>
      <c r="AB34">
        <v>93.604123763324594</v>
      </c>
      <c r="AC34">
        <v>98.031550618020901</v>
      </c>
      <c r="AD34">
        <v>98.559368553185706</v>
      </c>
      <c r="AE34">
        <v>100</v>
      </c>
      <c r="AF34">
        <v>106.36396453271</v>
      </c>
    </row>
    <row r="35" spans="1:32" x14ac:dyDescent="0.3">
      <c r="A35" t="s">
        <v>118</v>
      </c>
      <c r="B35" t="s">
        <v>363</v>
      </c>
      <c r="C35" t="s">
        <v>297</v>
      </c>
      <c r="D35" t="s">
        <v>364</v>
      </c>
      <c r="E35" t="s">
        <v>298</v>
      </c>
      <c r="U35">
        <v>95.734963374998699</v>
      </c>
      <c r="V35">
        <v>95.8463089346629</v>
      </c>
      <c r="W35">
        <v>95.449888893537405</v>
      </c>
      <c r="X35">
        <v>96.755427237154194</v>
      </c>
      <c r="Y35">
        <v>96.0971750186782</v>
      </c>
      <c r="Z35">
        <v>95.400044821707695</v>
      </c>
      <c r="AA35">
        <v>97.177401405264206</v>
      </c>
      <c r="AB35">
        <v>98.391380460375402</v>
      </c>
      <c r="AC35">
        <v>100.16559344719199</v>
      </c>
      <c r="AD35">
        <v>101.04891472623</v>
      </c>
      <c r="AE35">
        <v>100</v>
      </c>
      <c r="AF35">
        <v>107.151852083668</v>
      </c>
    </row>
    <row r="36" spans="1:32" x14ac:dyDescent="0.3">
      <c r="A36" t="s">
        <v>118</v>
      </c>
      <c r="B36" t="s">
        <v>365</v>
      </c>
      <c r="C36" t="s">
        <v>297</v>
      </c>
      <c r="D36" t="s">
        <v>366</v>
      </c>
      <c r="E36" t="s">
        <v>298</v>
      </c>
      <c r="U36">
        <v>94.568933532470894</v>
      </c>
      <c r="V36">
        <v>95.980983609453801</v>
      </c>
      <c r="W36">
        <v>95.862269771267705</v>
      </c>
      <c r="X36">
        <v>97.983076008612599</v>
      </c>
      <c r="Y36">
        <v>97.211544261875503</v>
      </c>
      <c r="Z36">
        <v>96.359282932652505</v>
      </c>
      <c r="AA36">
        <v>99.049888146312895</v>
      </c>
      <c r="AB36">
        <v>100.531835243948</v>
      </c>
      <c r="AC36">
        <v>101.50571929587301</v>
      </c>
      <c r="AD36">
        <v>102.35992493054501</v>
      </c>
      <c r="AE36">
        <v>100</v>
      </c>
      <c r="AF36">
        <v>107.503813786894</v>
      </c>
    </row>
    <row r="37" spans="1:32" x14ac:dyDescent="0.3">
      <c r="A37" t="s">
        <v>118</v>
      </c>
      <c r="B37" t="s">
        <v>367</v>
      </c>
      <c r="C37" t="s">
        <v>297</v>
      </c>
      <c r="D37" t="s">
        <v>368</v>
      </c>
      <c r="E37" t="s">
        <v>298</v>
      </c>
      <c r="U37">
        <v>96.360148966635506</v>
      </c>
      <c r="V37">
        <v>95.151125910697502</v>
      </c>
      <c r="W37">
        <v>94.540552318197001</v>
      </c>
      <c r="X37">
        <v>94.875788865250897</v>
      </c>
      <c r="Y37">
        <v>94.396220024700597</v>
      </c>
      <c r="Z37">
        <v>94.083971642338796</v>
      </c>
      <c r="AA37">
        <v>94.448689147163094</v>
      </c>
      <c r="AB37">
        <v>95.259069712403999</v>
      </c>
      <c r="AC37">
        <v>98.004645239093804</v>
      </c>
      <c r="AD37">
        <v>98.839524964330096</v>
      </c>
      <c r="AE37">
        <v>100</v>
      </c>
      <c r="AF37">
        <v>106.642104661339</v>
      </c>
    </row>
    <row r="38" spans="1:32" x14ac:dyDescent="0.3">
      <c r="A38" t="s">
        <v>118</v>
      </c>
      <c r="B38" t="s">
        <v>369</v>
      </c>
      <c r="C38" t="s">
        <v>297</v>
      </c>
      <c r="D38" t="s">
        <v>370</v>
      </c>
      <c r="E38" t="s">
        <v>298</v>
      </c>
      <c r="U38">
        <v>97.067658212055093</v>
      </c>
      <c r="V38">
        <v>96.086156558671306</v>
      </c>
      <c r="W38">
        <v>95.204810951214</v>
      </c>
      <c r="X38">
        <v>95.550377019337205</v>
      </c>
      <c r="Y38">
        <v>95.254889287962399</v>
      </c>
      <c r="Z38">
        <v>94.925748923336798</v>
      </c>
      <c r="AA38">
        <v>95.2653530171131</v>
      </c>
      <c r="AB38">
        <v>96.0765213371632</v>
      </c>
      <c r="AC38">
        <v>99.059811937740406</v>
      </c>
      <c r="AD38">
        <v>99.9982680350832</v>
      </c>
      <c r="AE38">
        <v>100</v>
      </c>
      <c r="AF38">
        <v>106.720087125408</v>
      </c>
    </row>
    <row r="39" spans="1:32" x14ac:dyDescent="0.3">
      <c r="A39" t="s">
        <v>118</v>
      </c>
      <c r="B39" t="s">
        <v>371</v>
      </c>
      <c r="C39" t="s">
        <v>297</v>
      </c>
      <c r="D39" t="s">
        <v>372</v>
      </c>
      <c r="E39" t="s">
        <v>298</v>
      </c>
      <c r="U39">
        <v>92.653203432975403</v>
      </c>
      <c r="V39">
        <v>98.541464456627807</v>
      </c>
      <c r="W39">
        <v>98.304551923854504</v>
      </c>
      <c r="X39">
        <v>98.688033663717505</v>
      </c>
      <c r="Y39">
        <v>97.649692572678404</v>
      </c>
      <c r="Z39">
        <v>97.592918205340396</v>
      </c>
      <c r="AA39">
        <v>98.1902419146992</v>
      </c>
      <c r="AB39">
        <v>98.294141004894001</v>
      </c>
      <c r="AC39">
        <v>99.474272243550701</v>
      </c>
      <c r="AD39">
        <v>100.87387097736</v>
      </c>
      <c r="AE39">
        <v>100</v>
      </c>
      <c r="AF39">
        <v>106.868019632716</v>
      </c>
    </row>
    <row r="40" spans="1:32" x14ac:dyDescent="0.3">
      <c r="A40" t="s">
        <v>118</v>
      </c>
      <c r="B40" t="s">
        <v>373</v>
      </c>
      <c r="C40" t="s">
        <v>297</v>
      </c>
      <c r="D40" t="s">
        <v>374</v>
      </c>
      <c r="E40" t="s">
        <v>298</v>
      </c>
      <c r="U40">
        <v>94.422951835730203</v>
      </c>
      <c r="V40">
        <v>93.838698322266794</v>
      </c>
      <c r="W40">
        <v>92.4166870665413</v>
      </c>
      <c r="X40">
        <v>92.692261311301706</v>
      </c>
      <c r="Y40">
        <v>92.714832918535393</v>
      </c>
      <c r="Z40">
        <v>92.180437577494899</v>
      </c>
      <c r="AA40">
        <v>92.2929484845491</v>
      </c>
      <c r="AB40">
        <v>93.803358758696604</v>
      </c>
      <c r="AC40">
        <v>97.998403969218501</v>
      </c>
      <c r="AD40">
        <v>98.469054522538201</v>
      </c>
      <c r="AE40">
        <v>100</v>
      </c>
      <c r="AF40">
        <v>106.56489301703201</v>
      </c>
    </row>
    <row r="41" spans="1:32" x14ac:dyDescent="0.3">
      <c r="A41" t="s">
        <v>118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118</v>
      </c>
      <c r="B42" t="s">
        <v>377</v>
      </c>
      <c r="C42" t="s">
        <v>297</v>
      </c>
      <c r="D42" t="s">
        <v>378</v>
      </c>
      <c r="E42" t="s">
        <v>298</v>
      </c>
      <c r="U42">
        <v>97.776966385220902</v>
      </c>
      <c r="V42">
        <v>96.633389170369199</v>
      </c>
      <c r="W42">
        <v>95.939746750501996</v>
      </c>
      <c r="X42">
        <v>96.272338424720402</v>
      </c>
      <c r="Y42">
        <v>95.570741658955399</v>
      </c>
      <c r="Z42">
        <v>95.339634529536994</v>
      </c>
      <c r="AA42">
        <v>95.748669836861197</v>
      </c>
      <c r="AB42">
        <v>96.404173220639905</v>
      </c>
      <c r="AC42">
        <v>99.008849810586597</v>
      </c>
      <c r="AD42">
        <v>99.9536051386075</v>
      </c>
      <c r="AE42">
        <v>100</v>
      </c>
      <c r="AF42">
        <v>106.783705440513</v>
      </c>
    </row>
    <row r="43" spans="1:32" x14ac:dyDescent="0.3">
      <c r="A43" t="s">
        <v>118</v>
      </c>
      <c r="B43" t="s">
        <v>379</v>
      </c>
      <c r="C43" t="s">
        <v>297</v>
      </c>
      <c r="D43" t="s">
        <v>380</v>
      </c>
      <c r="E43" t="s">
        <v>298</v>
      </c>
      <c r="U43">
        <v>97.586507679431193</v>
      </c>
      <c r="V43">
        <v>96.470496933088796</v>
      </c>
      <c r="W43">
        <v>95.728193784865994</v>
      </c>
      <c r="X43">
        <v>96.0644951513449</v>
      </c>
      <c r="Y43">
        <v>95.397535983121699</v>
      </c>
      <c r="Z43">
        <v>95.152012643857802</v>
      </c>
      <c r="AA43">
        <v>95.547821727855606</v>
      </c>
      <c r="AB43">
        <v>96.251875526620097</v>
      </c>
      <c r="AC43">
        <v>98.985438156927998</v>
      </c>
      <c r="AD43">
        <v>99.888792284827304</v>
      </c>
      <c r="AE43">
        <v>100</v>
      </c>
      <c r="AF43">
        <v>106.776921569745</v>
      </c>
    </row>
    <row r="44" spans="1:32" x14ac:dyDescent="0.3">
      <c r="A44" t="s">
        <v>118</v>
      </c>
      <c r="B44" t="s">
        <v>381</v>
      </c>
      <c r="C44" t="s">
        <v>297</v>
      </c>
      <c r="D44" t="s">
        <v>382</v>
      </c>
      <c r="E44" t="s">
        <v>298</v>
      </c>
      <c r="U44">
        <v>95.998211170830302</v>
      </c>
      <c r="V44">
        <v>95.907341730012007</v>
      </c>
      <c r="W44">
        <v>95.185011379197803</v>
      </c>
      <c r="X44">
        <v>95.667904044698602</v>
      </c>
      <c r="Y44">
        <v>95.153504598395003</v>
      </c>
      <c r="Z44">
        <v>94.878836032564905</v>
      </c>
      <c r="AA44">
        <v>95.476206399923797</v>
      </c>
      <c r="AB44">
        <v>96.341223811863003</v>
      </c>
      <c r="AC44">
        <v>99.033617487805202</v>
      </c>
      <c r="AD44">
        <v>99.980687140588302</v>
      </c>
      <c r="AE44">
        <v>100</v>
      </c>
      <c r="AF44">
        <v>106.784491284376</v>
      </c>
    </row>
    <row r="45" spans="1:32" x14ac:dyDescent="0.3">
      <c r="A45" t="s">
        <v>118</v>
      </c>
      <c r="B45" t="s">
        <v>383</v>
      </c>
      <c r="C45" t="s">
        <v>297</v>
      </c>
      <c r="D45" t="s">
        <v>384</v>
      </c>
      <c r="E45" t="s">
        <v>298</v>
      </c>
      <c r="U45">
        <v>95.995249620504495</v>
      </c>
      <c r="V45">
        <v>95.908782110240793</v>
      </c>
      <c r="W45">
        <v>95.188027524285104</v>
      </c>
      <c r="X45">
        <v>95.670019961866302</v>
      </c>
      <c r="Y45">
        <v>95.155168834233393</v>
      </c>
      <c r="Z45">
        <v>94.883965492449207</v>
      </c>
      <c r="AA45">
        <v>95.485371778985296</v>
      </c>
      <c r="AB45">
        <v>96.349884809457095</v>
      </c>
      <c r="AC45">
        <v>99.037252689768295</v>
      </c>
      <c r="AD45">
        <v>99.984753988687004</v>
      </c>
      <c r="AE45">
        <v>100</v>
      </c>
      <c r="AF45">
        <v>106.78292404849201</v>
      </c>
    </row>
    <row r="46" spans="1:32" x14ac:dyDescent="0.3">
      <c r="A46" t="s">
        <v>118</v>
      </c>
      <c r="B46" t="s">
        <v>385</v>
      </c>
      <c r="C46" t="s">
        <v>297</v>
      </c>
      <c r="D46" t="s">
        <v>386</v>
      </c>
      <c r="E46" t="s">
        <v>298</v>
      </c>
      <c r="U46">
        <v>95.212503436723495</v>
      </c>
      <c r="V46">
        <v>94.433374949083102</v>
      </c>
      <c r="W46">
        <v>93.105110680483804</v>
      </c>
      <c r="X46">
        <v>93.490737644544595</v>
      </c>
      <c r="Y46">
        <v>93.353612987859805</v>
      </c>
      <c r="Z46">
        <v>92.902952882841106</v>
      </c>
      <c r="AA46">
        <v>93.135849716392201</v>
      </c>
      <c r="AB46">
        <v>94.417455049623896</v>
      </c>
      <c r="AC46">
        <v>98.593808427186801</v>
      </c>
      <c r="AD46">
        <v>99.045124987214706</v>
      </c>
      <c r="AE46">
        <v>100</v>
      </c>
      <c r="AF46">
        <v>106.68196261493399</v>
      </c>
    </row>
    <row r="47" spans="1:32" x14ac:dyDescent="0.3">
      <c r="A47" t="s">
        <v>118</v>
      </c>
      <c r="B47" t="s">
        <v>387</v>
      </c>
      <c r="C47" t="s">
        <v>297</v>
      </c>
      <c r="D47" t="s">
        <v>388</v>
      </c>
      <c r="E47" t="s">
        <v>298</v>
      </c>
      <c r="U47">
        <v>96.874826170505898</v>
      </c>
      <c r="V47">
        <v>95.764430025951498</v>
      </c>
      <c r="W47">
        <v>94.916000368480297</v>
      </c>
      <c r="X47">
        <v>95.305735666797503</v>
      </c>
      <c r="Y47">
        <v>94.833717863934893</v>
      </c>
      <c r="Z47">
        <v>94.494688519166701</v>
      </c>
      <c r="AA47">
        <v>94.817838819058693</v>
      </c>
      <c r="AB47">
        <v>95.685972950304901</v>
      </c>
      <c r="AC47">
        <v>98.766004771314201</v>
      </c>
      <c r="AD47">
        <v>99.609897610921493</v>
      </c>
      <c r="AE47">
        <v>100</v>
      </c>
      <c r="AF47">
        <v>106.854023969011</v>
      </c>
    </row>
    <row r="48" spans="1:32" x14ac:dyDescent="0.3">
      <c r="A48" t="s">
        <v>118</v>
      </c>
      <c r="B48" t="s">
        <v>389</v>
      </c>
      <c r="C48" t="s">
        <v>297</v>
      </c>
      <c r="D48" t="s">
        <v>390</v>
      </c>
      <c r="E48" t="s">
        <v>298</v>
      </c>
      <c r="U48">
        <v>100.050584546648</v>
      </c>
      <c r="V48">
        <v>98.588070701036997</v>
      </c>
      <c r="W48">
        <v>98.276386492274199</v>
      </c>
      <c r="X48">
        <v>98.638488254676801</v>
      </c>
      <c r="Y48">
        <v>97.658643419775302</v>
      </c>
      <c r="Z48">
        <v>97.296130263743706</v>
      </c>
      <c r="AA48">
        <v>98.111317893565996</v>
      </c>
      <c r="AB48">
        <v>98.209150517931306</v>
      </c>
      <c r="AC48">
        <v>99.638287116664799</v>
      </c>
      <c r="AD48">
        <v>100.68966875610499</v>
      </c>
      <c r="AE48">
        <v>100</v>
      </c>
      <c r="AF48">
        <v>106.843424567648</v>
      </c>
    </row>
    <row r="49" spans="1:32" x14ac:dyDescent="0.3">
      <c r="A49" t="s">
        <v>118</v>
      </c>
      <c r="B49" t="s">
        <v>391</v>
      </c>
      <c r="C49" t="s">
        <v>297</v>
      </c>
      <c r="D49" t="s">
        <v>392</v>
      </c>
      <c r="E49" t="s">
        <v>298</v>
      </c>
      <c r="U49">
        <v>100.77329581164599</v>
      </c>
      <c r="V49">
        <v>99.235367108714499</v>
      </c>
      <c r="W49">
        <v>99.034439960003894</v>
      </c>
      <c r="X49">
        <v>99.413679138547593</v>
      </c>
      <c r="Y49">
        <v>98.326757106227006</v>
      </c>
      <c r="Z49">
        <v>98.2778500290637</v>
      </c>
      <c r="AA49">
        <v>98.844071485398999</v>
      </c>
      <c r="AB49">
        <v>98.798852496168294</v>
      </c>
      <c r="AC49">
        <v>99.824795412812307</v>
      </c>
      <c r="AD49">
        <v>100.928828657037</v>
      </c>
      <c r="AE49">
        <v>100</v>
      </c>
      <c r="AF49">
        <v>106.86543636934699</v>
      </c>
    </row>
    <row r="50" spans="1:32" x14ac:dyDescent="0.3">
      <c r="A50" t="s">
        <v>118</v>
      </c>
      <c r="B50" t="s">
        <v>393</v>
      </c>
      <c r="C50" t="s">
        <v>297</v>
      </c>
      <c r="D50" t="s">
        <v>394</v>
      </c>
      <c r="E50" t="s">
        <v>298</v>
      </c>
      <c r="U50">
        <v>96.559443326709399</v>
      </c>
      <c r="V50">
        <v>95.511042836222103</v>
      </c>
      <c r="W50">
        <v>94.616927698860806</v>
      </c>
      <c r="X50">
        <v>94.940852643610896</v>
      </c>
      <c r="Y50">
        <v>94.4719157606594</v>
      </c>
      <c r="Z50">
        <v>92.105156994206993</v>
      </c>
      <c r="AA50">
        <v>94.684247970640996</v>
      </c>
      <c r="AB50">
        <v>95.5262625777941</v>
      </c>
      <c r="AC50">
        <v>98.983904032696103</v>
      </c>
      <c r="AD50">
        <v>99.714217073906298</v>
      </c>
      <c r="AE50">
        <v>100</v>
      </c>
      <c r="AF50">
        <v>106.746920819602</v>
      </c>
    </row>
    <row r="51" spans="1:32" x14ac:dyDescent="0.3">
      <c r="A51" t="s">
        <v>118</v>
      </c>
      <c r="B51" t="s">
        <v>395</v>
      </c>
      <c r="C51" t="s">
        <v>297</v>
      </c>
      <c r="D51" t="s">
        <v>396</v>
      </c>
      <c r="E51" t="s">
        <v>298</v>
      </c>
      <c r="U51">
        <v>97.272421350729701</v>
      </c>
      <c r="V51">
        <v>96.253898802985006</v>
      </c>
      <c r="W51">
        <v>95.355830465097398</v>
      </c>
      <c r="X51">
        <v>95.687794014743105</v>
      </c>
      <c r="Y51">
        <v>95.190998787070995</v>
      </c>
      <c r="Z51">
        <v>94.922074493336396</v>
      </c>
      <c r="AA51">
        <v>95.234665507451496</v>
      </c>
      <c r="AB51">
        <v>96.079128220559696</v>
      </c>
      <c r="AC51">
        <v>98.912665275478901</v>
      </c>
      <c r="AD51">
        <v>99.688194651596504</v>
      </c>
      <c r="AE51">
        <v>100</v>
      </c>
      <c r="AF51">
        <v>106.756781912088</v>
      </c>
    </row>
    <row r="52" spans="1:32" x14ac:dyDescent="0.3">
      <c r="A52" t="s">
        <v>118</v>
      </c>
      <c r="B52" t="s">
        <v>397</v>
      </c>
      <c r="C52" t="s">
        <v>297</v>
      </c>
      <c r="D52" t="s">
        <v>398</v>
      </c>
      <c r="E52" t="s">
        <v>298</v>
      </c>
      <c r="U52">
        <v>92.251346571257699</v>
      </c>
      <c r="V52">
        <v>90.5290819309391</v>
      </c>
      <c r="W52">
        <v>89.629804315367807</v>
      </c>
      <c r="X52">
        <v>89.830995104687105</v>
      </c>
      <c r="Y52">
        <v>89.846972501293195</v>
      </c>
      <c r="Z52">
        <v>63.333089192974498</v>
      </c>
      <c r="AA52">
        <v>88.055223224802404</v>
      </c>
      <c r="AB52">
        <v>88.870944737096806</v>
      </c>
      <c r="AC52">
        <v>99.831553447742095</v>
      </c>
      <c r="AD52">
        <v>99.997778630553398</v>
      </c>
      <c r="AE52">
        <v>100</v>
      </c>
      <c r="AF52">
        <v>106.565646147252</v>
      </c>
    </row>
    <row r="53" spans="1:32" x14ac:dyDescent="0.3">
      <c r="A53" t="s">
        <v>118</v>
      </c>
      <c r="B53" t="s">
        <v>399</v>
      </c>
      <c r="C53" t="s">
        <v>297</v>
      </c>
      <c r="D53" t="s">
        <v>400</v>
      </c>
      <c r="E53" t="s">
        <v>298</v>
      </c>
      <c r="U53">
        <v>87.458578813778303</v>
      </c>
      <c r="V53">
        <v>86.672263253658699</v>
      </c>
      <c r="W53">
        <v>85.515064381188395</v>
      </c>
      <c r="X53">
        <v>85.735669626088097</v>
      </c>
      <c r="Y53">
        <v>85.416471469393699</v>
      </c>
      <c r="Z53">
        <v>93.827794013159405</v>
      </c>
      <c r="AA53">
        <v>93.600851215553206</v>
      </c>
      <c r="AB53">
        <v>94.881258099461604</v>
      </c>
      <c r="AC53">
        <v>98.568438205742197</v>
      </c>
      <c r="AD53">
        <v>99.037857136964107</v>
      </c>
      <c r="AE53">
        <v>100</v>
      </c>
      <c r="AF53">
        <v>106.473037562542</v>
      </c>
    </row>
    <row r="54" spans="1:32" x14ac:dyDescent="0.3">
      <c r="A54" t="s">
        <v>118</v>
      </c>
      <c r="B54" t="s">
        <v>401</v>
      </c>
      <c r="C54" t="s">
        <v>297</v>
      </c>
      <c r="D54" t="s">
        <v>402</v>
      </c>
      <c r="E54" t="s">
        <v>298</v>
      </c>
      <c r="U54">
        <v>95.487122031617503</v>
      </c>
      <c r="V54">
        <v>94.332881470117599</v>
      </c>
      <c r="W54">
        <v>93.800548769721004</v>
      </c>
      <c r="X54">
        <v>94.132508957888106</v>
      </c>
      <c r="Y54">
        <v>93.525400722941299</v>
      </c>
      <c r="Z54">
        <v>95.727762420999795</v>
      </c>
      <c r="AA54">
        <v>93.649227337874606</v>
      </c>
      <c r="AB54">
        <v>95.092706096479006</v>
      </c>
      <c r="AC54">
        <v>97.505091309269403</v>
      </c>
      <c r="AD54">
        <v>100.258539564749</v>
      </c>
      <c r="AE54">
        <v>100</v>
      </c>
      <c r="AF54">
        <v>106.74124700977799</v>
      </c>
    </row>
    <row r="55" spans="1:32" x14ac:dyDescent="0.3">
      <c r="A55" t="s">
        <v>118</v>
      </c>
      <c r="B55" t="s">
        <v>403</v>
      </c>
      <c r="C55" t="s">
        <v>297</v>
      </c>
      <c r="D55" t="s">
        <v>404</v>
      </c>
      <c r="E55" t="s">
        <v>298</v>
      </c>
      <c r="U55">
        <v>98.497615611015505</v>
      </c>
      <c r="V55">
        <v>97.207495826070797</v>
      </c>
      <c r="W55">
        <v>96.786143015910099</v>
      </c>
      <c r="X55">
        <v>97.144017991139506</v>
      </c>
      <c r="Y55">
        <v>96.434936188336295</v>
      </c>
      <c r="Z55">
        <v>96.273248974775001</v>
      </c>
      <c r="AA55">
        <v>93.417998850565496</v>
      </c>
      <c r="AB55">
        <v>94.915299475244694</v>
      </c>
      <c r="AC55">
        <v>96.8558770077547</v>
      </c>
      <c r="AD55">
        <v>100.54568033945201</v>
      </c>
      <c r="AE55">
        <v>100</v>
      </c>
      <c r="AF55">
        <v>106.81284627619399</v>
      </c>
    </row>
    <row r="56" spans="1:32" x14ac:dyDescent="0.3">
      <c r="A56" t="s">
        <v>118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118</v>
      </c>
      <c r="B57" t="s">
        <v>407</v>
      </c>
      <c r="C57" t="s">
        <v>297</v>
      </c>
      <c r="D57" t="s">
        <v>408</v>
      </c>
      <c r="E57" t="s">
        <v>298</v>
      </c>
      <c r="F57">
        <v>61.432343073190602</v>
      </c>
      <c r="G57">
        <v>64.436690263610799</v>
      </c>
      <c r="H57">
        <v>67.190721555631498</v>
      </c>
      <c r="I57">
        <v>70.801137564669006</v>
      </c>
      <c r="J57">
        <v>73.988609661063705</v>
      </c>
      <c r="K57">
        <v>76.135048473115305</v>
      </c>
      <c r="L57">
        <v>78.405317246845996</v>
      </c>
      <c r="M57">
        <v>78.893404158470204</v>
      </c>
      <c r="N57">
        <v>82.244879913530994</v>
      </c>
      <c r="O57">
        <v>84.411800944009101</v>
      </c>
      <c r="P57">
        <v>86.359988980716096</v>
      </c>
      <c r="Q57">
        <v>88.444475490455702</v>
      </c>
      <c r="R57">
        <v>92.053419637411906</v>
      </c>
      <c r="S57">
        <v>95.673569505880806</v>
      </c>
      <c r="T57">
        <v>96.504067402698894</v>
      </c>
      <c r="U57">
        <v>96.823746227559198</v>
      </c>
      <c r="V57">
        <v>96.428241586842802</v>
      </c>
      <c r="W57">
        <v>95.780438460910503</v>
      </c>
      <c r="X57">
        <v>96.242493372845203</v>
      </c>
      <c r="Y57">
        <v>95.639696218647003</v>
      </c>
      <c r="Z57">
        <v>95.347571461689199</v>
      </c>
      <c r="AA57">
        <v>95.983081937549699</v>
      </c>
      <c r="AB57">
        <v>96.698177080824806</v>
      </c>
      <c r="AC57">
        <v>99.142497366873897</v>
      </c>
      <c r="AD57">
        <v>100.102736773454</v>
      </c>
      <c r="AE57">
        <v>100</v>
      </c>
      <c r="AF57">
        <v>106.79272660383501</v>
      </c>
    </row>
    <row r="58" spans="1:32" x14ac:dyDescent="0.3">
      <c r="A58" t="s">
        <v>118</v>
      </c>
      <c r="B58" t="s">
        <v>409</v>
      </c>
      <c r="C58" t="s">
        <v>297</v>
      </c>
      <c r="D58" t="s">
        <v>410</v>
      </c>
      <c r="E58" t="s">
        <v>298</v>
      </c>
      <c r="U58">
        <v>96.823746227559297</v>
      </c>
      <c r="V58">
        <v>96.428241586842901</v>
      </c>
      <c r="W58">
        <v>95.780438460910602</v>
      </c>
      <c r="X58">
        <v>96.242493372845303</v>
      </c>
      <c r="Y58">
        <v>95.639696218647003</v>
      </c>
      <c r="Z58">
        <v>95.347571461689199</v>
      </c>
      <c r="AA58">
        <v>95.983081937549699</v>
      </c>
      <c r="AB58">
        <v>96.698177080824806</v>
      </c>
      <c r="AC58">
        <v>99.142497366873897</v>
      </c>
      <c r="AD58">
        <v>100.102736773454</v>
      </c>
      <c r="AE58">
        <v>100</v>
      </c>
      <c r="AF58">
        <v>106.79272660383501</v>
      </c>
    </row>
    <row r="59" spans="1:32" x14ac:dyDescent="0.3">
      <c r="A59" t="s">
        <v>118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120</v>
      </c>
      <c r="B2" t="s">
        <v>295</v>
      </c>
      <c r="C2" t="s">
        <v>297</v>
      </c>
      <c r="D2" t="s">
        <v>296</v>
      </c>
      <c r="E2" t="s">
        <v>298</v>
      </c>
      <c r="F2">
        <v>69.899799999999999</v>
      </c>
      <c r="G2">
        <v>69.215999999999994</v>
      </c>
      <c r="H2">
        <v>72.678600000000003</v>
      </c>
      <c r="I2">
        <v>76.804199999999994</v>
      </c>
      <c r="J2">
        <v>79.895099999999999</v>
      </c>
      <c r="K2">
        <v>83.1768</v>
      </c>
      <c r="L2">
        <v>83.573300000000003</v>
      </c>
      <c r="M2">
        <v>84.420199999999994</v>
      </c>
      <c r="N2">
        <v>82.794200000000004</v>
      </c>
      <c r="O2">
        <v>87.910499999999999</v>
      </c>
      <c r="P2">
        <v>89.963700000000003</v>
      </c>
      <c r="Q2">
        <v>90.142899999999997</v>
      </c>
      <c r="R2">
        <v>95.4358</v>
      </c>
      <c r="S2">
        <v>98.330299999999994</v>
      </c>
      <c r="T2">
        <v>98.008300000000006</v>
      </c>
      <c r="U2">
        <v>98.9392</v>
      </c>
      <c r="V2">
        <v>93.579700000000003</v>
      </c>
      <c r="W2">
        <v>85.653000000000006</v>
      </c>
      <c r="X2">
        <v>83.825900000000004</v>
      </c>
      <c r="Y2">
        <v>86.849800000000002</v>
      </c>
      <c r="Z2">
        <v>86.81</v>
      </c>
      <c r="AA2">
        <v>87.264200000000002</v>
      </c>
      <c r="AB2">
        <v>90.185000000000002</v>
      </c>
      <c r="AC2">
        <v>96.941000000000003</v>
      </c>
      <c r="AD2">
        <v>99.885999999999996</v>
      </c>
      <c r="AE2">
        <v>100</v>
      </c>
      <c r="AF2">
        <v>108.00700000000001</v>
      </c>
    </row>
    <row r="3" spans="1:32" x14ac:dyDescent="0.3">
      <c r="A3" t="s">
        <v>120</v>
      </c>
      <c r="B3" t="s">
        <v>299</v>
      </c>
      <c r="C3" t="s">
        <v>297</v>
      </c>
      <c r="D3" t="s">
        <v>300</v>
      </c>
      <c r="E3" t="s">
        <v>298</v>
      </c>
      <c r="F3">
        <v>69.899800000000099</v>
      </c>
      <c r="G3">
        <v>69.216000000000093</v>
      </c>
      <c r="H3">
        <v>72.678600000000102</v>
      </c>
      <c r="I3">
        <v>76.804200000000094</v>
      </c>
      <c r="J3">
        <v>79.895100000000099</v>
      </c>
      <c r="K3">
        <v>83.1768000000001</v>
      </c>
      <c r="L3">
        <v>83.573300000000103</v>
      </c>
      <c r="M3">
        <v>84.420199999999994</v>
      </c>
      <c r="N3">
        <v>82.794200000000103</v>
      </c>
      <c r="O3">
        <v>87.910499999999999</v>
      </c>
      <c r="P3">
        <v>89.963700000000003</v>
      </c>
      <c r="Q3">
        <v>90.142899999999997</v>
      </c>
      <c r="R3">
        <v>95.4358</v>
      </c>
      <c r="S3">
        <v>98.330299999999994</v>
      </c>
      <c r="T3">
        <v>98.008300000000006</v>
      </c>
      <c r="U3">
        <v>98.9392</v>
      </c>
      <c r="V3">
        <v>93.579700000000003</v>
      </c>
      <c r="W3">
        <v>85.653000000000006</v>
      </c>
      <c r="X3">
        <v>83.825900000000004</v>
      </c>
      <c r="Y3">
        <v>86.849800000000002</v>
      </c>
      <c r="Z3">
        <v>86.81</v>
      </c>
      <c r="AA3">
        <v>87.264200000000002</v>
      </c>
      <c r="AB3">
        <v>90.185000000000002</v>
      </c>
      <c r="AC3">
        <v>96.941000000000003</v>
      </c>
      <c r="AD3">
        <v>99.885999999999996</v>
      </c>
      <c r="AE3">
        <v>100</v>
      </c>
      <c r="AF3">
        <v>108.00700000000001</v>
      </c>
    </row>
    <row r="4" spans="1:32" x14ac:dyDescent="0.3">
      <c r="A4" t="s">
        <v>120</v>
      </c>
      <c r="B4" t="s">
        <v>301</v>
      </c>
      <c r="C4" t="s">
        <v>297</v>
      </c>
      <c r="D4" t="s">
        <v>302</v>
      </c>
      <c r="E4" t="s">
        <v>298</v>
      </c>
      <c r="F4">
        <v>69.899800000000099</v>
      </c>
      <c r="G4">
        <v>69.216000000000093</v>
      </c>
      <c r="H4">
        <v>72.678600000000102</v>
      </c>
      <c r="I4">
        <v>76.804200000000094</v>
      </c>
      <c r="J4">
        <v>79.895100000000099</v>
      </c>
      <c r="K4">
        <v>83.1768000000001</v>
      </c>
      <c r="L4">
        <v>83.573300000000103</v>
      </c>
      <c r="M4">
        <v>84.420199999999994</v>
      </c>
      <c r="N4">
        <v>82.794200000000004</v>
      </c>
      <c r="O4">
        <v>87.910499999999999</v>
      </c>
      <c r="P4">
        <v>89.963700000000003</v>
      </c>
      <c r="Q4">
        <v>90.142899999999997</v>
      </c>
      <c r="R4">
        <v>95.4358</v>
      </c>
      <c r="S4">
        <v>98.330299999999994</v>
      </c>
      <c r="T4">
        <v>98.008300000000006</v>
      </c>
      <c r="U4">
        <v>98.9392</v>
      </c>
      <c r="V4">
        <v>93.579700000000003</v>
      </c>
      <c r="W4">
        <v>85.653000000000006</v>
      </c>
      <c r="X4">
        <v>83.825900000000004</v>
      </c>
      <c r="Y4">
        <v>86.849800000000002</v>
      </c>
      <c r="Z4">
        <v>86.81</v>
      </c>
      <c r="AA4">
        <v>87.264200000000002</v>
      </c>
      <c r="AB4">
        <v>90.185000000000002</v>
      </c>
      <c r="AC4">
        <v>96.941000000000003</v>
      </c>
      <c r="AD4">
        <v>99.885999999999996</v>
      </c>
      <c r="AE4">
        <v>100</v>
      </c>
      <c r="AF4">
        <v>108.00700000000001</v>
      </c>
    </row>
    <row r="5" spans="1:32" x14ac:dyDescent="0.3">
      <c r="A5" t="s">
        <v>120</v>
      </c>
      <c r="B5" t="s">
        <v>303</v>
      </c>
      <c r="C5" t="s">
        <v>297</v>
      </c>
      <c r="D5" t="s">
        <v>304</v>
      </c>
      <c r="E5" t="s">
        <v>298</v>
      </c>
      <c r="F5">
        <v>69.899799999999999</v>
      </c>
      <c r="G5">
        <v>69.215999999999994</v>
      </c>
      <c r="H5">
        <v>72.678600000000003</v>
      </c>
      <c r="I5">
        <v>76.804199999999994</v>
      </c>
      <c r="J5">
        <v>79.895099999999999</v>
      </c>
      <c r="K5">
        <v>83.1768</v>
      </c>
      <c r="L5">
        <v>83.573300000000003</v>
      </c>
      <c r="M5">
        <v>84.420199999999994</v>
      </c>
      <c r="N5">
        <v>82.794200000000004</v>
      </c>
      <c r="O5">
        <v>87.910499999999999</v>
      </c>
      <c r="P5">
        <v>89.963700000000003</v>
      </c>
      <c r="Q5">
        <v>90.142899999999997</v>
      </c>
      <c r="R5">
        <v>95.4358</v>
      </c>
      <c r="S5">
        <v>98.330299999999994</v>
      </c>
      <c r="T5">
        <v>98.008300000000006</v>
      </c>
      <c r="U5">
        <v>98.9392</v>
      </c>
      <c r="V5">
        <v>93.579700000000003</v>
      </c>
      <c r="W5">
        <v>85.653000000000006</v>
      </c>
      <c r="X5">
        <v>83.825900000000004</v>
      </c>
      <c r="Y5">
        <v>86.849800000000002</v>
      </c>
      <c r="Z5">
        <v>86.81</v>
      </c>
      <c r="AA5">
        <v>87.264200000000002</v>
      </c>
      <c r="AB5">
        <v>90.185000000000002</v>
      </c>
      <c r="AC5">
        <v>96.941000000000003</v>
      </c>
      <c r="AD5">
        <v>99.885999999999996</v>
      </c>
      <c r="AE5">
        <v>100</v>
      </c>
      <c r="AF5">
        <v>108.00700000000001</v>
      </c>
    </row>
    <row r="6" spans="1:32" x14ac:dyDescent="0.3">
      <c r="A6" t="s">
        <v>120</v>
      </c>
      <c r="B6" t="s">
        <v>305</v>
      </c>
      <c r="C6" t="s">
        <v>297</v>
      </c>
      <c r="D6" t="s">
        <v>306</v>
      </c>
      <c r="E6" t="s">
        <v>298</v>
      </c>
      <c r="F6">
        <v>69.899800000000099</v>
      </c>
      <c r="G6">
        <v>69.216000000000093</v>
      </c>
      <c r="H6">
        <v>72.678600000000102</v>
      </c>
      <c r="I6">
        <v>76.804200000000094</v>
      </c>
      <c r="J6">
        <v>79.895100000000099</v>
      </c>
      <c r="K6">
        <v>83.1768000000001</v>
      </c>
      <c r="L6">
        <v>83.573300000000103</v>
      </c>
      <c r="M6">
        <v>84.420200000000094</v>
      </c>
      <c r="N6">
        <v>82.794200000000103</v>
      </c>
      <c r="O6">
        <v>87.910500000000098</v>
      </c>
      <c r="P6">
        <v>89.963700000000102</v>
      </c>
      <c r="Q6">
        <v>90.142900000000097</v>
      </c>
      <c r="R6">
        <v>95.4358000000001</v>
      </c>
      <c r="S6">
        <v>98.330300000000094</v>
      </c>
      <c r="T6">
        <v>98.008300000000105</v>
      </c>
      <c r="U6">
        <v>98.939200000000099</v>
      </c>
      <c r="V6">
        <v>93.579700000000102</v>
      </c>
      <c r="W6">
        <v>85.653000000000105</v>
      </c>
      <c r="X6">
        <v>83.825900000000004</v>
      </c>
      <c r="Y6">
        <v>86.849800000000002</v>
      </c>
      <c r="Z6">
        <v>86.81</v>
      </c>
      <c r="AA6">
        <v>87.264200000000002</v>
      </c>
      <c r="AB6">
        <v>90.185000000000002</v>
      </c>
      <c r="AC6">
        <v>96.941000000000003</v>
      </c>
      <c r="AD6">
        <v>99.885999999999996</v>
      </c>
      <c r="AE6">
        <v>100</v>
      </c>
      <c r="AF6">
        <v>108.00700000000001</v>
      </c>
    </row>
    <row r="7" spans="1:32" x14ac:dyDescent="0.3">
      <c r="A7" t="s">
        <v>120</v>
      </c>
      <c r="B7" t="s">
        <v>307</v>
      </c>
      <c r="C7" t="s">
        <v>297</v>
      </c>
      <c r="D7" t="s">
        <v>308</v>
      </c>
      <c r="E7" t="s">
        <v>298</v>
      </c>
      <c r="F7">
        <v>69.899799999999999</v>
      </c>
      <c r="G7">
        <v>69.215999999999994</v>
      </c>
      <c r="H7">
        <v>72.678600000000003</v>
      </c>
      <c r="I7">
        <v>76.804199999999994</v>
      </c>
      <c r="J7">
        <v>79.895099999999999</v>
      </c>
      <c r="K7">
        <v>83.1768</v>
      </c>
      <c r="L7">
        <v>83.573300000000003</v>
      </c>
      <c r="M7">
        <v>84.420199999999994</v>
      </c>
      <c r="N7">
        <v>82.794200000000004</v>
      </c>
      <c r="O7">
        <v>87.910499999999999</v>
      </c>
      <c r="P7">
        <v>89.963700000000003</v>
      </c>
      <c r="Q7">
        <v>90.142899999999997</v>
      </c>
      <c r="R7">
        <v>95.4358</v>
      </c>
      <c r="S7">
        <v>98.330299999999994</v>
      </c>
      <c r="T7">
        <v>98.008300000000006</v>
      </c>
      <c r="U7">
        <v>98.9392</v>
      </c>
      <c r="V7">
        <v>93.579700000000003</v>
      </c>
      <c r="W7">
        <v>85.653000000000006</v>
      </c>
      <c r="X7">
        <v>83.825900000000004</v>
      </c>
      <c r="Y7">
        <v>86.849800000000002</v>
      </c>
      <c r="Z7">
        <v>86.81</v>
      </c>
      <c r="AA7">
        <v>87.264200000000002</v>
      </c>
      <c r="AB7">
        <v>90.185000000000002</v>
      </c>
      <c r="AC7">
        <v>96.941000000000003</v>
      </c>
      <c r="AD7">
        <v>99.885999999999996</v>
      </c>
      <c r="AE7">
        <v>100</v>
      </c>
      <c r="AF7">
        <v>108.00700000000001</v>
      </c>
    </row>
    <row r="8" spans="1:32" x14ac:dyDescent="0.3">
      <c r="A8" t="s">
        <v>120</v>
      </c>
      <c r="B8" t="s">
        <v>309</v>
      </c>
      <c r="C8" t="s">
        <v>297</v>
      </c>
      <c r="D8" t="s">
        <v>310</v>
      </c>
      <c r="E8" t="s">
        <v>298</v>
      </c>
      <c r="F8">
        <v>69.899799999999999</v>
      </c>
      <c r="G8">
        <v>69.215999999999994</v>
      </c>
      <c r="H8">
        <v>72.678600000000003</v>
      </c>
      <c r="I8">
        <v>76.804199999999994</v>
      </c>
      <c r="J8">
        <v>79.895099999999999</v>
      </c>
      <c r="K8">
        <v>83.1768</v>
      </c>
      <c r="L8">
        <v>83.573300000000003</v>
      </c>
      <c r="M8">
        <v>84.420199999999994</v>
      </c>
      <c r="N8">
        <v>82.794200000000004</v>
      </c>
      <c r="O8">
        <v>87.910499999999999</v>
      </c>
      <c r="P8">
        <v>89.963700000000003</v>
      </c>
      <c r="Q8">
        <v>90.142899999999997</v>
      </c>
      <c r="R8">
        <v>95.4358</v>
      </c>
      <c r="S8">
        <v>98.330299999999994</v>
      </c>
      <c r="T8">
        <v>98.008300000000006</v>
      </c>
      <c r="U8">
        <v>98.9392</v>
      </c>
      <c r="V8">
        <v>93.579700000000003</v>
      </c>
      <c r="W8">
        <v>85.653000000000006</v>
      </c>
      <c r="X8">
        <v>83.825900000000004</v>
      </c>
      <c r="Y8">
        <v>86.849800000000002</v>
      </c>
      <c r="Z8">
        <v>86.81</v>
      </c>
      <c r="AA8">
        <v>87.264200000000002</v>
      </c>
      <c r="AB8">
        <v>90.185000000000002</v>
      </c>
      <c r="AC8">
        <v>96.941000000000003</v>
      </c>
      <c r="AD8">
        <v>99.885999999999996</v>
      </c>
      <c r="AE8">
        <v>100</v>
      </c>
      <c r="AF8">
        <v>108.00700000000001</v>
      </c>
    </row>
    <row r="9" spans="1:32" x14ac:dyDescent="0.3">
      <c r="A9" t="s">
        <v>120</v>
      </c>
      <c r="B9" t="s">
        <v>311</v>
      </c>
      <c r="C9" t="s">
        <v>297</v>
      </c>
      <c r="D9" t="s">
        <v>312</v>
      </c>
      <c r="E9" t="s">
        <v>298</v>
      </c>
      <c r="F9">
        <v>69.899799999999999</v>
      </c>
      <c r="G9">
        <v>69.215999999999994</v>
      </c>
      <c r="H9">
        <v>72.678600000000003</v>
      </c>
      <c r="I9">
        <v>76.804199999999994</v>
      </c>
      <c r="J9">
        <v>79.895099999999999</v>
      </c>
      <c r="K9">
        <v>83.1768</v>
      </c>
      <c r="L9">
        <v>83.573300000000003</v>
      </c>
      <c r="M9">
        <v>84.420199999999994</v>
      </c>
      <c r="N9">
        <v>82.794200000000004</v>
      </c>
      <c r="O9">
        <v>87.910499999999999</v>
      </c>
      <c r="P9">
        <v>89.963700000000003</v>
      </c>
      <c r="Q9">
        <v>90.142899999999997</v>
      </c>
      <c r="R9">
        <v>95.4358</v>
      </c>
      <c r="S9">
        <v>98.330299999999994</v>
      </c>
      <c r="T9">
        <v>98.008300000000006</v>
      </c>
      <c r="U9">
        <v>98.9392</v>
      </c>
      <c r="V9">
        <v>93.579700000000003</v>
      </c>
      <c r="W9">
        <v>85.653000000000006</v>
      </c>
      <c r="X9">
        <v>83.825900000000004</v>
      </c>
      <c r="Y9">
        <v>86.849800000000002</v>
      </c>
      <c r="Z9">
        <v>86.81</v>
      </c>
      <c r="AA9">
        <v>87.264200000000002</v>
      </c>
      <c r="AB9">
        <v>90.185000000000002</v>
      </c>
      <c r="AC9">
        <v>96.941000000000003</v>
      </c>
      <c r="AD9">
        <v>99.885999999999996</v>
      </c>
      <c r="AE9">
        <v>100</v>
      </c>
      <c r="AF9">
        <v>108.00700000000001</v>
      </c>
    </row>
    <row r="10" spans="1:32" x14ac:dyDescent="0.3">
      <c r="A10" t="s">
        <v>120</v>
      </c>
      <c r="B10" t="s">
        <v>313</v>
      </c>
      <c r="C10" t="s">
        <v>297</v>
      </c>
      <c r="D10" t="s">
        <v>314</v>
      </c>
      <c r="E10" t="s">
        <v>298</v>
      </c>
      <c r="F10">
        <v>69.899799999999999</v>
      </c>
      <c r="G10">
        <v>69.215999999999994</v>
      </c>
      <c r="H10">
        <v>72.678600000000003</v>
      </c>
      <c r="I10">
        <v>76.804199999999994</v>
      </c>
      <c r="J10">
        <v>79.895099999999999</v>
      </c>
      <c r="K10">
        <v>83.1768</v>
      </c>
      <c r="L10">
        <v>83.573300000000003</v>
      </c>
      <c r="M10">
        <v>84.420199999999895</v>
      </c>
      <c r="N10">
        <v>82.794200000000004</v>
      </c>
      <c r="O10">
        <v>87.910499999999999</v>
      </c>
      <c r="P10">
        <v>89.963700000000003</v>
      </c>
      <c r="Q10">
        <v>90.142899999999997</v>
      </c>
      <c r="R10">
        <v>95.4358</v>
      </c>
      <c r="S10">
        <v>98.330299999999994</v>
      </c>
      <c r="T10">
        <v>98.008300000000006</v>
      </c>
      <c r="U10">
        <v>98.9392</v>
      </c>
      <c r="V10">
        <v>93.579700000000003</v>
      </c>
      <c r="W10">
        <v>85.653000000000006</v>
      </c>
      <c r="X10">
        <v>83.825900000000004</v>
      </c>
      <c r="Y10">
        <v>86.849800000000002</v>
      </c>
      <c r="Z10">
        <v>86.81</v>
      </c>
      <c r="AA10">
        <v>87.264200000000002</v>
      </c>
      <c r="AB10">
        <v>90.185000000000002</v>
      </c>
      <c r="AC10">
        <v>96.941000000000003</v>
      </c>
      <c r="AD10">
        <v>99.885999999999996</v>
      </c>
      <c r="AE10">
        <v>100</v>
      </c>
      <c r="AF10">
        <v>108.00700000000001</v>
      </c>
    </row>
    <row r="11" spans="1:32" x14ac:dyDescent="0.3">
      <c r="A11" t="s">
        <v>120</v>
      </c>
      <c r="B11" t="s">
        <v>315</v>
      </c>
      <c r="C11" t="s">
        <v>297</v>
      </c>
      <c r="D11" t="s">
        <v>316</v>
      </c>
      <c r="E11" t="s">
        <v>298</v>
      </c>
      <c r="F11">
        <v>69.899799999999999</v>
      </c>
      <c r="G11">
        <v>69.215999999999994</v>
      </c>
      <c r="H11">
        <v>72.678600000000003</v>
      </c>
      <c r="I11">
        <v>76.804199999999994</v>
      </c>
      <c r="J11">
        <v>79.895099999999999</v>
      </c>
      <c r="K11">
        <v>83.1768</v>
      </c>
      <c r="L11">
        <v>83.573300000000003</v>
      </c>
      <c r="M11">
        <v>84.420199999999994</v>
      </c>
      <c r="N11">
        <v>82.794200000000004</v>
      </c>
      <c r="O11">
        <v>87.910499999999999</v>
      </c>
      <c r="P11">
        <v>89.963700000000003</v>
      </c>
      <c r="Q11">
        <v>90.142899999999997</v>
      </c>
      <c r="R11">
        <v>95.4358</v>
      </c>
      <c r="S11">
        <v>98.330299999999994</v>
      </c>
      <c r="T11">
        <v>98.008300000000006</v>
      </c>
      <c r="U11">
        <v>98.9392</v>
      </c>
      <c r="V11">
        <v>93.579700000000003</v>
      </c>
      <c r="W11">
        <v>85.653000000000006</v>
      </c>
      <c r="X11">
        <v>83.825900000000004</v>
      </c>
      <c r="Y11">
        <v>86.849800000000002</v>
      </c>
      <c r="Z11">
        <v>86.81</v>
      </c>
      <c r="AA11">
        <v>87.264200000000002</v>
      </c>
      <c r="AB11">
        <v>90.185000000000002</v>
      </c>
      <c r="AC11">
        <v>96.941000000000003</v>
      </c>
      <c r="AD11">
        <v>99.885999999999996</v>
      </c>
      <c r="AE11">
        <v>100</v>
      </c>
      <c r="AF11">
        <v>108.00700000000001</v>
      </c>
    </row>
    <row r="12" spans="1:32" x14ac:dyDescent="0.3">
      <c r="A12" t="s">
        <v>120</v>
      </c>
      <c r="B12" t="s">
        <v>317</v>
      </c>
      <c r="C12" t="s">
        <v>297</v>
      </c>
      <c r="D12" t="s">
        <v>318</v>
      </c>
      <c r="E12" t="s">
        <v>298</v>
      </c>
      <c r="F12">
        <v>69.899799999999999</v>
      </c>
      <c r="G12">
        <v>69.215999999999994</v>
      </c>
      <c r="H12">
        <v>72.678600000000003</v>
      </c>
      <c r="I12">
        <v>76.804199999999994</v>
      </c>
      <c r="J12">
        <v>79.895099999999999</v>
      </c>
      <c r="K12">
        <v>83.1768</v>
      </c>
      <c r="L12">
        <v>83.573300000000003</v>
      </c>
      <c r="M12">
        <v>84.420199999999994</v>
      </c>
      <c r="N12">
        <v>82.794200000000004</v>
      </c>
      <c r="O12">
        <v>87.9104999999999</v>
      </c>
      <c r="P12">
        <v>89.963699999999903</v>
      </c>
      <c r="Q12">
        <v>90.142899999999898</v>
      </c>
      <c r="R12">
        <v>95.435799999999901</v>
      </c>
      <c r="S12">
        <v>98.330299999999895</v>
      </c>
      <c r="T12">
        <v>98.008299999999906</v>
      </c>
      <c r="U12">
        <v>98.9391999999999</v>
      </c>
      <c r="V12">
        <v>93.579700000000003</v>
      </c>
      <c r="W12">
        <v>85.653000000000006</v>
      </c>
      <c r="X12">
        <v>83.825900000000004</v>
      </c>
      <c r="Y12">
        <v>86.849800000000002</v>
      </c>
      <c r="Z12">
        <v>86.81</v>
      </c>
      <c r="AA12">
        <v>87.264200000000002</v>
      </c>
      <c r="AB12">
        <v>90.185000000000002</v>
      </c>
      <c r="AC12">
        <v>96.941000000000003</v>
      </c>
      <c r="AD12">
        <v>99.885999999999996</v>
      </c>
      <c r="AE12">
        <v>100</v>
      </c>
      <c r="AF12">
        <v>108.00700000000001</v>
      </c>
    </row>
    <row r="13" spans="1:32" x14ac:dyDescent="0.3">
      <c r="A13" t="s">
        <v>120</v>
      </c>
      <c r="B13" t="s">
        <v>319</v>
      </c>
      <c r="C13" t="s">
        <v>297</v>
      </c>
      <c r="D13" t="s">
        <v>320</v>
      </c>
      <c r="E13" t="s">
        <v>298</v>
      </c>
      <c r="F13">
        <v>69.899799999999999</v>
      </c>
      <c r="G13">
        <v>69.215999999999994</v>
      </c>
      <c r="H13">
        <v>72.678600000000003</v>
      </c>
      <c r="I13">
        <v>76.804199999999994</v>
      </c>
      <c r="J13">
        <v>79.895099999999999</v>
      </c>
      <c r="K13">
        <v>83.1768</v>
      </c>
      <c r="L13">
        <v>83.573300000000003</v>
      </c>
      <c r="M13">
        <v>84.420199999999994</v>
      </c>
      <c r="N13">
        <v>82.794200000000004</v>
      </c>
      <c r="O13">
        <v>87.910499999999999</v>
      </c>
      <c r="P13">
        <v>89.963700000000003</v>
      </c>
      <c r="Q13">
        <v>90.142899999999997</v>
      </c>
      <c r="R13">
        <v>95.4358</v>
      </c>
      <c r="S13">
        <v>98.330299999999994</v>
      </c>
      <c r="T13">
        <v>98.008300000000006</v>
      </c>
      <c r="U13">
        <v>98.9392</v>
      </c>
      <c r="V13">
        <v>93.579700000000003</v>
      </c>
      <c r="W13">
        <v>85.653000000000006</v>
      </c>
      <c r="X13">
        <v>83.825900000000004</v>
      </c>
      <c r="Y13">
        <v>86.849800000000002</v>
      </c>
      <c r="Z13">
        <v>86.81</v>
      </c>
      <c r="AA13">
        <v>87.264200000000002</v>
      </c>
      <c r="AB13">
        <v>90.185000000000002</v>
      </c>
      <c r="AC13">
        <v>96.941000000000003</v>
      </c>
      <c r="AD13">
        <v>99.885999999999996</v>
      </c>
      <c r="AE13">
        <v>100</v>
      </c>
      <c r="AF13">
        <v>108.00700000000001</v>
      </c>
    </row>
    <row r="14" spans="1:32" x14ac:dyDescent="0.3">
      <c r="A14" t="s">
        <v>120</v>
      </c>
      <c r="B14" t="s">
        <v>321</v>
      </c>
      <c r="C14" t="s">
        <v>297</v>
      </c>
      <c r="D14" t="s">
        <v>322</v>
      </c>
      <c r="E14" t="s">
        <v>298</v>
      </c>
      <c r="F14">
        <v>69.899799999999999</v>
      </c>
      <c r="G14">
        <v>69.215999999999994</v>
      </c>
      <c r="H14">
        <v>72.678600000000003</v>
      </c>
      <c r="I14">
        <v>76.804199999999994</v>
      </c>
      <c r="J14">
        <v>79.895099999999999</v>
      </c>
      <c r="K14">
        <v>83.1768000000001</v>
      </c>
      <c r="L14">
        <v>83.573300000000003</v>
      </c>
      <c r="M14">
        <v>84.420199999999994</v>
      </c>
      <c r="N14">
        <v>82.794200000000004</v>
      </c>
      <c r="O14">
        <v>87.910499999999999</v>
      </c>
      <c r="P14">
        <v>89.963700000000003</v>
      </c>
      <c r="Q14">
        <v>90.142899999999997</v>
      </c>
      <c r="R14">
        <v>95.4358</v>
      </c>
      <c r="S14">
        <v>98.330299999999994</v>
      </c>
      <c r="T14">
        <v>98.008300000000006</v>
      </c>
      <c r="U14">
        <v>98.9392</v>
      </c>
      <c r="V14">
        <v>93.579700000000003</v>
      </c>
      <c r="W14">
        <v>85.653000000000006</v>
      </c>
      <c r="X14">
        <v>83.825900000000004</v>
      </c>
      <c r="Y14">
        <v>86.849800000000002</v>
      </c>
      <c r="Z14">
        <v>86.81</v>
      </c>
      <c r="AA14">
        <v>87.264200000000002</v>
      </c>
      <c r="AB14">
        <v>90.185000000000002</v>
      </c>
      <c r="AC14">
        <v>96.941000000000003</v>
      </c>
      <c r="AD14">
        <v>99.885999999999996</v>
      </c>
      <c r="AE14">
        <v>100</v>
      </c>
      <c r="AF14">
        <v>108.00700000000001</v>
      </c>
    </row>
    <row r="15" spans="1:32" x14ac:dyDescent="0.3">
      <c r="A15" t="s">
        <v>120</v>
      </c>
      <c r="B15" t="s">
        <v>323</v>
      </c>
      <c r="C15" t="s">
        <v>297</v>
      </c>
      <c r="D15" t="s">
        <v>324</v>
      </c>
      <c r="E15" t="s">
        <v>298</v>
      </c>
      <c r="F15">
        <v>69.899800000000099</v>
      </c>
      <c r="G15">
        <v>69.215999999999994</v>
      </c>
      <c r="H15">
        <v>72.678600000000003</v>
      </c>
      <c r="I15">
        <v>76.804199999999994</v>
      </c>
      <c r="J15">
        <v>79.895099999999999</v>
      </c>
      <c r="K15">
        <v>83.1768</v>
      </c>
      <c r="L15">
        <v>83.573300000000003</v>
      </c>
      <c r="M15">
        <v>84.420199999999994</v>
      </c>
      <c r="N15">
        <v>82.794200000000004</v>
      </c>
      <c r="O15">
        <v>87.910499999999999</v>
      </c>
      <c r="P15">
        <v>89.963700000000003</v>
      </c>
      <c r="Q15">
        <v>90.142899999999997</v>
      </c>
      <c r="R15">
        <v>95.4358</v>
      </c>
      <c r="S15">
        <v>98.330299999999994</v>
      </c>
      <c r="T15">
        <v>98.008300000000006</v>
      </c>
      <c r="U15">
        <v>98.9392</v>
      </c>
      <c r="V15">
        <v>93.579700000000003</v>
      </c>
      <c r="W15">
        <v>85.653000000000006</v>
      </c>
      <c r="X15">
        <v>83.825900000000004</v>
      </c>
      <c r="Y15">
        <v>86.849800000000002</v>
      </c>
      <c r="Z15">
        <v>86.81</v>
      </c>
      <c r="AA15">
        <v>87.264200000000002</v>
      </c>
      <c r="AB15">
        <v>90.185000000000002</v>
      </c>
      <c r="AC15">
        <v>96.941000000000003</v>
      </c>
      <c r="AD15">
        <v>99.885999999999996</v>
      </c>
      <c r="AE15">
        <v>100</v>
      </c>
      <c r="AF15">
        <v>108.00700000000001</v>
      </c>
    </row>
    <row r="16" spans="1:32" x14ac:dyDescent="0.3">
      <c r="A16" t="s">
        <v>120</v>
      </c>
      <c r="B16" t="s">
        <v>325</v>
      </c>
      <c r="C16" t="s">
        <v>297</v>
      </c>
      <c r="D16" t="s">
        <v>326</v>
      </c>
      <c r="E16" t="s">
        <v>298</v>
      </c>
      <c r="F16">
        <v>69.899799999999999</v>
      </c>
      <c r="G16">
        <v>69.215999999999994</v>
      </c>
      <c r="H16">
        <v>72.678600000000003</v>
      </c>
      <c r="I16">
        <v>76.804199999999994</v>
      </c>
      <c r="J16">
        <v>79.895099999999999</v>
      </c>
      <c r="K16">
        <v>83.1768</v>
      </c>
      <c r="L16">
        <v>83.573300000000003</v>
      </c>
      <c r="M16">
        <v>84.420199999999994</v>
      </c>
      <c r="N16">
        <v>82.794200000000004</v>
      </c>
      <c r="O16">
        <v>87.910499999999999</v>
      </c>
      <c r="P16">
        <v>89.963700000000003</v>
      </c>
      <c r="Q16">
        <v>90.142899999999997</v>
      </c>
      <c r="R16">
        <v>95.4358</v>
      </c>
      <c r="S16">
        <v>98.330299999999994</v>
      </c>
      <c r="T16">
        <v>98.008300000000006</v>
      </c>
      <c r="U16">
        <v>98.9392</v>
      </c>
      <c r="V16">
        <v>93.579700000000003</v>
      </c>
      <c r="W16">
        <v>85.653000000000006</v>
      </c>
      <c r="X16">
        <v>83.825900000000004</v>
      </c>
      <c r="Y16">
        <v>86.849800000000002</v>
      </c>
      <c r="Z16">
        <v>86.81</v>
      </c>
      <c r="AA16">
        <v>87.264200000000002</v>
      </c>
      <c r="AB16">
        <v>90.185000000000002</v>
      </c>
      <c r="AC16">
        <v>96.941000000000003</v>
      </c>
      <c r="AD16">
        <v>99.885999999999996</v>
      </c>
      <c r="AE16">
        <v>100</v>
      </c>
      <c r="AF16">
        <v>108.00700000000001</v>
      </c>
    </row>
    <row r="17" spans="1:32" x14ac:dyDescent="0.3">
      <c r="A17" t="s">
        <v>120</v>
      </c>
      <c r="B17" t="s">
        <v>327</v>
      </c>
      <c r="C17" t="s">
        <v>297</v>
      </c>
      <c r="D17" t="s">
        <v>328</v>
      </c>
      <c r="E17" t="s">
        <v>298</v>
      </c>
      <c r="F17">
        <v>69.899799999999999</v>
      </c>
      <c r="G17">
        <v>69.215999999999994</v>
      </c>
      <c r="H17">
        <v>72.678600000000003</v>
      </c>
      <c r="I17">
        <v>76.804199999999994</v>
      </c>
      <c r="J17">
        <v>79.895099999999999</v>
      </c>
      <c r="K17">
        <v>83.1768000000001</v>
      </c>
      <c r="L17">
        <v>83.573300000000103</v>
      </c>
      <c r="M17">
        <v>84.420199999999994</v>
      </c>
      <c r="N17">
        <v>82.794200000000004</v>
      </c>
      <c r="O17">
        <v>87.910499999999999</v>
      </c>
      <c r="P17">
        <v>89.963700000000003</v>
      </c>
      <c r="Q17">
        <v>90.142899999999997</v>
      </c>
      <c r="R17">
        <v>95.4358</v>
      </c>
      <c r="S17">
        <v>98.330299999999994</v>
      </c>
      <c r="T17">
        <v>98.008300000000006</v>
      </c>
      <c r="U17">
        <v>98.9392</v>
      </c>
      <c r="V17">
        <v>93.579700000000003</v>
      </c>
      <c r="W17">
        <v>85.653000000000006</v>
      </c>
      <c r="X17">
        <v>83.825900000000004</v>
      </c>
      <c r="Y17">
        <v>86.849800000000002</v>
      </c>
      <c r="Z17">
        <v>86.81</v>
      </c>
      <c r="AA17">
        <v>87.264200000000002</v>
      </c>
      <c r="AB17">
        <v>90.185000000000002</v>
      </c>
      <c r="AC17">
        <v>96.941000000000003</v>
      </c>
      <c r="AD17">
        <v>99.885999999999996</v>
      </c>
      <c r="AE17">
        <v>100</v>
      </c>
      <c r="AF17">
        <v>108.00700000000001</v>
      </c>
    </row>
    <row r="18" spans="1:32" x14ac:dyDescent="0.3">
      <c r="A18" t="s">
        <v>120</v>
      </c>
      <c r="B18" t="s">
        <v>329</v>
      </c>
      <c r="C18" t="s">
        <v>297</v>
      </c>
      <c r="D18" t="s">
        <v>330</v>
      </c>
      <c r="E18" t="s">
        <v>298</v>
      </c>
      <c r="F18">
        <v>69.899800000000099</v>
      </c>
      <c r="G18">
        <v>69.216000000000093</v>
      </c>
      <c r="H18">
        <v>72.678600000000102</v>
      </c>
      <c r="I18">
        <v>76.804200000000094</v>
      </c>
      <c r="J18">
        <v>79.895100000000099</v>
      </c>
      <c r="K18">
        <v>83.1768000000001</v>
      </c>
      <c r="L18">
        <v>83.573300000000103</v>
      </c>
      <c r="M18">
        <v>84.420200000000094</v>
      </c>
      <c r="N18">
        <v>82.794200000000103</v>
      </c>
      <c r="O18">
        <v>87.910500000000098</v>
      </c>
      <c r="P18">
        <v>89.963700000000102</v>
      </c>
      <c r="Q18">
        <v>90.142899999999997</v>
      </c>
      <c r="R18">
        <v>95.4358000000001</v>
      </c>
      <c r="S18">
        <v>98.330300000000094</v>
      </c>
      <c r="T18">
        <v>98.008300000000105</v>
      </c>
      <c r="U18">
        <v>98.9392</v>
      </c>
      <c r="V18">
        <v>93.579700000000003</v>
      </c>
      <c r="W18">
        <v>85.653000000000006</v>
      </c>
      <c r="X18">
        <v>83.825900000000004</v>
      </c>
      <c r="Y18">
        <v>86.849800000000002</v>
      </c>
      <c r="Z18">
        <v>86.81</v>
      </c>
      <c r="AA18">
        <v>87.264200000000002</v>
      </c>
      <c r="AB18">
        <v>90.185000000000002</v>
      </c>
      <c r="AC18">
        <v>96.941000000000003</v>
      </c>
      <c r="AD18">
        <v>99.885999999999996</v>
      </c>
      <c r="AE18">
        <v>100</v>
      </c>
      <c r="AF18">
        <v>108.00700000000001</v>
      </c>
    </row>
    <row r="19" spans="1:32" x14ac:dyDescent="0.3">
      <c r="A19" t="s">
        <v>120</v>
      </c>
      <c r="B19" t="s">
        <v>331</v>
      </c>
      <c r="C19" t="s">
        <v>297</v>
      </c>
      <c r="D19" t="s">
        <v>332</v>
      </c>
      <c r="E19" t="s">
        <v>298</v>
      </c>
      <c r="F19">
        <v>69.899799999999999</v>
      </c>
      <c r="G19">
        <v>69.215999999999994</v>
      </c>
      <c r="H19">
        <v>72.678600000000003</v>
      </c>
      <c r="I19">
        <v>76.804199999999994</v>
      </c>
      <c r="J19">
        <v>79.895099999999999</v>
      </c>
      <c r="K19">
        <v>83.1768</v>
      </c>
      <c r="L19">
        <v>83.573300000000003</v>
      </c>
      <c r="M19">
        <v>84.420199999999994</v>
      </c>
      <c r="N19">
        <v>82.794200000000004</v>
      </c>
      <c r="O19">
        <v>87.910499999999999</v>
      </c>
      <c r="P19">
        <v>89.963700000000003</v>
      </c>
      <c r="Q19">
        <v>90.142899999999997</v>
      </c>
      <c r="R19">
        <v>95.4358</v>
      </c>
      <c r="S19">
        <v>98.330299999999994</v>
      </c>
      <c r="T19">
        <v>98.008300000000006</v>
      </c>
      <c r="U19">
        <v>98.9392</v>
      </c>
      <c r="V19">
        <v>93.579700000000003</v>
      </c>
      <c r="W19">
        <v>85.653000000000006</v>
      </c>
      <c r="X19">
        <v>83.825900000000004</v>
      </c>
      <c r="Y19">
        <v>86.849800000000002</v>
      </c>
      <c r="Z19">
        <v>86.81</v>
      </c>
      <c r="AA19">
        <v>87.264200000000002</v>
      </c>
      <c r="AB19">
        <v>90.185000000000002</v>
      </c>
      <c r="AC19">
        <v>96.941000000000003</v>
      </c>
      <c r="AD19">
        <v>99.885999999999996</v>
      </c>
      <c r="AE19">
        <v>100</v>
      </c>
      <c r="AF19">
        <v>108.00700000000001</v>
      </c>
    </row>
    <row r="20" spans="1:32" x14ac:dyDescent="0.3">
      <c r="A20" t="s">
        <v>120</v>
      </c>
      <c r="B20" t="s">
        <v>333</v>
      </c>
      <c r="C20" t="s">
        <v>297</v>
      </c>
      <c r="D20" t="s">
        <v>334</v>
      </c>
      <c r="E20" t="s">
        <v>298</v>
      </c>
      <c r="F20">
        <v>69.899799999999999</v>
      </c>
      <c r="G20">
        <v>69.215999999999994</v>
      </c>
      <c r="H20">
        <v>72.678600000000003</v>
      </c>
      <c r="I20">
        <v>76.804199999999994</v>
      </c>
      <c r="J20">
        <v>79.895099999999999</v>
      </c>
      <c r="K20">
        <v>83.1768</v>
      </c>
      <c r="L20">
        <v>83.573300000000003</v>
      </c>
      <c r="M20">
        <v>84.420199999999994</v>
      </c>
      <c r="N20">
        <v>82.794200000000004</v>
      </c>
      <c r="O20">
        <v>87.910499999999999</v>
      </c>
      <c r="P20">
        <v>89.963700000000003</v>
      </c>
      <c r="Q20">
        <v>90.142899999999997</v>
      </c>
      <c r="R20">
        <v>95.4358</v>
      </c>
      <c r="S20">
        <v>98.330299999999994</v>
      </c>
      <c r="T20">
        <v>98.008300000000006</v>
      </c>
      <c r="U20">
        <v>98.9392</v>
      </c>
      <c r="V20">
        <v>93.579700000000003</v>
      </c>
      <c r="W20">
        <v>85.653000000000006</v>
      </c>
      <c r="X20">
        <v>83.825900000000004</v>
      </c>
      <c r="Y20">
        <v>86.849800000000002</v>
      </c>
      <c r="Z20">
        <v>86.81</v>
      </c>
      <c r="AA20">
        <v>87.264200000000002</v>
      </c>
      <c r="AB20">
        <v>90.185000000000002</v>
      </c>
      <c r="AC20">
        <v>96.941000000000003</v>
      </c>
      <c r="AD20">
        <v>99.885999999999996</v>
      </c>
      <c r="AE20">
        <v>100</v>
      </c>
      <c r="AF20">
        <v>108.00700000000001</v>
      </c>
    </row>
    <row r="21" spans="1:32" x14ac:dyDescent="0.3">
      <c r="A21" t="s">
        <v>120</v>
      </c>
      <c r="B21" t="s">
        <v>335</v>
      </c>
      <c r="C21" t="s">
        <v>297</v>
      </c>
      <c r="D21" t="s">
        <v>336</v>
      </c>
      <c r="E21" t="s">
        <v>298</v>
      </c>
      <c r="F21">
        <v>69.899800000000099</v>
      </c>
      <c r="G21">
        <v>69.216000000000093</v>
      </c>
      <c r="H21">
        <v>72.678600000000102</v>
      </c>
      <c r="I21">
        <v>76.804199999999994</v>
      </c>
      <c r="J21">
        <v>79.895100000000099</v>
      </c>
      <c r="K21">
        <v>83.1768000000001</v>
      </c>
      <c r="L21">
        <v>83.573300000000103</v>
      </c>
      <c r="M21">
        <v>84.420199999999994</v>
      </c>
      <c r="N21">
        <v>82.794200000000004</v>
      </c>
      <c r="O21">
        <v>87.910499999999999</v>
      </c>
      <c r="P21">
        <v>89.963700000000003</v>
      </c>
      <c r="Q21">
        <v>90.142899999999997</v>
      </c>
      <c r="R21">
        <v>95.4358</v>
      </c>
      <c r="S21">
        <v>98.330299999999994</v>
      </c>
      <c r="T21">
        <v>98.008300000000105</v>
      </c>
      <c r="U21">
        <v>98.939200000000099</v>
      </c>
      <c r="V21">
        <v>93.579700000000102</v>
      </c>
      <c r="W21">
        <v>85.653000000000105</v>
      </c>
      <c r="X21">
        <v>83.825900000000004</v>
      </c>
      <c r="Y21">
        <v>86.849800000000002</v>
      </c>
      <c r="Z21">
        <v>86.81</v>
      </c>
      <c r="AA21">
        <v>87.264200000000002</v>
      </c>
      <c r="AB21">
        <v>90.185000000000002</v>
      </c>
      <c r="AC21">
        <v>96.941000000000003</v>
      </c>
      <c r="AD21">
        <v>99.885999999999996</v>
      </c>
      <c r="AE21">
        <v>100</v>
      </c>
      <c r="AF21">
        <v>108.00700000000001</v>
      </c>
    </row>
    <row r="22" spans="1:32" x14ac:dyDescent="0.3">
      <c r="A22" t="s">
        <v>120</v>
      </c>
      <c r="B22" t="s">
        <v>337</v>
      </c>
      <c r="C22" t="s">
        <v>297</v>
      </c>
      <c r="D22" t="s">
        <v>338</v>
      </c>
      <c r="E22" t="s">
        <v>298</v>
      </c>
      <c r="F22">
        <v>69.899799999999999</v>
      </c>
      <c r="G22">
        <v>69.215999999999994</v>
      </c>
      <c r="H22">
        <v>72.678600000000003</v>
      </c>
      <c r="I22">
        <v>76.804199999999994</v>
      </c>
      <c r="J22">
        <v>79.895099999999999</v>
      </c>
      <c r="K22">
        <v>83.1768</v>
      </c>
      <c r="L22">
        <v>83.573300000000103</v>
      </c>
      <c r="M22">
        <v>84.420199999999994</v>
      </c>
      <c r="N22">
        <v>82.794200000000004</v>
      </c>
      <c r="O22">
        <v>87.910499999999999</v>
      </c>
      <c r="P22">
        <v>89.963700000000003</v>
      </c>
      <c r="Q22">
        <v>90.142899999999997</v>
      </c>
      <c r="R22">
        <v>95.4358</v>
      </c>
      <c r="S22">
        <v>98.330299999999994</v>
      </c>
      <c r="T22">
        <v>98.008300000000006</v>
      </c>
      <c r="U22">
        <v>98.9392</v>
      </c>
      <c r="V22">
        <v>93.579700000000003</v>
      </c>
      <c r="W22">
        <v>85.653000000000006</v>
      </c>
      <c r="X22">
        <v>83.825900000000004</v>
      </c>
      <c r="Y22">
        <v>86.849800000000002</v>
      </c>
      <c r="Z22">
        <v>86.81</v>
      </c>
      <c r="AA22">
        <v>87.264200000000002</v>
      </c>
      <c r="AB22">
        <v>90.185000000000002</v>
      </c>
      <c r="AC22">
        <v>96.941000000000003</v>
      </c>
      <c r="AD22">
        <v>99.885999999999996</v>
      </c>
      <c r="AE22">
        <v>100</v>
      </c>
      <c r="AF22">
        <v>108.00700000000001</v>
      </c>
    </row>
    <row r="23" spans="1:32" x14ac:dyDescent="0.3">
      <c r="A23" t="s">
        <v>120</v>
      </c>
      <c r="B23" t="s">
        <v>339</v>
      </c>
      <c r="C23" t="s">
        <v>297</v>
      </c>
      <c r="D23" t="s">
        <v>340</v>
      </c>
      <c r="E23" t="s">
        <v>298</v>
      </c>
      <c r="F23">
        <v>69.899799999999999</v>
      </c>
      <c r="G23">
        <v>69.215999999999994</v>
      </c>
      <c r="H23">
        <v>72.678600000000003</v>
      </c>
      <c r="I23">
        <v>76.804199999999994</v>
      </c>
      <c r="J23">
        <v>79.895099999999999</v>
      </c>
      <c r="K23">
        <v>83.1768</v>
      </c>
      <c r="L23">
        <v>83.573300000000003</v>
      </c>
      <c r="M23">
        <v>84.420199999999994</v>
      </c>
      <c r="N23">
        <v>82.794200000000004</v>
      </c>
      <c r="O23">
        <v>87.910499999999999</v>
      </c>
      <c r="P23">
        <v>89.963700000000003</v>
      </c>
      <c r="Q23">
        <v>90.142899999999997</v>
      </c>
      <c r="R23">
        <v>95.4358</v>
      </c>
      <c r="S23">
        <v>98.330299999999994</v>
      </c>
      <c r="T23">
        <v>98.008300000000006</v>
      </c>
      <c r="U23">
        <v>98.9392</v>
      </c>
      <c r="V23">
        <v>93.579700000000003</v>
      </c>
      <c r="W23">
        <v>85.653000000000006</v>
      </c>
      <c r="X23">
        <v>83.825900000000004</v>
      </c>
      <c r="Y23">
        <v>86.849800000000002</v>
      </c>
      <c r="Z23">
        <v>86.81</v>
      </c>
      <c r="AA23">
        <v>87.264200000000002</v>
      </c>
      <c r="AB23">
        <v>90.185000000000002</v>
      </c>
      <c r="AC23">
        <v>96.941000000000003</v>
      </c>
      <c r="AD23">
        <v>99.885999999999996</v>
      </c>
      <c r="AE23">
        <v>100</v>
      </c>
      <c r="AF23">
        <v>108.00700000000001</v>
      </c>
    </row>
    <row r="24" spans="1:32" x14ac:dyDescent="0.3">
      <c r="A24" t="s">
        <v>120</v>
      </c>
      <c r="B24" t="s">
        <v>341</v>
      </c>
      <c r="C24" t="s">
        <v>297</v>
      </c>
      <c r="D24" t="s">
        <v>342</v>
      </c>
      <c r="E24" t="s">
        <v>298</v>
      </c>
      <c r="F24">
        <v>69.899799999999999</v>
      </c>
      <c r="G24">
        <v>69.215999999999994</v>
      </c>
      <c r="H24">
        <v>72.678600000000102</v>
      </c>
      <c r="I24">
        <v>76.804199999999994</v>
      </c>
      <c r="J24">
        <v>79.895099999999999</v>
      </c>
      <c r="K24">
        <v>83.1768</v>
      </c>
      <c r="L24">
        <v>83.573300000000003</v>
      </c>
      <c r="M24">
        <v>84.420199999999994</v>
      </c>
      <c r="N24">
        <v>82.794200000000004</v>
      </c>
      <c r="O24">
        <v>87.910499999999999</v>
      </c>
      <c r="P24">
        <v>89.963700000000003</v>
      </c>
      <c r="Q24">
        <v>90.142899999999997</v>
      </c>
      <c r="R24">
        <v>95.4358</v>
      </c>
      <c r="S24">
        <v>98.330299999999994</v>
      </c>
      <c r="T24">
        <v>98.008300000000006</v>
      </c>
      <c r="U24">
        <v>98.9392</v>
      </c>
      <c r="V24">
        <v>93.579700000000003</v>
      </c>
      <c r="W24">
        <v>85.653000000000006</v>
      </c>
      <c r="X24">
        <v>83.825900000000004</v>
      </c>
      <c r="Y24">
        <v>86.849800000000002</v>
      </c>
      <c r="Z24">
        <v>86.81</v>
      </c>
      <c r="AA24">
        <v>87.264200000000002</v>
      </c>
      <c r="AB24">
        <v>90.185000000000002</v>
      </c>
      <c r="AC24">
        <v>96.941000000000003</v>
      </c>
      <c r="AD24">
        <v>99.885999999999996</v>
      </c>
      <c r="AE24">
        <v>100</v>
      </c>
      <c r="AF24">
        <v>108.00700000000001</v>
      </c>
    </row>
    <row r="25" spans="1:32" x14ac:dyDescent="0.3">
      <c r="A25" t="s">
        <v>120</v>
      </c>
      <c r="B25" t="s">
        <v>343</v>
      </c>
      <c r="C25" t="s">
        <v>297</v>
      </c>
      <c r="D25" t="s">
        <v>344</v>
      </c>
      <c r="E25" t="s">
        <v>298</v>
      </c>
      <c r="F25">
        <v>69.899800000000099</v>
      </c>
      <c r="G25">
        <v>69.216000000000093</v>
      </c>
      <c r="H25">
        <v>72.678600000000102</v>
      </c>
      <c r="I25">
        <v>76.804200000000094</v>
      </c>
      <c r="J25">
        <v>79.895100000000099</v>
      </c>
      <c r="K25">
        <v>83.1768000000001</v>
      </c>
      <c r="L25">
        <v>83.573300000000103</v>
      </c>
      <c r="M25">
        <v>84.420199999999994</v>
      </c>
      <c r="N25">
        <v>82.794200000000103</v>
      </c>
      <c r="O25">
        <v>87.910499999999999</v>
      </c>
      <c r="P25">
        <v>89.963700000000003</v>
      </c>
      <c r="Q25">
        <v>90.142899999999997</v>
      </c>
      <c r="R25">
        <v>95.4358000000001</v>
      </c>
      <c r="S25">
        <v>98.330300000000094</v>
      </c>
      <c r="T25">
        <v>98.008300000000105</v>
      </c>
      <c r="U25">
        <v>98.9392</v>
      </c>
      <c r="V25">
        <v>93.579700000000003</v>
      </c>
      <c r="W25">
        <v>85.653000000000006</v>
      </c>
      <c r="X25">
        <v>83.825900000000004</v>
      </c>
      <c r="Y25">
        <v>86.849800000000002</v>
      </c>
      <c r="Z25">
        <v>86.81</v>
      </c>
      <c r="AA25">
        <v>87.264200000000002</v>
      </c>
      <c r="AB25">
        <v>90.185000000000002</v>
      </c>
      <c r="AC25">
        <v>96.941000000000003</v>
      </c>
      <c r="AD25">
        <v>99.885999999999996</v>
      </c>
      <c r="AE25">
        <v>100</v>
      </c>
      <c r="AF25">
        <v>108.00700000000001</v>
      </c>
    </row>
    <row r="26" spans="1:32" x14ac:dyDescent="0.3">
      <c r="A26" t="s">
        <v>120</v>
      </c>
      <c r="B26" t="s">
        <v>345</v>
      </c>
      <c r="C26" t="s">
        <v>297</v>
      </c>
      <c r="D26" t="s">
        <v>346</v>
      </c>
      <c r="E26" t="s">
        <v>298</v>
      </c>
      <c r="F26">
        <v>69.899799999999999</v>
      </c>
      <c r="G26">
        <v>69.215999999999994</v>
      </c>
      <c r="H26">
        <v>72.678600000000003</v>
      </c>
      <c r="I26">
        <v>76.804199999999994</v>
      </c>
      <c r="J26">
        <v>79.895099999999999</v>
      </c>
      <c r="K26">
        <v>83.1768</v>
      </c>
      <c r="L26">
        <v>83.573300000000003</v>
      </c>
      <c r="M26">
        <v>84.420199999999994</v>
      </c>
      <c r="N26">
        <v>82.794200000000004</v>
      </c>
      <c r="O26">
        <v>87.910499999999999</v>
      </c>
      <c r="P26">
        <v>89.963700000000003</v>
      </c>
      <c r="Q26">
        <v>90.142899999999997</v>
      </c>
      <c r="R26">
        <v>95.4358</v>
      </c>
      <c r="S26">
        <v>98.330299999999994</v>
      </c>
      <c r="T26">
        <v>98.008300000000006</v>
      </c>
      <c r="U26">
        <v>98.9392</v>
      </c>
      <c r="V26">
        <v>93.579700000000003</v>
      </c>
      <c r="W26">
        <v>85.653000000000006</v>
      </c>
      <c r="X26">
        <v>83.825900000000004</v>
      </c>
      <c r="Y26">
        <v>86.849800000000002</v>
      </c>
      <c r="Z26">
        <v>86.81</v>
      </c>
      <c r="AA26">
        <v>87.264200000000002</v>
      </c>
      <c r="AB26">
        <v>90.185000000000002</v>
      </c>
      <c r="AC26">
        <v>96.941000000000003</v>
      </c>
      <c r="AD26">
        <v>99.885999999999996</v>
      </c>
      <c r="AE26">
        <v>100</v>
      </c>
      <c r="AF26">
        <v>108.00700000000001</v>
      </c>
    </row>
    <row r="27" spans="1:32" x14ac:dyDescent="0.3">
      <c r="A27" t="s">
        <v>120</v>
      </c>
      <c r="B27" t="s">
        <v>347</v>
      </c>
      <c r="C27" t="s">
        <v>297</v>
      </c>
      <c r="D27" t="s">
        <v>348</v>
      </c>
      <c r="E27" t="s">
        <v>298</v>
      </c>
      <c r="F27">
        <v>69.899799999999999</v>
      </c>
      <c r="G27">
        <v>69.215999999999994</v>
      </c>
      <c r="H27">
        <v>72.678600000000003</v>
      </c>
      <c r="I27">
        <v>76.804199999999994</v>
      </c>
      <c r="J27">
        <v>79.895099999999999</v>
      </c>
      <c r="K27">
        <v>83.1768</v>
      </c>
      <c r="L27">
        <v>83.573300000000003</v>
      </c>
      <c r="M27">
        <v>84.420199999999994</v>
      </c>
      <c r="N27">
        <v>82.794200000000004</v>
      </c>
      <c r="O27">
        <v>87.910499999999999</v>
      </c>
      <c r="P27">
        <v>89.963700000000003</v>
      </c>
      <c r="Q27">
        <v>90.142899999999997</v>
      </c>
      <c r="R27">
        <v>95.4358</v>
      </c>
      <c r="S27">
        <v>98.330299999999994</v>
      </c>
      <c r="T27">
        <v>98.008300000000006</v>
      </c>
      <c r="U27">
        <v>98.9392</v>
      </c>
      <c r="V27">
        <v>93.579700000000003</v>
      </c>
      <c r="W27">
        <v>85.653000000000006</v>
      </c>
      <c r="X27">
        <v>83.825900000000004</v>
      </c>
      <c r="Y27">
        <v>86.849800000000002</v>
      </c>
      <c r="Z27">
        <v>86.81</v>
      </c>
      <c r="AA27">
        <v>87.264200000000002</v>
      </c>
      <c r="AB27">
        <v>90.185000000000002</v>
      </c>
      <c r="AC27">
        <v>96.941000000000003</v>
      </c>
      <c r="AD27">
        <v>99.885999999999996</v>
      </c>
      <c r="AE27">
        <v>100</v>
      </c>
      <c r="AF27">
        <v>108.00700000000001</v>
      </c>
    </row>
    <row r="28" spans="1:32" x14ac:dyDescent="0.3">
      <c r="A28" t="s">
        <v>120</v>
      </c>
      <c r="B28" t="s">
        <v>349</v>
      </c>
      <c r="C28" t="s">
        <v>297</v>
      </c>
      <c r="D28" t="s">
        <v>350</v>
      </c>
      <c r="E28" t="s">
        <v>298</v>
      </c>
      <c r="F28">
        <v>69.899800000000099</v>
      </c>
      <c r="G28">
        <v>69.215999999999994</v>
      </c>
      <c r="H28">
        <v>72.678600000000102</v>
      </c>
      <c r="I28">
        <v>76.804200000000094</v>
      </c>
      <c r="J28">
        <v>79.895100000000099</v>
      </c>
      <c r="K28">
        <v>83.1768000000001</v>
      </c>
      <c r="L28">
        <v>83.573300000000103</v>
      </c>
      <c r="M28">
        <v>84.420200000000094</v>
      </c>
      <c r="N28">
        <v>82.794200000000103</v>
      </c>
      <c r="O28">
        <v>87.910500000000098</v>
      </c>
      <c r="P28">
        <v>89.963700000000102</v>
      </c>
      <c r="Q28">
        <v>90.142900000000097</v>
      </c>
      <c r="R28">
        <v>95.4358000000001</v>
      </c>
      <c r="S28">
        <v>98.330300000000094</v>
      </c>
      <c r="T28">
        <v>98.008300000000105</v>
      </c>
      <c r="U28">
        <v>98.939200000000099</v>
      </c>
      <c r="V28">
        <v>93.579700000000102</v>
      </c>
      <c r="W28">
        <v>85.653000000000105</v>
      </c>
      <c r="X28">
        <v>83.825900000000004</v>
      </c>
      <c r="Y28">
        <v>86.849800000000101</v>
      </c>
      <c r="Z28">
        <v>86.81</v>
      </c>
      <c r="AA28">
        <v>87.264200000000002</v>
      </c>
      <c r="AB28">
        <v>90.185000000000002</v>
      </c>
      <c r="AC28">
        <v>96.941000000000003</v>
      </c>
      <c r="AD28">
        <v>99.885999999999996</v>
      </c>
      <c r="AE28">
        <v>100</v>
      </c>
      <c r="AF28">
        <v>108.00700000000001</v>
      </c>
    </row>
    <row r="29" spans="1:32" x14ac:dyDescent="0.3">
      <c r="A29" t="s">
        <v>120</v>
      </c>
      <c r="B29" t="s">
        <v>351</v>
      </c>
      <c r="C29" t="s">
        <v>297</v>
      </c>
      <c r="D29" t="s">
        <v>352</v>
      </c>
      <c r="E29" t="s">
        <v>298</v>
      </c>
      <c r="F29">
        <v>69.899799999999999</v>
      </c>
      <c r="G29">
        <v>69.215999999999994</v>
      </c>
      <c r="H29">
        <v>72.678600000000003</v>
      </c>
      <c r="I29">
        <v>76.804199999999994</v>
      </c>
      <c r="J29">
        <v>79.895099999999999</v>
      </c>
      <c r="K29">
        <v>83.1768000000001</v>
      </c>
      <c r="L29">
        <v>83.573300000000003</v>
      </c>
      <c r="M29">
        <v>84.420199999999994</v>
      </c>
      <c r="N29">
        <v>82.794200000000004</v>
      </c>
      <c r="O29">
        <v>87.910499999999999</v>
      </c>
      <c r="P29">
        <v>89.963700000000003</v>
      </c>
      <c r="Q29">
        <v>90.142899999999997</v>
      </c>
      <c r="R29">
        <v>95.4358000000001</v>
      </c>
      <c r="S29">
        <v>98.330300000000094</v>
      </c>
      <c r="T29">
        <v>98.008300000000105</v>
      </c>
      <c r="U29">
        <v>98.939200000000099</v>
      </c>
      <c r="V29">
        <v>93.579700000000102</v>
      </c>
      <c r="W29">
        <v>85.653000000000006</v>
      </c>
      <c r="X29">
        <v>83.825900000000004</v>
      </c>
      <c r="Y29">
        <v>86.849800000000002</v>
      </c>
      <c r="Z29">
        <v>86.81</v>
      </c>
      <c r="AA29">
        <v>87.264200000000002</v>
      </c>
      <c r="AB29">
        <v>90.185000000000002</v>
      </c>
      <c r="AC29">
        <v>96.941000000000003</v>
      </c>
      <c r="AD29">
        <v>99.885999999999996</v>
      </c>
      <c r="AE29">
        <v>100</v>
      </c>
      <c r="AF29">
        <v>108.00700000000001</v>
      </c>
    </row>
    <row r="30" spans="1:32" x14ac:dyDescent="0.3">
      <c r="A30" t="s">
        <v>120</v>
      </c>
      <c r="B30" t="s">
        <v>353</v>
      </c>
      <c r="C30" t="s">
        <v>297</v>
      </c>
      <c r="D30" t="s">
        <v>354</v>
      </c>
      <c r="E30" t="s">
        <v>298</v>
      </c>
      <c r="F30">
        <v>69.899799999999999</v>
      </c>
      <c r="G30">
        <v>69.215999999999994</v>
      </c>
      <c r="H30">
        <v>72.678600000000003</v>
      </c>
      <c r="I30">
        <v>76.804199999999994</v>
      </c>
      <c r="J30">
        <v>79.895099999999999</v>
      </c>
      <c r="K30">
        <v>83.1768</v>
      </c>
      <c r="L30">
        <v>83.573300000000003</v>
      </c>
      <c r="M30">
        <v>84.420199999999994</v>
      </c>
      <c r="N30">
        <v>82.794200000000004</v>
      </c>
      <c r="O30">
        <v>87.910499999999999</v>
      </c>
      <c r="P30">
        <v>89.963700000000003</v>
      </c>
      <c r="Q30">
        <v>90.142899999999997</v>
      </c>
      <c r="R30">
        <v>95.4358</v>
      </c>
      <c r="S30">
        <v>98.330299999999994</v>
      </c>
      <c r="T30">
        <v>98.008300000000006</v>
      </c>
      <c r="U30">
        <v>98.9392</v>
      </c>
      <c r="V30">
        <v>93.579700000000003</v>
      </c>
      <c r="W30">
        <v>85.653000000000006</v>
      </c>
      <c r="X30">
        <v>83.825900000000004</v>
      </c>
      <c r="Y30">
        <v>86.849800000000002</v>
      </c>
      <c r="Z30">
        <v>86.81</v>
      </c>
      <c r="AA30">
        <v>87.264200000000002</v>
      </c>
      <c r="AB30">
        <v>90.185000000000002</v>
      </c>
      <c r="AC30">
        <v>96.941000000000003</v>
      </c>
      <c r="AD30">
        <v>99.885999999999996</v>
      </c>
      <c r="AE30">
        <v>100</v>
      </c>
      <c r="AF30">
        <v>108.00700000000001</v>
      </c>
    </row>
    <row r="31" spans="1:32" x14ac:dyDescent="0.3">
      <c r="A31" t="s">
        <v>120</v>
      </c>
      <c r="B31" t="s">
        <v>355</v>
      </c>
      <c r="C31" t="s">
        <v>297</v>
      </c>
      <c r="D31" t="s">
        <v>356</v>
      </c>
      <c r="E31" t="s">
        <v>298</v>
      </c>
      <c r="F31">
        <v>69.899799999999999</v>
      </c>
      <c r="G31">
        <v>69.215999999999994</v>
      </c>
      <c r="H31">
        <v>72.678600000000003</v>
      </c>
      <c r="I31">
        <v>76.804199999999994</v>
      </c>
      <c r="J31">
        <v>79.895099999999999</v>
      </c>
      <c r="K31">
        <v>83.1768</v>
      </c>
      <c r="L31">
        <v>83.573300000000003</v>
      </c>
      <c r="M31">
        <v>84.420199999999994</v>
      </c>
      <c r="N31">
        <v>82.794200000000103</v>
      </c>
      <c r="O31">
        <v>87.910499999999999</v>
      </c>
      <c r="P31">
        <v>89.963700000000003</v>
      </c>
      <c r="Q31">
        <v>90.142899999999997</v>
      </c>
      <c r="R31">
        <v>95.4358</v>
      </c>
      <c r="S31">
        <v>98.330299999999994</v>
      </c>
      <c r="T31">
        <v>98.008300000000006</v>
      </c>
      <c r="U31">
        <v>98.9392</v>
      </c>
      <c r="V31">
        <v>93.579700000000003</v>
      </c>
      <c r="W31">
        <v>85.653000000000006</v>
      </c>
      <c r="X31">
        <v>83.825900000000004</v>
      </c>
      <c r="Y31">
        <v>86.849800000000002</v>
      </c>
      <c r="Z31">
        <v>86.81</v>
      </c>
      <c r="AA31">
        <v>87.264200000000002</v>
      </c>
      <c r="AB31">
        <v>90.185000000000002</v>
      </c>
      <c r="AC31">
        <v>96.941000000000003</v>
      </c>
      <c r="AD31">
        <v>99.885999999999996</v>
      </c>
      <c r="AE31">
        <v>100</v>
      </c>
      <c r="AF31">
        <v>108.00700000000001</v>
      </c>
    </row>
    <row r="32" spans="1:32" x14ac:dyDescent="0.3">
      <c r="A32" t="s">
        <v>120</v>
      </c>
      <c r="B32" t="s">
        <v>357</v>
      </c>
      <c r="C32" t="s">
        <v>297</v>
      </c>
      <c r="D32" t="s">
        <v>358</v>
      </c>
      <c r="E32" t="s">
        <v>298</v>
      </c>
      <c r="F32">
        <v>69.899800000000099</v>
      </c>
      <c r="G32">
        <v>69.216000000000093</v>
      </c>
      <c r="H32">
        <v>72.678600000000102</v>
      </c>
      <c r="I32">
        <v>76.804200000000094</v>
      </c>
      <c r="J32">
        <v>79.895100000000099</v>
      </c>
      <c r="K32">
        <v>83.1768000000001</v>
      </c>
      <c r="L32">
        <v>83.573300000000103</v>
      </c>
      <c r="M32">
        <v>84.420200000000094</v>
      </c>
      <c r="N32">
        <v>82.794200000000103</v>
      </c>
      <c r="O32">
        <v>87.910500000000098</v>
      </c>
      <c r="P32">
        <v>89.963700000000102</v>
      </c>
      <c r="Q32">
        <v>90.142899999999997</v>
      </c>
      <c r="R32">
        <v>95.4358000000001</v>
      </c>
      <c r="S32">
        <v>98.330299999999994</v>
      </c>
      <c r="T32">
        <v>98.008300000000006</v>
      </c>
      <c r="U32">
        <v>98.9392</v>
      </c>
      <c r="V32">
        <v>93.579700000000003</v>
      </c>
      <c r="W32">
        <v>85.653000000000006</v>
      </c>
      <c r="X32">
        <v>83.825900000000004</v>
      </c>
      <c r="Y32">
        <v>86.849800000000002</v>
      </c>
      <c r="Z32">
        <v>86.81</v>
      </c>
      <c r="AA32">
        <v>87.264200000000002</v>
      </c>
      <c r="AB32">
        <v>90.185000000000002</v>
      </c>
      <c r="AC32">
        <v>96.941000000000003</v>
      </c>
      <c r="AD32">
        <v>99.885999999999996</v>
      </c>
      <c r="AE32">
        <v>100</v>
      </c>
      <c r="AF32">
        <v>108.00700000000001</v>
      </c>
    </row>
    <row r="33" spans="1:32" x14ac:dyDescent="0.3">
      <c r="A33" t="s">
        <v>120</v>
      </c>
      <c r="B33" t="s">
        <v>359</v>
      </c>
      <c r="C33" t="s">
        <v>297</v>
      </c>
      <c r="D33" t="s">
        <v>360</v>
      </c>
      <c r="E33" t="s">
        <v>298</v>
      </c>
      <c r="F33">
        <v>69.899800000000099</v>
      </c>
      <c r="G33">
        <v>69.216000000000093</v>
      </c>
      <c r="H33">
        <v>72.678600000000102</v>
      </c>
      <c r="I33">
        <v>76.804200000000094</v>
      </c>
      <c r="J33">
        <v>79.895100000000099</v>
      </c>
      <c r="K33">
        <v>83.1768000000001</v>
      </c>
      <c r="L33">
        <v>83.573300000000103</v>
      </c>
      <c r="M33">
        <v>84.420200000000094</v>
      </c>
      <c r="N33">
        <v>82.794200000000004</v>
      </c>
      <c r="O33">
        <v>87.910500000000098</v>
      </c>
      <c r="P33">
        <v>89.963700000000102</v>
      </c>
      <c r="Q33">
        <v>90.142900000000097</v>
      </c>
      <c r="R33">
        <v>95.4358000000001</v>
      </c>
      <c r="S33">
        <v>98.330300000000094</v>
      </c>
      <c r="T33">
        <v>98.008300000000105</v>
      </c>
      <c r="U33">
        <v>98.939200000000099</v>
      </c>
      <c r="V33">
        <v>93.579700000000102</v>
      </c>
      <c r="W33">
        <v>85.653000000000006</v>
      </c>
      <c r="X33">
        <v>83.825900000000004</v>
      </c>
      <c r="Y33">
        <v>86.849800000000002</v>
      </c>
      <c r="Z33">
        <v>86.81</v>
      </c>
      <c r="AA33">
        <v>87.264200000000002</v>
      </c>
      <c r="AB33">
        <v>90.185000000000002</v>
      </c>
      <c r="AC33">
        <v>96.941000000000003</v>
      </c>
      <c r="AD33">
        <v>99.885999999999996</v>
      </c>
      <c r="AE33">
        <v>100</v>
      </c>
      <c r="AF33">
        <v>108.00700000000001</v>
      </c>
    </row>
    <row r="34" spans="1:32" x14ac:dyDescent="0.3">
      <c r="A34" t="s">
        <v>120</v>
      </c>
      <c r="B34" t="s">
        <v>361</v>
      </c>
      <c r="C34" t="s">
        <v>297</v>
      </c>
      <c r="D34" t="s">
        <v>362</v>
      </c>
      <c r="E34" t="s">
        <v>298</v>
      </c>
      <c r="F34">
        <v>69.899799999999999</v>
      </c>
      <c r="G34">
        <v>69.215999999999994</v>
      </c>
      <c r="H34">
        <v>72.678600000000003</v>
      </c>
      <c r="I34">
        <v>76.804199999999994</v>
      </c>
      <c r="J34">
        <v>79.895099999999999</v>
      </c>
      <c r="K34">
        <v>83.1768</v>
      </c>
      <c r="L34">
        <v>83.573300000000003</v>
      </c>
      <c r="M34">
        <v>84.420199999999994</v>
      </c>
      <c r="N34">
        <v>82.794200000000004</v>
      </c>
      <c r="O34">
        <v>87.910499999999999</v>
      </c>
      <c r="P34">
        <v>89.963700000000003</v>
      </c>
      <c r="Q34">
        <v>90.142899999999997</v>
      </c>
      <c r="R34">
        <v>95.4358</v>
      </c>
      <c r="S34">
        <v>98.330299999999994</v>
      </c>
      <c r="T34">
        <v>98.008300000000006</v>
      </c>
      <c r="U34">
        <v>98.9392</v>
      </c>
      <c r="V34">
        <v>93.579700000000003</v>
      </c>
      <c r="W34">
        <v>85.653000000000006</v>
      </c>
      <c r="X34">
        <v>83.825900000000004</v>
      </c>
      <c r="Y34">
        <v>86.849800000000002</v>
      </c>
      <c r="Z34">
        <v>86.81</v>
      </c>
      <c r="AA34">
        <v>87.264200000000002</v>
      </c>
      <c r="AB34">
        <v>90.185000000000002</v>
      </c>
      <c r="AC34">
        <v>96.941000000000003</v>
      </c>
      <c r="AD34">
        <v>99.885999999999996</v>
      </c>
      <c r="AE34">
        <v>100</v>
      </c>
      <c r="AF34">
        <v>108.00700000000001</v>
      </c>
    </row>
    <row r="35" spans="1:32" x14ac:dyDescent="0.3">
      <c r="A35" t="s">
        <v>120</v>
      </c>
      <c r="B35" t="s">
        <v>363</v>
      </c>
      <c r="C35" t="s">
        <v>297</v>
      </c>
      <c r="D35" t="s">
        <v>364</v>
      </c>
      <c r="E35" t="s">
        <v>298</v>
      </c>
      <c r="F35">
        <v>69.899800000000099</v>
      </c>
      <c r="G35">
        <v>69.216000000000093</v>
      </c>
      <c r="H35">
        <v>72.678600000000102</v>
      </c>
      <c r="I35">
        <v>76.804200000000094</v>
      </c>
      <c r="J35">
        <v>79.895100000000099</v>
      </c>
      <c r="K35">
        <v>83.1768000000001</v>
      </c>
      <c r="L35">
        <v>83.573300000000103</v>
      </c>
      <c r="M35">
        <v>84.420200000000094</v>
      </c>
      <c r="N35">
        <v>82.794200000000103</v>
      </c>
      <c r="O35">
        <v>87.910500000000098</v>
      </c>
      <c r="P35">
        <v>89.963700000000102</v>
      </c>
      <c r="Q35">
        <v>90.142900000000097</v>
      </c>
      <c r="R35">
        <v>95.4358000000001</v>
      </c>
      <c r="S35">
        <v>98.330300000000094</v>
      </c>
      <c r="T35">
        <v>98.008300000000105</v>
      </c>
      <c r="U35">
        <v>98.939200000000099</v>
      </c>
      <c r="V35">
        <v>93.579700000000003</v>
      </c>
      <c r="W35">
        <v>85.653000000000006</v>
      </c>
      <c r="X35">
        <v>83.825900000000004</v>
      </c>
      <c r="Y35">
        <v>86.849800000000002</v>
      </c>
      <c r="Z35">
        <v>86.81</v>
      </c>
      <c r="AA35">
        <v>87.264200000000002</v>
      </c>
      <c r="AB35">
        <v>90.185000000000002</v>
      </c>
      <c r="AC35">
        <v>96.941000000000003</v>
      </c>
      <c r="AD35">
        <v>99.885999999999996</v>
      </c>
      <c r="AE35">
        <v>100</v>
      </c>
      <c r="AF35">
        <v>108.00700000000001</v>
      </c>
    </row>
    <row r="36" spans="1:32" x14ac:dyDescent="0.3">
      <c r="A36" t="s">
        <v>120</v>
      </c>
      <c r="B36" t="s">
        <v>365</v>
      </c>
      <c r="C36" t="s">
        <v>297</v>
      </c>
      <c r="D36" t="s">
        <v>366</v>
      </c>
      <c r="E36" t="s">
        <v>298</v>
      </c>
      <c r="F36">
        <v>69.899799999999999</v>
      </c>
      <c r="G36">
        <v>69.215999999999994</v>
      </c>
      <c r="H36">
        <v>72.678600000000003</v>
      </c>
      <c r="I36">
        <v>76.804199999999994</v>
      </c>
      <c r="J36">
        <v>79.895099999999999</v>
      </c>
      <c r="K36">
        <v>83.1768</v>
      </c>
      <c r="L36">
        <v>83.573300000000003</v>
      </c>
      <c r="M36">
        <v>84.420199999999994</v>
      </c>
      <c r="N36">
        <v>82.794200000000004</v>
      </c>
      <c r="O36">
        <v>87.910499999999999</v>
      </c>
      <c r="P36">
        <v>89.963700000000003</v>
      </c>
      <c r="Q36">
        <v>90.142899999999997</v>
      </c>
      <c r="R36">
        <v>95.4358</v>
      </c>
      <c r="S36">
        <v>98.330299999999994</v>
      </c>
      <c r="T36">
        <v>98.008300000000006</v>
      </c>
      <c r="U36">
        <v>98.9392</v>
      </c>
      <c r="V36">
        <v>93.579700000000003</v>
      </c>
      <c r="W36">
        <v>85.653000000000006</v>
      </c>
      <c r="X36">
        <v>83.825900000000004</v>
      </c>
      <c r="Y36">
        <v>86.849800000000002</v>
      </c>
      <c r="Z36">
        <v>86.81</v>
      </c>
      <c r="AA36">
        <v>87.264200000000002</v>
      </c>
      <c r="AB36">
        <v>90.185000000000002</v>
      </c>
      <c r="AC36">
        <v>96.941000000000003</v>
      </c>
      <c r="AD36">
        <v>99.885999999999996</v>
      </c>
      <c r="AE36">
        <v>100</v>
      </c>
      <c r="AF36">
        <v>108.00700000000001</v>
      </c>
    </row>
    <row r="37" spans="1:32" x14ac:dyDescent="0.3">
      <c r="A37" t="s">
        <v>120</v>
      </c>
      <c r="B37" t="s">
        <v>367</v>
      </c>
      <c r="C37" t="s">
        <v>297</v>
      </c>
      <c r="D37" t="s">
        <v>368</v>
      </c>
      <c r="E37" t="s">
        <v>298</v>
      </c>
      <c r="F37">
        <v>69.899799999999999</v>
      </c>
      <c r="G37">
        <v>69.215999999999994</v>
      </c>
      <c r="H37">
        <v>72.678600000000003</v>
      </c>
      <c r="I37">
        <v>76.804199999999994</v>
      </c>
      <c r="J37">
        <v>79.895099999999999</v>
      </c>
      <c r="K37">
        <v>83.1768</v>
      </c>
      <c r="L37">
        <v>83.573300000000003</v>
      </c>
      <c r="M37">
        <v>84.420199999999994</v>
      </c>
      <c r="N37">
        <v>82.794200000000004</v>
      </c>
      <c r="O37">
        <v>87.910499999999999</v>
      </c>
      <c r="P37">
        <v>89.963700000000003</v>
      </c>
      <c r="Q37">
        <v>90.142899999999997</v>
      </c>
      <c r="R37">
        <v>95.4358</v>
      </c>
      <c r="S37">
        <v>98.330299999999994</v>
      </c>
      <c r="T37">
        <v>98.008300000000006</v>
      </c>
      <c r="U37">
        <v>98.9392</v>
      </c>
      <c r="V37">
        <v>93.579700000000003</v>
      </c>
      <c r="W37">
        <v>85.653000000000006</v>
      </c>
      <c r="X37">
        <v>83.825900000000004</v>
      </c>
      <c r="Y37">
        <v>86.849800000000002</v>
      </c>
      <c r="Z37">
        <v>86.81</v>
      </c>
      <c r="AA37">
        <v>87.264200000000002</v>
      </c>
      <c r="AB37">
        <v>90.185000000000002</v>
      </c>
      <c r="AC37">
        <v>96.941000000000003</v>
      </c>
      <c r="AD37">
        <v>99.885999999999996</v>
      </c>
      <c r="AE37">
        <v>100</v>
      </c>
      <c r="AF37">
        <v>108.00700000000001</v>
      </c>
    </row>
    <row r="38" spans="1:32" x14ac:dyDescent="0.3">
      <c r="A38" t="s">
        <v>120</v>
      </c>
      <c r="B38" t="s">
        <v>369</v>
      </c>
      <c r="C38" t="s">
        <v>297</v>
      </c>
      <c r="D38" t="s">
        <v>370</v>
      </c>
      <c r="E38" t="s">
        <v>298</v>
      </c>
      <c r="F38">
        <v>69.899800000000099</v>
      </c>
      <c r="G38">
        <v>69.216000000000093</v>
      </c>
      <c r="H38">
        <v>72.678600000000102</v>
      </c>
      <c r="I38">
        <v>76.804200000000094</v>
      </c>
      <c r="J38">
        <v>79.895100000000099</v>
      </c>
      <c r="K38">
        <v>83.1768000000001</v>
      </c>
      <c r="L38">
        <v>83.573300000000103</v>
      </c>
      <c r="M38">
        <v>84.420200000000094</v>
      </c>
      <c r="N38">
        <v>82.794200000000103</v>
      </c>
      <c r="O38">
        <v>87.910500000000098</v>
      </c>
      <c r="P38">
        <v>89.963700000000102</v>
      </c>
      <c r="Q38">
        <v>90.142900000000097</v>
      </c>
      <c r="R38">
        <v>95.4358000000001</v>
      </c>
      <c r="S38">
        <v>98.330300000000094</v>
      </c>
      <c r="T38">
        <v>98.008300000000105</v>
      </c>
      <c r="U38">
        <v>98.939200000000099</v>
      </c>
      <c r="V38">
        <v>93.579700000000102</v>
      </c>
      <c r="W38">
        <v>85.653000000000006</v>
      </c>
      <c r="X38">
        <v>83.825900000000004</v>
      </c>
      <c r="Y38">
        <v>86.849800000000002</v>
      </c>
      <c r="Z38">
        <v>86.81</v>
      </c>
      <c r="AA38">
        <v>87.264200000000002</v>
      </c>
      <c r="AB38">
        <v>90.185000000000002</v>
      </c>
      <c r="AC38">
        <v>96.941000000000003</v>
      </c>
      <c r="AD38">
        <v>99.885999999999996</v>
      </c>
      <c r="AE38">
        <v>100</v>
      </c>
      <c r="AF38">
        <v>108.00700000000001</v>
      </c>
    </row>
    <row r="39" spans="1:32" x14ac:dyDescent="0.3">
      <c r="A39" t="s">
        <v>120</v>
      </c>
      <c r="B39" t="s">
        <v>371</v>
      </c>
      <c r="C39" t="s">
        <v>297</v>
      </c>
      <c r="D39" t="s">
        <v>372</v>
      </c>
      <c r="E39" t="s">
        <v>298</v>
      </c>
      <c r="F39">
        <v>69.899800000000099</v>
      </c>
      <c r="G39">
        <v>69.216000000000093</v>
      </c>
      <c r="H39">
        <v>72.678600000000102</v>
      </c>
      <c r="I39">
        <v>76.804200000000094</v>
      </c>
      <c r="J39">
        <v>79.895100000000099</v>
      </c>
      <c r="K39">
        <v>83.1768000000001</v>
      </c>
      <c r="L39">
        <v>83.573300000000003</v>
      </c>
      <c r="M39">
        <v>84.420199999999994</v>
      </c>
      <c r="N39">
        <v>82.794200000000004</v>
      </c>
      <c r="O39">
        <v>87.910499999999999</v>
      </c>
      <c r="P39">
        <v>89.963700000000003</v>
      </c>
      <c r="Q39">
        <v>90.142899999999997</v>
      </c>
      <c r="R39">
        <v>95.4358</v>
      </c>
      <c r="S39">
        <v>98.330299999999994</v>
      </c>
      <c r="T39">
        <v>98.008300000000006</v>
      </c>
      <c r="U39">
        <v>98.9392</v>
      </c>
      <c r="V39">
        <v>93.579700000000003</v>
      </c>
      <c r="W39">
        <v>85.653000000000006</v>
      </c>
      <c r="X39">
        <v>83.825900000000004</v>
      </c>
      <c r="Y39">
        <v>86.849800000000101</v>
      </c>
      <c r="Z39">
        <v>86.810000000000102</v>
      </c>
      <c r="AA39">
        <v>87.264200000000002</v>
      </c>
      <c r="AB39">
        <v>90.185000000000002</v>
      </c>
      <c r="AC39">
        <v>96.941000000000003</v>
      </c>
      <c r="AD39">
        <v>99.885999999999996</v>
      </c>
      <c r="AE39">
        <v>100</v>
      </c>
      <c r="AF39">
        <v>108.00700000000001</v>
      </c>
    </row>
    <row r="40" spans="1:32" x14ac:dyDescent="0.3">
      <c r="A40" t="s">
        <v>120</v>
      </c>
      <c r="B40" t="s">
        <v>373</v>
      </c>
      <c r="C40" t="s">
        <v>297</v>
      </c>
      <c r="D40" t="s">
        <v>374</v>
      </c>
      <c r="E40" t="s">
        <v>298</v>
      </c>
      <c r="F40">
        <v>69.899799999999999</v>
      </c>
      <c r="G40">
        <v>69.215999999999994</v>
      </c>
      <c r="H40">
        <v>72.678600000000003</v>
      </c>
      <c r="I40">
        <v>76.804199999999994</v>
      </c>
      <c r="J40">
        <v>79.895099999999999</v>
      </c>
      <c r="K40">
        <v>83.1768</v>
      </c>
      <c r="L40">
        <v>83.573300000000003</v>
      </c>
      <c r="M40">
        <v>84.420199999999994</v>
      </c>
      <c r="N40">
        <v>82.794200000000004</v>
      </c>
      <c r="O40">
        <v>87.910499999999999</v>
      </c>
      <c r="P40">
        <v>89.963700000000003</v>
      </c>
      <c r="Q40">
        <v>90.142899999999997</v>
      </c>
      <c r="R40">
        <v>95.4358</v>
      </c>
      <c r="S40">
        <v>98.330299999999994</v>
      </c>
      <c r="T40">
        <v>98.008300000000006</v>
      </c>
      <c r="U40">
        <v>98.9392</v>
      </c>
      <c r="V40">
        <v>93.579700000000003</v>
      </c>
      <c r="W40">
        <v>85.653000000000006</v>
      </c>
      <c r="X40">
        <v>83.825900000000004</v>
      </c>
      <c r="Y40">
        <v>86.849800000000002</v>
      </c>
      <c r="Z40">
        <v>86.81</v>
      </c>
      <c r="AA40">
        <v>87.264200000000002</v>
      </c>
      <c r="AB40">
        <v>90.185000000000002</v>
      </c>
      <c r="AC40">
        <v>96.941000000000003</v>
      </c>
      <c r="AD40">
        <v>99.885999999999996</v>
      </c>
      <c r="AE40">
        <v>100</v>
      </c>
      <c r="AF40">
        <v>108.00700000000001</v>
      </c>
    </row>
    <row r="41" spans="1:32" x14ac:dyDescent="0.3">
      <c r="A41" t="s">
        <v>120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120</v>
      </c>
      <c r="B42" t="s">
        <v>377</v>
      </c>
      <c r="C42" t="s">
        <v>297</v>
      </c>
      <c r="D42" t="s">
        <v>378</v>
      </c>
      <c r="E42" t="s">
        <v>298</v>
      </c>
      <c r="F42">
        <v>69.899799999999999</v>
      </c>
      <c r="G42">
        <v>69.215999999999994</v>
      </c>
      <c r="H42">
        <v>72.678600000000003</v>
      </c>
      <c r="I42">
        <v>76.804199999999994</v>
      </c>
      <c r="J42">
        <v>79.895100000000099</v>
      </c>
      <c r="K42">
        <v>83.1768000000001</v>
      </c>
      <c r="L42">
        <v>83.573300000000103</v>
      </c>
      <c r="M42">
        <v>84.420199999999994</v>
      </c>
      <c r="N42">
        <v>82.794200000000103</v>
      </c>
      <c r="O42">
        <v>87.910500000000098</v>
      </c>
      <c r="P42">
        <v>89.963700000000102</v>
      </c>
      <c r="Q42">
        <v>90.142899999999997</v>
      </c>
      <c r="R42">
        <v>95.4358000000001</v>
      </c>
      <c r="S42">
        <v>98.330300000000094</v>
      </c>
      <c r="T42">
        <v>98.008300000000105</v>
      </c>
      <c r="U42">
        <v>98.939200000000099</v>
      </c>
      <c r="V42">
        <v>93.579700000000003</v>
      </c>
      <c r="W42">
        <v>85.653000000000006</v>
      </c>
      <c r="X42">
        <v>83.825900000000004</v>
      </c>
      <c r="Y42">
        <v>86.849800000000101</v>
      </c>
      <c r="Z42">
        <v>86.810000000000102</v>
      </c>
      <c r="AA42">
        <v>87.264200000000102</v>
      </c>
      <c r="AB42">
        <v>90.185000000000002</v>
      </c>
      <c r="AC42">
        <v>96.941000000000003</v>
      </c>
      <c r="AD42">
        <v>99.885999999999996</v>
      </c>
      <c r="AE42">
        <v>100</v>
      </c>
      <c r="AF42">
        <v>108.00700000000001</v>
      </c>
    </row>
    <row r="43" spans="1:32" x14ac:dyDescent="0.3">
      <c r="A43" t="s">
        <v>120</v>
      </c>
      <c r="B43" t="s">
        <v>379</v>
      </c>
      <c r="C43" t="s">
        <v>297</v>
      </c>
      <c r="D43" t="s">
        <v>380</v>
      </c>
      <c r="E43" t="s">
        <v>298</v>
      </c>
      <c r="F43">
        <v>69.899799999999999</v>
      </c>
      <c r="G43">
        <v>69.215999999999994</v>
      </c>
      <c r="H43">
        <v>72.678600000000003</v>
      </c>
      <c r="I43">
        <v>76.804199999999994</v>
      </c>
      <c r="J43">
        <v>79.895099999999999</v>
      </c>
      <c r="K43">
        <v>83.1768000000001</v>
      </c>
      <c r="L43">
        <v>83.573300000000103</v>
      </c>
      <c r="M43">
        <v>84.420199999999994</v>
      </c>
      <c r="N43">
        <v>82.794200000000004</v>
      </c>
      <c r="O43">
        <v>87.910499999999999</v>
      </c>
      <c r="P43">
        <v>89.963700000000003</v>
      </c>
      <c r="Q43">
        <v>90.142899999999997</v>
      </c>
      <c r="R43">
        <v>95.4358</v>
      </c>
      <c r="S43">
        <v>98.330299999999994</v>
      </c>
      <c r="T43">
        <v>98.008300000000006</v>
      </c>
      <c r="U43">
        <v>98.9392</v>
      </c>
      <c r="V43">
        <v>93.579700000000003</v>
      </c>
      <c r="W43">
        <v>85.653000000000006</v>
      </c>
      <c r="X43">
        <v>83.825900000000004</v>
      </c>
      <c r="Y43">
        <v>86.849800000000002</v>
      </c>
      <c r="Z43">
        <v>86.81</v>
      </c>
      <c r="AA43">
        <v>87.264200000000002</v>
      </c>
      <c r="AB43">
        <v>90.185000000000002</v>
      </c>
      <c r="AC43">
        <v>96.941000000000003</v>
      </c>
      <c r="AD43">
        <v>99.885999999999996</v>
      </c>
      <c r="AE43">
        <v>100</v>
      </c>
      <c r="AF43">
        <v>108.00700000000001</v>
      </c>
    </row>
    <row r="44" spans="1:32" x14ac:dyDescent="0.3">
      <c r="A44" t="s">
        <v>120</v>
      </c>
      <c r="B44" t="s">
        <v>381</v>
      </c>
      <c r="C44" t="s">
        <v>297</v>
      </c>
      <c r="D44" t="s">
        <v>382</v>
      </c>
      <c r="E44" t="s">
        <v>298</v>
      </c>
      <c r="F44">
        <v>69.899799999999999</v>
      </c>
      <c r="G44">
        <v>69.215999999999994</v>
      </c>
      <c r="H44">
        <v>72.678600000000003</v>
      </c>
      <c r="I44">
        <v>76.804199999999994</v>
      </c>
      <c r="J44">
        <v>79.895099999999999</v>
      </c>
      <c r="K44">
        <v>83.1768</v>
      </c>
      <c r="L44">
        <v>83.573300000000003</v>
      </c>
      <c r="M44">
        <v>84.420199999999994</v>
      </c>
      <c r="N44">
        <v>82.794200000000004</v>
      </c>
      <c r="O44">
        <v>87.910499999999999</v>
      </c>
      <c r="P44">
        <v>89.963700000000003</v>
      </c>
      <c r="Q44">
        <v>90.142899999999997</v>
      </c>
      <c r="R44">
        <v>95.4358</v>
      </c>
      <c r="S44">
        <v>98.330299999999994</v>
      </c>
      <c r="T44">
        <v>98.008300000000105</v>
      </c>
      <c r="U44">
        <v>98.939200000000099</v>
      </c>
      <c r="V44">
        <v>93.579700000000102</v>
      </c>
      <c r="W44">
        <v>85.653000000000105</v>
      </c>
      <c r="X44">
        <v>83.825900000000004</v>
      </c>
      <c r="Y44">
        <v>86.849800000000002</v>
      </c>
      <c r="Z44">
        <v>86.81</v>
      </c>
      <c r="AA44">
        <v>87.264200000000002</v>
      </c>
      <c r="AB44">
        <v>90.185000000000002</v>
      </c>
      <c r="AC44">
        <v>96.941000000000003</v>
      </c>
      <c r="AD44">
        <v>99.885999999999996</v>
      </c>
      <c r="AE44">
        <v>100</v>
      </c>
      <c r="AF44">
        <v>108.00700000000001</v>
      </c>
    </row>
    <row r="45" spans="1:32" x14ac:dyDescent="0.3">
      <c r="A45" t="s">
        <v>120</v>
      </c>
      <c r="B45" t="s">
        <v>383</v>
      </c>
      <c r="C45" t="s">
        <v>297</v>
      </c>
      <c r="D45" t="s">
        <v>384</v>
      </c>
      <c r="E45" t="s">
        <v>298</v>
      </c>
      <c r="F45">
        <v>69.899799999999999</v>
      </c>
      <c r="G45">
        <v>69.215999999999994</v>
      </c>
      <c r="H45">
        <v>72.678600000000003</v>
      </c>
      <c r="I45">
        <v>76.804199999999994</v>
      </c>
      <c r="J45">
        <v>79.895100000000099</v>
      </c>
      <c r="K45">
        <v>83.1768000000001</v>
      </c>
      <c r="L45">
        <v>83.573300000000003</v>
      </c>
      <c r="M45">
        <v>84.420199999999994</v>
      </c>
      <c r="N45">
        <v>82.794200000000004</v>
      </c>
      <c r="O45">
        <v>87.910499999999999</v>
      </c>
      <c r="P45">
        <v>89.963700000000003</v>
      </c>
      <c r="Q45">
        <v>90.142899999999997</v>
      </c>
      <c r="R45">
        <v>95.4358</v>
      </c>
      <c r="S45">
        <v>98.330299999999994</v>
      </c>
      <c r="T45">
        <v>98.008300000000006</v>
      </c>
      <c r="U45">
        <v>98.9392</v>
      </c>
      <c r="V45">
        <v>93.579700000000003</v>
      </c>
      <c r="W45">
        <v>85.653000000000006</v>
      </c>
      <c r="X45">
        <v>83.825900000000004</v>
      </c>
      <c r="Y45">
        <v>86.849800000000002</v>
      </c>
      <c r="Z45">
        <v>86.81</v>
      </c>
      <c r="AA45">
        <v>87.264200000000002</v>
      </c>
      <c r="AB45">
        <v>90.185000000000002</v>
      </c>
      <c r="AC45">
        <v>96.941000000000003</v>
      </c>
      <c r="AD45">
        <v>99.885999999999996</v>
      </c>
      <c r="AE45">
        <v>100</v>
      </c>
      <c r="AF45">
        <v>108.00700000000001</v>
      </c>
    </row>
    <row r="46" spans="1:32" x14ac:dyDescent="0.3">
      <c r="A46" t="s">
        <v>120</v>
      </c>
      <c r="B46" t="s">
        <v>385</v>
      </c>
      <c r="C46" t="s">
        <v>297</v>
      </c>
      <c r="D46" t="s">
        <v>386</v>
      </c>
      <c r="E46" t="s">
        <v>298</v>
      </c>
      <c r="F46">
        <v>69.899799999999999</v>
      </c>
      <c r="G46">
        <v>69.215999999999994</v>
      </c>
      <c r="H46">
        <v>72.678600000000102</v>
      </c>
      <c r="I46">
        <v>76.804199999999994</v>
      </c>
      <c r="J46">
        <v>79.895100000000099</v>
      </c>
      <c r="K46">
        <v>83.1768000000001</v>
      </c>
      <c r="L46">
        <v>83.573300000000103</v>
      </c>
      <c r="M46">
        <v>84.420200000000094</v>
      </c>
      <c r="N46">
        <v>82.794200000000103</v>
      </c>
      <c r="O46">
        <v>87.910500000000098</v>
      </c>
      <c r="P46">
        <v>89.963700000000102</v>
      </c>
      <c r="Q46">
        <v>90.142899999999997</v>
      </c>
      <c r="R46">
        <v>95.4358</v>
      </c>
      <c r="S46">
        <v>98.330299999999994</v>
      </c>
      <c r="T46">
        <v>98.008300000000006</v>
      </c>
      <c r="U46">
        <v>98.9392</v>
      </c>
      <c r="V46">
        <v>93.579700000000003</v>
      </c>
      <c r="W46">
        <v>85.653000000000006</v>
      </c>
      <c r="X46">
        <v>83.825900000000004</v>
      </c>
      <c r="Y46">
        <v>86.849800000000002</v>
      </c>
      <c r="Z46">
        <v>86.81</v>
      </c>
      <c r="AA46">
        <v>87.264200000000002</v>
      </c>
      <c r="AB46">
        <v>90.185000000000002</v>
      </c>
      <c r="AC46">
        <v>96.941000000000003</v>
      </c>
      <c r="AD46">
        <v>99.885999999999996</v>
      </c>
      <c r="AE46">
        <v>100</v>
      </c>
      <c r="AF46">
        <v>108.00700000000001</v>
      </c>
    </row>
    <row r="47" spans="1:32" x14ac:dyDescent="0.3">
      <c r="A47" t="s">
        <v>120</v>
      </c>
      <c r="B47" t="s">
        <v>387</v>
      </c>
      <c r="C47" t="s">
        <v>297</v>
      </c>
      <c r="D47" t="s">
        <v>388</v>
      </c>
      <c r="E47" t="s">
        <v>298</v>
      </c>
      <c r="F47">
        <v>69.899799999999999</v>
      </c>
      <c r="G47">
        <v>69.215999999999994</v>
      </c>
      <c r="H47">
        <v>72.678600000000003</v>
      </c>
      <c r="I47">
        <v>76.804199999999994</v>
      </c>
      <c r="J47">
        <v>79.895099999999999</v>
      </c>
      <c r="K47">
        <v>83.1768000000001</v>
      </c>
      <c r="L47">
        <v>83.573300000000003</v>
      </c>
      <c r="M47">
        <v>84.420199999999994</v>
      </c>
      <c r="N47">
        <v>82.794200000000103</v>
      </c>
      <c r="O47">
        <v>87.910499999999999</v>
      </c>
      <c r="P47">
        <v>89.963700000000003</v>
      </c>
      <c r="Q47">
        <v>90.142899999999997</v>
      </c>
      <c r="R47">
        <v>95.4358</v>
      </c>
      <c r="S47">
        <v>98.330299999999994</v>
      </c>
      <c r="T47">
        <v>98.008300000000006</v>
      </c>
      <c r="U47">
        <v>98.9392</v>
      </c>
      <c r="V47">
        <v>93.579700000000003</v>
      </c>
      <c r="W47">
        <v>85.653000000000006</v>
      </c>
      <c r="X47">
        <v>83.825900000000004</v>
      </c>
      <c r="Y47">
        <v>86.849800000000002</v>
      </c>
      <c r="Z47">
        <v>86.81</v>
      </c>
      <c r="AA47">
        <v>87.264200000000002</v>
      </c>
      <c r="AB47">
        <v>90.185000000000002</v>
      </c>
      <c r="AC47">
        <v>96.941000000000003</v>
      </c>
      <c r="AD47">
        <v>99.885999999999996</v>
      </c>
      <c r="AE47">
        <v>100</v>
      </c>
      <c r="AF47">
        <v>108.00700000000001</v>
      </c>
    </row>
    <row r="48" spans="1:32" x14ac:dyDescent="0.3">
      <c r="A48" t="s">
        <v>120</v>
      </c>
      <c r="B48" t="s">
        <v>389</v>
      </c>
      <c r="C48" t="s">
        <v>297</v>
      </c>
      <c r="D48" t="s">
        <v>390</v>
      </c>
      <c r="E48" t="s">
        <v>298</v>
      </c>
      <c r="F48">
        <v>69.899799999999999</v>
      </c>
      <c r="G48">
        <v>69.215999999999994</v>
      </c>
      <c r="H48">
        <v>72.678600000000003</v>
      </c>
      <c r="I48">
        <v>76.804199999999994</v>
      </c>
      <c r="J48">
        <v>79.895099999999999</v>
      </c>
      <c r="K48">
        <v>83.1768</v>
      </c>
      <c r="L48">
        <v>83.573300000000003</v>
      </c>
      <c r="M48">
        <v>84.420199999999994</v>
      </c>
      <c r="N48">
        <v>82.794200000000004</v>
      </c>
      <c r="O48">
        <v>87.910499999999999</v>
      </c>
      <c r="P48">
        <v>89.963700000000003</v>
      </c>
      <c r="Q48">
        <v>90.142899999999997</v>
      </c>
      <c r="R48">
        <v>95.4358</v>
      </c>
      <c r="S48">
        <v>98.330299999999994</v>
      </c>
      <c r="T48">
        <v>98.008300000000006</v>
      </c>
      <c r="U48">
        <v>98.9392</v>
      </c>
      <c r="V48">
        <v>93.579700000000003</v>
      </c>
      <c r="W48">
        <v>85.653000000000006</v>
      </c>
      <c r="X48">
        <v>83.825900000000004</v>
      </c>
      <c r="Y48">
        <v>86.849800000000002</v>
      </c>
      <c r="Z48">
        <v>86.81</v>
      </c>
      <c r="AA48">
        <v>87.264200000000002</v>
      </c>
      <c r="AB48">
        <v>90.185000000000002</v>
      </c>
      <c r="AC48">
        <v>96.941000000000003</v>
      </c>
      <c r="AD48">
        <v>99.885999999999996</v>
      </c>
      <c r="AE48">
        <v>100</v>
      </c>
      <c r="AF48">
        <v>108.00700000000001</v>
      </c>
    </row>
    <row r="49" spans="1:32" x14ac:dyDescent="0.3">
      <c r="A49" t="s">
        <v>120</v>
      </c>
      <c r="B49" t="s">
        <v>391</v>
      </c>
      <c r="C49" t="s">
        <v>297</v>
      </c>
      <c r="D49" t="s">
        <v>392</v>
      </c>
      <c r="E49" t="s">
        <v>298</v>
      </c>
      <c r="F49">
        <v>69.899799999999999</v>
      </c>
      <c r="G49">
        <v>69.215999999999994</v>
      </c>
      <c r="H49">
        <v>72.678600000000003</v>
      </c>
      <c r="I49">
        <v>76.804199999999994</v>
      </c>
      <c r="J49">
        <v>79.895100000000099</v>
      </c>
      <c r="K49">
        <v>83.1768000000001</v>
      </c>
      <c r="L49">
        <v>83.573300000000103</v>
      </c>
      <c r="M49">
        <v>84.420199999999994</v>
      </c>
      <c r="N49">
        <v>82.794200000000004</v>
      </c>
      <c r="O49">
        <v>87.910499999999999</v>
      </c>
      <c r="P49">
        <v>89.963700000000003</v>
      </c>
      <c r="Q49">
        <v>90.142899999999997</v>
      </c>
      <c r="R49">
        <v>95.4358</v>
      </c>
      <c r="S49">
        <v>98.330299999999994</v>
      </c>
      <c r="T49">
        <v>98.008300000000006</v>
      </c>
      <c r="U49">
        <v>98.9392</v>
      </c>
      <c r="V49">
        <v>93.579700000000003</v>
      </c>
      <c r="W49">
        <v>85.653000000000006</v>
      </c>
      <c r="X49">
        <v>83.825900000000004</v>
      </c>
      <c r="Y49">
        <v>86.849800000000002</v>
      </c>
      <c r="Z49">
        <v>86.81</v>
      </c>
      <c r="AA49">
        <v>87.264200000000002</v>
      </c>
      <c r="AB49">
        <v>90.185000000000002</v>
      </c>
      <c r="AC49">
        <v>96.941000000000003</v>
      </c>
      <c r="AD49">
        <v>99.885999999999996</v>
      </c>
      <c r="AE49">
        <v>100</v>
      </c>
      <c r="AF49">
        <v>108.00700000000001</v>
      </c>
    </row>
    <row r="50" spans="1:32" x14ac:dyDescent="0.3">
      <c r="A50" t="s">
        <v>120</v>
      </c>
      <c r="B50" t="s">
        <v>393</v>
      </c>
      <c r="C50" t="s">
        <v>297</v>
      </c>
      <c r="D50" t="s">
        <v>394</v>
      </c>
      <c r="E50" t="s">
        <v>298</v>
      </c>
      <c r="F50">
        <v>69.899799999999999</v>
      </c>
      <c r="G50">
        <v>69.215999999999994</v>
      </c>
      <c r="H50">
        <v>72.678600000000003</v>
      </c>
      <c r="I50">
        <v>76.804199999999994</v>
      </c>
      <c r="J50">
        <v>79.895099999999999</v>
      </c>
      <c r="K50">
        <v>83.1768</v>
      </c>
      <c r="L50">
        <v>83.573300000000003</v>
      </c>
      <c r="M50">
        <v>84.420199999999994</v>
      </c>
      <c r="N50">
        <v>82.794200000000004</v>
      </c>
      <c r="O50">
        <v>87.9104999999999</v>
      </c>
      <c r="P50">
        <v>89.963699999999903</v>
      </c>
      <c r="Q50">
        <v>90.142899999999898</v>
      </c>
      <c r="R50">
        <v>95.435799999999901</v>
      </c>
      <c r="S50">
        <v>98.330299999999895</v>
      </c>
      <c r="T50">
        <v>98.008299999999906</v>
      </c>
      <c r="U50">
        <v>98.9391999999999</v>
      </c>
      <c r="V50">
        <v>93.579700000000003</v>
      </c>
      <c r="W50">
        <v>85.653000000000006</v>
      </c>
      <c r="X50">
        <v>83.825900000000004</v>
      </c>
      <c r="Y50">
        <v>86.849800000000002</v>
      </c>
      <c r="Z50">
        <v>86.81</v>
      </c>
      <c r="AA50">
        <v>87.264200000000002</v>
      </c>
      <c r="AB50">
        <v>90.185000000000002</v>
      </c>
      <c r="AC50">
        <v>96.941000000000003</v>
      </c>
      <c r="AD50">
        <v>99.885999999999996</v>
      </c>
      <c r="AE50">
        <v>100</v>
      </c>
      <c r="AF50">
        <v>108.00700000000001</v>
      </c>
    </row>
    <row r="51" spans="1:32" x14ac:dyDescent="0.3">
      <c r="A51" t="s">
        <v>120</v>
      </c>
      <c r="B51" t="s">
        <v>395</v>
      </c>
      <c r="C51" t="s">
        <v>297</v>
      </c>
      <c r="D51" t="s">
        <v>396</v>
      </c>
      <c r="E51" t="s">
        <v>298</v>
      </c>
      <c r="F51">
        <v>69.899799999999999</v>
      </c>
      <c r="G51">
        <v>69.215999999999994</v>
      </c>
      <c r="H51">
        <v>72.678600000000102</v>
      </c>
      <c r="I51">
        <v>76.804200000000094</v>
      </c>
      <c r="J51">
        <v>79.895100000000099</v>
      </c>
      <c r="K51">
        <v>83.1768000000001</v>
      </c>
      <c r="L51">
        <v>83.573300000000103</v>
      </c>
      <c r="M51">
        <v>84.420200000000094</v>
      </c>
      <c r="N51">
        <v>82.794200000000103</v>
      </c>
      <c r="O51">
        <v>87.910499999999999</v>
      </c>
      <c r="P51">
        <v>89.963700000000003</v>
      </c>
      <c r="Q51">
        <v>90.142899999999997</v>
      </c>
      <c r="R51">
        <v>95.4358</v>
      </c>
      <c r="S51">
        <v>98.330299999999994</v>
      </c>
      <c r="T51">
        <v>98.008300000000006</v>
      </c>
      <c r="U51">
        <v>98.9392</v>
      </c>
      <c r="V51">
        <v>93.579700000000003</v>
      </c>
      <c r="W51">
        <v>85.653000000000006</v>
      </c>
      <c r="X51">
        <v>83.825900000000004</v>
      </c>
      <c r="Y51">
        <v>86.849800000000101</v>
      </c>
      <c r="Z51">
        <v>86.810000000000102</v>
      </c>
      <c r="AA51">
        <v>87.264200000000002</v>
      </c>
      <c r="AB51">
        <v>90.185000000000002</v>
      </c>
      <c r="AC51">
        <v>96.941000000000003</v>
      </c>
      <c r="AD51">
        <v>99.885999999999996</v>
      </c>
      <c r="AE51">
        <v>100</v>
      </c>
      <c r="AF51">
        <v>108.00700000000001</v>
      </c>
    </row>
    <row r="52" spans="1:32" x14ac:dyDescent="0.3">
      <c r="A52" t="s">
        <v>120</v>
      </c>
      <c r="B52" t="s">
        <v>397</v>
      </c>
      <c r="C52" t="s">
        <v>297</v>
      </c>
      <c r="D52" t="s">
        <v>398</v>
      </c>
      <c r="E52" t="s">
        <v>298</v>
      </c>
      <c r="F52">
        <v>69.899799999999999</v>
      </c>
      <c r="G52">
        <v>69.215999999999994</v>
      </c>
      <c r="H52">
        <v>72.678600000000102</v>
      </c>
      <c r="I52">
        <v>76.804199999999994</v>
      </c>
      <c r="J52">
        <v>79.895100000000099</v>
      </c>
      <c r="K52">
        <v>83.1768000000001</v>
      </c>
      <c r="L52">
        <v>83.573300000000003</v>
      </c>
      <c r="M52">
        <v>84.420199999999994</v>
      </c>
      <c r="N52">
        <v>82.794200000000004</v>
      </c>
      <c r="O52">
        <v>87.910499999999999</v>
      </c>
      <c r="P52">
        <v>89.963700000000003</v>
      </c>
      <c r="Q52">
        <v>90.142899999999997</v>
      </c>
      <c r="R52">
        <v>95.4358</v>
      </c>
      <c r="S52">
        <v>98.330299999999994</v>
      </c>
      <c r="T52">
        <v>98.008300000000006</v>
      </c>
      <c r="U52">
        <v>98.9392</v>
      </c>
      <c r="V52">
        <v>93.579700000000003</v>
      </c>
      <c r="W52">
        <v>85.653000000000006</v>
      </c>
      <c r="X52">
        <v>83.825900000000004</v>
      </c>
      <c r="Y52">
        <v>86.849800000000002</v>
      </c>
      <c r="Z52">
        <v>86.81</v>
      </c>
      <c r="AA52">
        <v>87.264200000000002</v>
      </c>
      <c r="AB52">
        <v>90.185000000000002</v>
      </c>
      <c r="AC52">
        <v>96.941000000000003</v>
      </c>
      <c r="AD52">
        <v>99.885999999999996</v>
      </c>
      <c r="AE52">
        <v>100</v>
      </c>
      <c r="AF52">
        <v>108.00700000000001</v>
      </c>
    </row>
    <row r="53" spans="1:32" x14ac:dyDescent="0.3">
      <c r="A53" t="s">
        <v>120</v>
      </c>
      <c r="B53" t="s">
        <v>399</v>
      </c>
      <c r="C53" t="s">
        <v>297</v>
      </c>
      <c r="D53" t="s">
        <v>400</v>
      </c>
      <c r="E53" t="s">
        <v>298</v>
      </c>
      <c r="F53">
        <v>69.899799999999999</v>
      </c>
      <c r="G53">
        <v>69.215999999999994</v>
      </c>
      <c r="H53">
        <v>72.678600000000003</v>
      </c>
      <c r="I53">
        <v>76.804199999999994</v>
      </c>
      <c r="J53">
        <v>79.895100000000099</v>
      </c>
      <c r="K53">
        <v>83.1768000000001</v>
      </c>
      <c r="L53">
        <v>83.573300000000103</v>
      </c>
      <c r="M53">
        <v>84.420200000000094</v>
      </c>
      <c r="N53">
        <v>82.794200000000103</v>
      </c>
      <c r="O53">
        <v>87.910499999999999</v>
      </c>
      <c r="P53">
        <v>89.963700000000003</v>
      </c>
      <c r="Q53">
        <v>90.142899999999997</v>
      </c>
      <c r="R53">
        <v>95.4358</v>
      </c>
      <c r="S53">
        <v>98.330299999999994</v>
      </c>
      <c r="T53">
        <v>98.008300000000105</v>
      </c>
      <c r="U53">
        <v>98.9392</v>
      </c>
      <c r="V53">
        <v>93.579700000000003</v>
      </c>
      <c r="W53">
        <v>85.653000000000006</v>
      </c>
      <c r="X53">
        <v>83.825900000000004</v>
      </c>
      <c r="Y53">
        <v>86.849800000000002</v>
      </c>
      <c r="Z53">
        <v>86.81</v>
      </c>
      <c r="AA53">
        <v>87.264200000000002</v>
      </c>
      <c r="AB53">
        <v>90.185000000000002</v>
      </c>
      <c r="AC53">
        <v>96.941000000000003</v>
      </c>
      <c r="AD53">
        <v>99.885999999999996</v>
      </c>
      <c r="AE53">
        <v>100</v>
      </c>
      <c r="AF53">
        <v>108.00700000000001</v>
      </c>
    </row>
    <row r="54" spans="1:32" x14ac:dyDescent="0.3">
      <c r="A54" t="s">
        <v>120</v>
      </c>
      <c r="B54" t="s">
        <v>401</v>
      </c>
      <c r="C54" t="s">
        <v>297</v>
      </c>
      <c r="D54" t="s">
        <v>402</v>
      </c>
      <c r="E54" t="s">
        <v>298</v>
      </c>
      <c r="F54">
        <v>69.899799999999999</v>
      </c>
      <c r="G54">
        <v>69.215999999999994</v>
      </c>
      <c r="H54">
        <v>72.678600000000003</v>
      </c>
      <c r="I54">
        <v>76.804199999999994</v>
      </c>
      <c r="J54">
        <v>79.895099999999999</v>
      </c>
      <c r="K54">
        <v>83.1768</v>
      </c>
      <c r="L54">
        <v>83.573300000000003</v>
      </c>
      <c r="M54">
        <v>84.420199999999994</v>
      </c>
      <c r="N54">
        <v>82.794200000000004</v>
      </c>
      <c r="O54">
        <v>87.910499999999999</v>
      </c>
      <c r="P54">
        <v>89.963700000000003</v>
      </c>
      <c r="Q54">
        <v>90.142899999999997</v>
      </c>
      <c r="R54">
        <v>95.4358</v>
      </c>
      <c r="S54">
        <v>98.330299999999994</v>
      </c>
      <c r="T54">
        <v>98.008300000000006</v>
      </c>
      <c r="U54">
        <v>98.9392</v>
      </c>
      <c r="V54">
        <v>93.579700000000003</v>
      </c>
      <c r="W54">
        <v>85.653000000000006</v>
      </c>
      <c r="X54">
        <v>83.825900000000004</v>
      </c>
      <c r="Y54">
        <v>86.849800000000002</v>
      </c>
      <c r="Z54">
        <v>86.81</v>
      </c>
      <c r="AA54">
        <v>87.264200000000002</v>
      </c>
      <c r="AB54">
        <v>90.185000000000002</v>
      </c>
      <c r="AC54">
        <v>96.941000000000003</v>
      </c>
      <c r="AD54">
        <v>99.885999999999996</v>
      </c>
      <c r="AE54">
        <v>100</v>
      </c>
      <c r="AF54">
        <v>108.00700000000001</v>
      </c>
    </row>
    <row r="55" spans="1:32" x14ac:dyDescent="0.3">
      <c r="A55" t="s">
        <v>120</v>
      </c>
      <c r="B55" t="s">
        <v>403</v>
      </c>
      <c r="C55" t="s">
        <v>297</v>
      </c>
      <c r="D55" t="s">
        <v>404</v>
      </c>
      <c r="E55" t="s">
        <v>298</v>
      </c>
      <c r="F55">
        <v>69.899799999999999</v>
      </c>
      <c r="G55">
        <v>69.215999999999994</v>
      </c>
      <c r="H55">
        <v>72.678600000000003</v>
      </c>
      <c r="I55">
        <v>76.804199999999994</v>
      </c>
      <c r="J55">
        <v>79.895099999999999</v>
      </c>
      <c r="K55">
        <v>83.1768</v>
      </c>
      <c r="L55">
        <v>83.573300000000003</v>
      </c>
      <c r="M55">
        <v>84.420199999999994</v>
      </c>
      <c r="N55">
        <v>82.794200000000004</v>
      </c>
      <c r="O55">
        <v>87.910499999999999</v>
      </c>
      <c r="P55">
        <v>89.963700000000003</v>
      </c>
      <c r="Q55">
        <v>90.142899999999997</v>
      </c>
      <c r="R55">
        <v>95.4358</v>
      </c>
      <c r="S55">
        <v>98.330299999999994</v>
      </c>
      <c r="T55">
        <v>98.008300000000006</v>
      </c>
      <c r="U55">
        <v>98.9392</v>
      </c>
      <c r="V55">
        <v>93.579700000000003</v>
      </c>
      <c r="W55">
        <v>85.653000000000006</v>
      </c>
      <c r="X55">
        <v>83.825900000000004</v>
      </c>
      <c r="Y55">
        <v>86.849800000000002</v>
      </c>
      <c r="Z55">
        <v>86.81</v>
      </c>
      <c r="AA55">
        <v>87.264200000000002</v>
      </c>
      <c r="AB55">
        <v>90.185000000000002</v>
      </c>
      <c r="AC55">
        <v>96.941000000000003</v>
      </c>
      <c r="AD55">
        <v>99.885999999999996</v>
      </c>
      <c r="AE55">
        <v>100</v>
      </c>
      <c r="AF55">
        <v>108.00700000000001</v>
      </c>
    </row>
    <row r="56" spans="1:32" x14ac:dyDescent="0.3">
      <c r="A56" t="s">
        <v>120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120</v>
      </c>
      <c r="B57" t="s">
        <v>407</v>
      </c>
      <c r="C57" t="s">
        <v>297</v>
      </c>
      <c r="D57" t="s">
        <v>408</v>
      </c>
      <c r="E57" t="s">
        <v>298</v>
      </c>
      <c r="F57">
        <v>69.899800000000099</v>
      </c>
      <c r="G57">
        <v>69.215999999999994</v>
      </c>
      <c r="H57">
        <v>72.678600000000102</v>
      </c>
      <c r="I57">
        <v>76.804199999999994</v>
      </c>
      <c r="J57">
        <v>79.895099999999999</v>
      </c>
      <c r="K57">
        <v>83.1768</v>
      </c>
      <c r="L57">
        <v>83.573300000000003</v>
      </c>
      <c r="M57">
        <v>84.420199999999994</v>
      </c>
      <c r="N57">
        <v>82.794200000000004</v>
      </c>
      <c r="O57">
        <v>87.910499999999999</v>
      </c>
      <c r="P57">
        <v>89.963700000000003</v>
      </c>
      <c r="Q57">
        <v>90.142899999999997</v>
      </c>
      <c r="R57">
        <v>95.4358</v>
      </c>
      <c r="S57">
        <v>98.330299999999994</v>
      </c>
      <c r="T57">
        <v>98.008300000000006</v>
      </c>
      <c r="U57">
        <v>98.9392</v>
      </c>
      <c r="V57">
        <v>93.579700000000003</v>
      </c>
      <c r="W57">
        <v>85.653000000000006</v>
      </c>
      <c r="X57">
        <v>83.825900000000004</v>
      </c>
      <c r="Y57">
        <v>86.849800000000002</v>
      </c>
      <c r="Z57">
        <v>86.81</v>
      </c>
      <c r="AA57">
        <v>87.264200000000002</v>
      </c>
      <c r="AB57">
        <v>90.185000000000002</v>
      </c>
      <c r="AC57">
        <v>96.941000000000003</v>
      </c>
      <c r="AD57">
        <v>99.885999999999996</v>
      </c>
      <c r="AE57">
        <v>100</v>
      </c>
      <c r="AF57">
        <v>108.00700000000001</v>
      </c>
    </row>
    <row r="58" spans="1:32" x14ac:dyDescent="0.3">
      <c r="A58" t="s">
        <v>120</v>
      </c>
      <c r="B58" t="s">
        <v>409</v>
      </c>
      <c r="C58" t="s">
        <v>297</v>
      </c>
      <c r="D58" t="s">
        <v>410</v>
      </c>
      <c r="E58" t="s">
        <v>298</v>
      </c>
      <c r="F58">
        <v>69.899800000000099</v>
      </c>
      <c r="G58">
        <v>69.215999999999994</v>
      </c>
      <c r="H58">
        <v>72.678600000000102</v>
      </c>
      <c r="I58">
        <v>76.804199999999994</v>
      </c>
      <c r="J58">
        <v>79.895099999999999</v>
      </c>
      <c r="K58">
        <v>83.1768</v>
      </c>
      <c r="L58">
        <v>83.573300000000003</v>
      </c>
      <c r="M58">
        <v>84.420199999999994</v>
      </c>
      <c r="N58">
        <v>82.794200000000004</v>
      </c>
      <c r="O58">
        <v>87.910499999999999</v>
      </c>
      <c r="P58">
        <v>89.963700000000003</v>
      </c>
      <c r="Q58">
        <v>90.142899999999997</v>
      </c>
      <c r="R58">
        <v>95.4358</v>
      </c>
      <c r="S58">
        <v>98.330299999999994</v>
      </c>
      <c r="T58">
        <v>98.008300000000006</v>
      </c>
      <c r="U58">
        <v>98.9392</v>
      </c>
      <c r="V58">
        <v>93.579700000000003</v>
      </c>
      <c r="W58">
        <v>85.653000000000006</v>
      </c>
      <c r="X58">
        <v>83.825900000000004</v>
      </c>
      <c r="Y58">
        <v>86.849800000000002</v>
      </c>
      <c r="Z58">
        <v>86.81</v>
      </c>
      <c r="AA58">
        <v>87.264200000000002</v>
      </c>
      <c r="AB58">
        <v>90.185000000000002</v>
      </c>
      <c r="AC58">
        <v>96.941000000000003</v>
      </c>
      <c r="AD58">
        <v>99.885999999999996</v>
      </c>
      <c r="AE58">
        <v>100</v>
      </c>
      <c r="AF58">
        <v>108.00700000000001</v>
      </c>
    </row>
    <row r="59" spans="1:32" x14ac:dyDescent="0.3">
      <c r="A59" t="s">
        <v>120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122</v>
      </c>
      <c r="B2" t="s">
        <v>295</v>
      </c>
      <c r="C2" t="s">
        <v>297</v>
      </c>
      <c r="D2" t="s">
        <v>296</v>
      </c>
      <c r="E2" t="s">
        <v>298</v>
      </c>
      <c r="F2">
        <v>57.6355</v>
      </c>
      <c r="G2">
        <v>60.156599999999997</v>
      </c>
      <c r="H2">
        <v>63.158499999999997</v>
      </c>
      <c r="I2">
        <v>66.787400000000005</v>
      </c>
      <c r="J2">
        <v>69.515600000000006</v>
      </c>
      <c r="K2">
        <v>72.087699999999998</v>
      </c>
      <c r="L2">
        <v>73.877499999999998</v>
      </c>
      <c r="M2">
        <v>73.357799999999997</v>
      </c>
      <c r="N2">
        <v>76.449600000000004</v>
      </c>
      <c r="O2">
        <v>78.678700000000006</v>
      </c>
      <c r="P2">
        <v>80.179599999999994</v>
      </c>
      <c r="Q2">
        <v>81.663499999999999</v>
      </c>
      <c r="R2">
        <v>85.220500000000001</v>
      </c>
      <c r="S2">
        <v>87.775800000000004</v>
      </c>
      <c r="T2">
        <v>89.987499999999997</v>
      </c>
      <c r="U2">
        <v>90.061599999999999</v>
      </c>
      <c r="V2">
        <v>90.505899999999997</v>
      </c>
      <c r="W2">
        <v>91.117999999999995</v>
      </c>
      <c r="X2">
        <v>90.852599999999995</v>
      </c>
      <c r="Y2">
        <v>91.037800000000004</v>
      </c>
      <c r="Z2">
        <v>91.475700000000003</v>
      </c>
      <c r="AA2">
        <v>90.818200000000004</v>
      </c>
      <c r="AB2">
        <v>91.76</v>
      </c>
      <c r="AC2">
        <v>96.378</v>
      </c>
      <c r="AD2">
        <v>97.596000000000004</v>
      </c>
      <c r="AE2">
        <v>100</v>
      </c>
      <c r="AF2">
        <v>101.051</v>
      </c>
    </row>
    <row r="3" spans="1:32" x14ac:dyDescent="0.3">
      <c r="A3" t="s">
        <v>122</v>
      </c>
      <c r="B3" t="s">
        <v>299</v>
      </c>
      <c r="C3" t="s">
        <v>297</v>
      </c>
      <c r="D3" t="s">
        <v>300</v>
      </c>
      <c r="E3" t="s">
        <v>298</v>
      </c>
      <c r="F3">
        <v>57.6355000000001</v>
      </c>
      <c r="G3">
        <v>60.156600000000097</v>
      </c>
      <c r="H3">
        <v>63.158500000000103</v>
      </c>
      <c r="I3">
        <v>66.787400000000105</v>
      </c>
      <c r="J3">
        <v>69.515600000000106</v>
      </c>
      <c r="K3">
        <v>72.087700000000098</v>
      </c>
      <c r="L3">
        <v>73.877499999999998</v>
      </c>
      <c r="M3">
        <v>73.357800000000097</v>
      </c>
      <c r="N3">
        <v>76.449600000000103</v>
      </c>
      <c r="O3">
        <v>78.678700000000106</v>
      </c>
      <c r="P3">
        <v>80.179599999999994</v>
      </c>
      <c r="Q3">
        <v>81.663499999999999</v>
      </c>
      <c r="R3">
        <v>85.220500000000001</v>
      </c>
      <c r="S3">
        <v>87.775800000000004</v>
      </c>
      <c r="T3">
        <v>89.987499999999997</v>
      </c>
      <c r="U3">
        <v>90.061600000000098</v>
      </c>
      <c r="V3">
        <v>90.505899999999997</v>
      </c>
      <c r="W3">
        <v>91.117999999999995</v>
      </c>
      <c r="X3">
        <v>90.852599999999995</v>
      </c>
      <c r="Y3">
        <v>91.037800000000004</v>
      </c>
      <c r="Z3">
        <v>91.475700000000003</v>
      </c>
      <c r="AA3">
        <v>90.818200000000004</v>
      </c>
      <c r="AB3">
        <v>91.76</v>
      </c>
      <c r="AC3">
        <v>96.378</v>
      </c>
      <c r="AD3">
        <v>97.596000000000004</v>
      </c>
      <c r="AE3">
        <v>100</v>
      </c>
      <c r="AF3">
        <v>101.051</v>
      </c>
    </row>
    <row r="4" spans="1:32" x14ac:dyDescent="0.3">
      <c r="A4" t="s">
        <v>122</v>
      </c>
      <c r="B4" t="s">
        <v>301</v>
      </c>
      <c r="C4" t="s">
        <v>297</v>
      </c>
      <c r="D4" t="s">
        <v>302</v>
      </c>
      <c r="E4" t="s">
        <v>298</v>
      </c>
      <c r="F4">
        <v>57.6355000000001</v>
      </c>
      <c r="G4">
        <v>60.156599999999997</v>
      </c>
      <c r="H4">
        <v>63.158499999999997</v>
      </c>
      <c r="I4">
        <v>66.787400000000005</v>
      </c>
      <c r="J4">
        <v>69.515600000000006</v>
      </c>
      <c r="K4">
        <v>72.087699999999998</v>
      </c>
      <c r="L4">
        <v>73.877499999999998</v>
      </c>
      <c r="M4">
        <v>73.357799999999997</v>
      </c>
      <c r="N4">
        <v>76.449600000000004</v>
      </c>
      <c r="O4">
        <v>78.678700000000006</v>
      </c>
      <c r="P4">
        <v>80.179599999999994</v>
      </c>
      <c r="Q4">
        <v>81.663500000000099</v>
      </c>
      <c r="R4">
        <v>85.220500000000101</v>
      </c>
      <c r="S4">
        <v>87.775800000000103</v>
      </c>
      <c r="T4">
        <v>89.987499999999997</v>
      </c>
      <c r="U4">
        <v>90.061599999999999</v>
      </c>
      <c r="V4">
        <v>90.505900000000096</v>
      </c>
      <c r="W4">
        <v>91.118000000000094</v>
      </c>
      <c r="X4">
        <v>90.852599999999995</v>
      </c>
      <c r="Y4">
        <v>91.037800000000004</v>
      </c>
      <c r="Z4">
        <v>91.475700000000103</v>
      </c>
      <c r="AA4">
        <v>90.818200000000004</v>
      </c>
      <c r="AB4">
        <v>91.76</v>
      </c>
      <c r="AC4">
        <v>96.378</v>
      </c>
      <c r="AD4">
        <v>97.596000000000004</v>
      </c>
      <c r="AE4">
        <v>100</v>
      </c>
      <c r="AF4">
        <v>101.051</v>
      </c>
    </row>
    <row r="5" spans="1:32" x14ac:dyDescent="0.3">
      <c r="A5" t="s">
        <v>122</v>
      </c>
      <c r="B5" t="s">
        <v>303</v>
      </c>
      <c r="C5" t="s">
        <v>297</v>
      </c>
      <c r="D5" t="s">
        <v>304</v>
      </c>
      <c r="E5" t="s">
        <v>298</v>
      </c>
      <c r="F5">
        <v>57.6355</v>
      </c>
      <c r="G5">
        <v>60.156599999999997</v>
      </c>
      <c r="H5">
        <v>63.158499999999997</v>
      </c>
      <c r="I5">
        <v>66.787400000000005</v>
      </c>
      <c r="J5">
        <v>69.515600000000006</v>
      </c>
      <c r="K5">
        <v>72.087699999999998</v>
      </c>
      <c r="L5">
        <v>73.877499999999998</v>
      </c>
      <c r="M5">
        <v>73.357799999999997</v>
      </c>
      <c r="N5">
        <v>76.449600000000004</v>
      </c>
      <c r="O5">
        <v>78.678700000000006</v>
      </c>
      <c r="P5">
        <v>80.179599999999994</v>
      </c>
      <c r="Q5">
        <v>81.663499999999999</v>
      </c>
      <c r="R5">
        <v>85.220500000000001</v>
      </c>
      <c r="S5">
        <v>87.775800000000004</v>
      </c>
      <c r="T5">
        <v>89.987499999999997</v>
      </c>
      <c r="U5">
        <v>90.061599999999999</v>
      </c>
      <c r="V5">
        <v>90.505899999999997</v>
      </c>
      <c r="W5">
        <v>91.117999999999995</v>
      </c>
      <c r="X5">
        <v>90.852599999999995</v>
      </c>
      <c r="Y5">
        <v>91.037800000000004</v>
      </c>
      <c r="Z5">
        <v>91.475700000000003</v>
      </c>
      <c r="AA5">
        <v>90.818200000000004</v>
      </c>
      <c r="AB5">
        <v>91.76</v>
      </c>
      <c r="AC5">
        <v>96.378</v>
      </c>
      <c r="AD5">
        <v>97.596000000000004</v>
      </c>
      <c r="AE5">
        <v>100</v>
      </c>
      <c r="AF5">
        <v>101.051</v>
      </c>
    </row>
    <row r="6" spans="1:32" x14ac:dyDescent="0.3">
      <c r="A6" t="s">
        <v>122</v>
      </c>
      <c r="B6" t="s">
        <v>305</v>
      </c>
      <c r="C6" t="s">
        <v>297</v>
      </c>
      <c r="D6" t="s">
        <v>306</v>
      </c>
      <c r="E6" t="s">
        <v>298</v>
      </c>
      <c r="F6">
        <v>57.6355</v>
      </c>
      <c r="G6">
        <v>60.156599999999997</v>
      </c>
      <c r="H6">
        <v>63.158499999999997</v>
      </c>
      <c r="I6">
        <v>66.787400000000005</v>
      </c>
      <c r="J6">
        <v>69.515600000000006</v>
      </c>
      <c r="K6">
        <v>72.087699999999998</v>
      </c>
      <c r="L6">
        <v>73.877499999999998</v>
      </c>
      <c r="M6">
        <v>73.357799999999997</v>
      </c>
      <c r="N6">
        <v>76.449600000000004</v>
      </c>
      <c r="O6">
        <v>78.678700000000006</v>
      </c>
      <c r="P6">
        <v>80.179599999999994</v>
      </c>
      <c r="Q6">
        <v>81.663499999999999</v>
      </c>
      <c r="R6">
        <v>85.220500000000001</v>
      </c>
      <c r="S6">
        <v>87.775800000000004</v>
      </c>
      <c r="T6">
        <v>89.987499999999997</v>
      </c>
      <c r="U6">
        <v>90.061599999999999</v>
      </c>
      <c r="V6">
        <v>90.505899999999997</v>
      </c>
      <c r="W6">
        <v>91.117999999999995</v>
      </c>
      <c r="X6">
        <v>90.852599999999995</v>
      </c>
      <c r="Y6">
        <v>91.037800000000004</v>
      </c>
      <c r="Z6">
        <v>91.475700000000003</v>
      </c>
      <c r="AA6">
        <v>90.818200000000004</v>
      </c>
      <c r="AB6">
        <v>91.76</v>
      </c>
      <c r="AC6">
        <v>96.378</v>
      </c>
      <c r="AD6">
        <v>97.596000000000004</v>
      </c>
      <c r="AE6">
        <v>100</v>
      </c>
      <c r="AF6">
        <v>101.051</v>
      </c>
    </row>
    <row r="7" spans="1:32" x14ac:dyDescent="0.3">
      <c r="A7" t="s">
        <v>122</v>
      </c>
      <c r="B7" t="s">
        <v>307</v>
      </c>
      <c r="C7" t="s">
        <v>297</v>
      </c>
      <c r="D7" t="s">
        <v>308</v>
      </c>
      <c r="E7" t="s">
        <v>298</v>
      </c>
      <c r="F7">
        <v>57.6355</v>
      </c>
      <c r="G7">
        <v>60.156599999999997</v>
      </c>
      <c r="H7">
        <v>63.158499999999997</v>
      </c>
      <c r="I7">
        <v>66.787400000000005</v>
      </c>
      <c r="J7">
        <v>69.515600000000006</v>
      </c>
      <c r="K7">
        <v>72.087699999999998</v>
      </c>
      <c r="L7">
        <v>73.877499999999998</v>
      </c>
      <c r="M7">
        <v>73.357799999999997</v>
      </c>
      <c r="N7">
        <v>76.449600000000004</v>
      </c>
      <c r="O7">
        <v>78.678700000000006</v>
      </c>
      <c r="P7">
        <v>80.179599999999994</v>
      </c>
      <c r="Q7">
        <v>81.663499999999999</v>
      </c>
      <c r="R7">
        <v>85.220500000000001</v>
      </c>
      <c r="S7">
        <v>87.775800000000004</v>
      </c>
      <c r="T7">
        <v>89.987499999999997</v>
      </c>
      <c r="U7">
        <v>90.061599999999999</v>
      </c>
      <c r="V7">
        <v>90.505899999999997</v>
      </c>
      <c r="W7">
        <v>91.117999999999995</v>
      </c>
      <c r="X7">
        <v>90.852599999999995</v>
      </c>
      <c r="Y7">
        <v>91.037800000000004</v>
      </c>
      <c r="Z7">
        <v>91.475700000000003</v>
      </c>
      <c r="AA7">
        <v>90.818200000000004</v>
      </c>
      <c r="AB7">
        <v>91.76</v>
      </c>
      <c r="AC7">
        <v>96.378</v>
      </c>
      <c r="AD7">
        <v>97.596000000000004</v>
      </c>
      <c r="AE7">
        <v>100</v>
      </c>
      <c r="AF7">
        <v>101.051</v>
      </c>
    </row>
    <row r="8" spans="1:32" x14ac:dyDescent="0.3">
      <c r="A8" t="s">
        <v>122</v>
      </c>
      <c r="B8" t="s">
        <v>309</v>
      </c>
      <c r="C8" t="s">
        <v>297</v>
      </c>
      <c r="D8" t="s">
        <v>310</v>
      </c>
      <c r="E8" t="s">
        <v>298</v>
      </c>
      <c r="F8">
        <v>57.6355</v>
      </c>
      <c r="G8">
        <v>60.156599999999997</v>
      </c>
      <c r="H8">
        <v>63.158499999999997</v>
      </c>
      <c r="I8">
        <v>66.787400000000005</v>
      </c>
      <c r="J8">
        <v>69.515600000000006</v>
      </c>
      <c r="K8">
        <v>72.087699999999998</v>
      </c>
      <c r="L8">
        <v>73.877499999999998</v>
      </c>
      <c r="M8">
        <v>73.357799999999997</v>
      </c>
      <c r="N8">
        <v>76.449600000000004</v>
      </c>
      <c r="O8">
        <v>78.678700000000006</v>
      </c>
      <c r="P8">
        <v>80.179599999999994</v>
      </c>
      <c r="Q8">
        <v>81.663499999999999</v>
      </c>
      <c r="R8">
        <v>85.220500000000101</v>
      </c>
      <c r="S8">
        <v>87.775800000000004</v>
      </c>
      <c r="T8">
        <v>89.987499999999997</v>
      </c>
      <c r="U8">
        <v>90.061599999999999</v>
      </c>
      <c r="V8">
        <v>90.505899999999997</v>
      </c>
      <c r="W8">
        <v>91.117999999999995</v>
      </c>
      <c r="X8">
        <v>90.852599999999995</v>
      </c>
      <c r="Y8">
        <v>91.037800000000004</v>
      </c>
      <c r="Z8">
        <v>91.475700000000003</v>
      </c>
      <c r="AA8">
        <v>90.818200000000004</v>
      </c>
      <c r="AB8">
        <v>91.76</v>
      </c>
      <c r="AC8">
        <v>96.378</v>
      </c>
      <c r="AD8">
        <v>97.596000000000004</v>
      </c>
      <c r="AE8">
        <v>100</v>
      </c>
      <c r="AF8">
        <v>101.051</v>
      </c>
    </row>
    <row r="9" spans="1:32" x14ac:dyDescent="0.3">
      <c r="A9" t="s">
        <v>122</v>
      </c>
      <c r="B9" t="s">
        <v>311</v>
      </c>
      <c r="C9" t="s">
        <v>297</v>
      </c>
      <c r="D9" t="s">
        <v>312</v>
      </c>
      <c r="E9" t="s">
        <v>298</v>
      </c>
      <c r="F9">
        <v>57.6355</v>
      </c>
      <c r="G9">
        <v>60.156599999999997</v>
      </c>
      <c r="H9">
        <v>63.158499999999997</v>
      </c>
      <c r="I9">
        <v>66.787400000000005</v>
      </c>
      <c r="J9">
        <v>69.515600000000006</v>
      </c>
      <c r="K9">
        <v>72.087699999999998</v>
      </c>
      <c r="L9">
        <v>73.877499999999998</v>
      </c>
      <c r="M9">
        <v>73.357799999999997</v>
      </c>
      <c r="N9">
        <v>76.449600000000004</v>
      </c>
      <c r="O9">
        <v>78.678700000000006</v>
      </c>
      <c r="P9">
        <v>80.179599999999994</v>
      </c>
      <c r="Q9">
        <v>81.663499999999999</v>
      </c>
      <c r="R9">
        <v>85.220500000000101</v>
      </c>
      <c r="S9">
        <v>87.775800000000004</v>
      </c>
      <c r="T9">
        <v>89.987499999999997</v>
      </c>
      <c r="U9">
        <v>90.061599999999999</v>
      </c>
      <c r="V9">
        <v>90.505899999999997</v>
      </c>
      <c r="W9">
        <v>91.117999999999995</v>
      </c>
      <c r="X9">
        <v>90.852599999999995</v>
      </c>
      <c r="Y9">
        <v>91.037800000000004</v>
      </c>
      <c r="Z9">
        <v>91.475700000000003</v>
      </c>
      <c r="AA9">
        <v>90.818200000000004</v>
      </c>
      <c r="AB9">
        <v>91.76</v>
      </c>
      <c r="AC9">
        <v>96.378</v>
      </c>
      <c r="AD9">
        <v>97.596000000000004</v>
      </c>
      <c r="AE9">
        <v>100</v>
      </c>
      <c r="AF9">
        <v>101.051</v>
      </c>
    </row>
    <row r="10" spans="1:32" x14ac:dyDescent="0.3">
      <c r="A10" t="s">
        <v>122</v>
      </c>
      <c r="B10" t="s">
        <v>313</v>
      </c>
      <c r="C10" t="s">
        <v>297</v>
      </c>
      <c r="D10" t="s">
        <v>314</v>
      </c>
      <c r="E10" t="s">
        <v>298</v>
      </c>
      <c r="F10">
        <v>57.6355</v>
      </c>
      <c r="G10">
        <v>60.156599999999997</v>
      </c>
      <c r="H10">
        <v>63.158499999999997</v>
      </c>
      <c r="I10">
        <v>66.787400000000005</v>
      </c>
      <c r="J10">
        <v>69.515600000000006</v>
      </c>
      <c r="K10">
        <v>72.087699999999998</v>
      </c>
      <c r="L10">
        <v>73.877499999999998</v>
      </c>
      <c r="M10">
        <v>73.357799999999997</v>
      </c>
      <c r="N10">
        <v>76.449600000000004</v>
      </c>
      <c r="O10">
        <v>78.678700000000106</v>
      </c>
      <c r="P10">
        <v>80.179599999999994</v>
      </c>
      <c r="Q10">
        <v>81.663499999999999</v>
      </c>
      <c r="R10">
        <v>85.220500000000101</v>
      </c>
      <c r="S10">
        <v>87.775800000000004</v>
      </c>
      <c r="T10">
        <v>89.987499999999997</v>
      </c>
      <c r="U10">
        <v>90.061599999999999</v>
      </c>
      <c r="V10">
        <v>90.505899999999997</v>
      </c>
      <c r="W10">
        <v>91.117999999999995</v>
      </c>
      <c r="X10">
        <v>90.852599999999995</v>
      </c>
      <c r="Y10">
        <v>91.037800000000004</v>
      </c>
      <c r="Z10">
        <v>91.475700000000003</v>
      </c>
      <c r="AA10">
        <v>90.818200000000004</v>
      </c>
      <c r="AB10">
        <v>91.76</v>
      </c>
      <c r="AC10">
        <v>96.378</v>
      </c>
      <c r="AD10">
        <v>97.596000000000004</v>
      </c>
      <c r="AE10">
        <v>100</v>
      </c>
      <c r="AF10">
        <v>101.051</v>
      </c>
    </row>
    <row r="11" spans="1:32" x14ac:dyDescent="0.3">
      <c r="A11" t="s">
        <v>122</v>
      </c>
      <c r="B11" t="s">
        <v>315</v>
      </c>
      <c r="C11" t="s">
        <v>297</v>
      </c>
      <c r="D11" t="s">
        <v>316</v>
      </c>
      <c r="E11" t="s">
        <v>298</v>
      </c>
      <c r="F11">
        <v>57.6355</v>
      </c>
      <c r="G11">
        <v>60.156599999999997</v>
      </c>
      <c r="H11">
        <v>63.158499999999997</v>
      </c>
      <c r="I11">
        <v>66.787400000000005</v>
      </c>
      <c r="J11">
        <v>69.515600000000006</v>
      </c>
      <c r="K11">
        <v>72.087699999999998</v>
      </c>
      <c r="L11">
        <v>73.877499999999998</v>
      </c>
      <c r="M11">
        <v>73.357799999999997</v>
      </c>
      <c r="N11">
        <v>76.449600000000004</v>
      </c>
      <c r="O11">
        <v>78.678700000000006</v>
      </c>
      <c r="P11">
        <v>80.179599999999994</v>
      </c>
      <c r="Q11">
        <v>81.663499999999999</v>
      </c>
      <c r="R11">
        <v>85.220500000000001</v>
      </c>
      <c r="S11">
        <v>87.775800000000004</v>
      </c>
      <c r="T11">
        <v>89.987499999999997</v>
      </c>
      <c r="U11">
        <v>90.061599999999999</v>
      </c>
      <c r="V11">
        <v>90.505899999999997</v>
      </c>
      <c r="W11">
        <v>91.117999999999995</v>
      </c>
      <c r="X11">
        <v>90.852599999999995</v>
      </c>
      <c r="Y11">
        <v>91.037800000000004</v>
      </c>
      <c r="Z11">
        <v>91.475700000000003</v>
      </c>
      <c r="AA11">
        <v>90.818200000000004</v>
      </c>
      <c r="AB11">
        <v>91.76</v>
      </c>
      <c r="AC11">
        <v>96.378</v>
      </c>
      <c r="AD11">
        <v>97.596000000000004</v>
      </c>
      <c r="AE11">
        <v>100</v>
      </c>
      <c r="AF11">
        <v>101.051</v>
      </c>
    </row>
    <row r="12" spans="1:32" x14ac:dyDescent="0.3">
      <c r="A12" t="s">
        <v>122</v>
      </c>
      <c r="B12" t="s">
        <v>317</v>
      </c>
      <c r="C12" t="s">
        <v>297</v>
      </c>
      <c r="D12" t="s">
        <v>318</v>
      </c>
      <c r="E12" t="s">
        <v>298</v>
      </c>
      <c r="F12">
        <v>57.6355</v>
      </c>
      <c r="G12">
        <v>60.156599999999997</v>
      </c>
      <c r="H12">
        <v>63.158499999999997</v>
      </c>
      <c r="I12">
        <v>66.787400000000005</v>
      </c>
      <c r="J12">
        <v>69.515600000000006</v>
      </c>
      <c r="K12">
        <v>72.087699999999998</v>
      </c>
      <c r="L12">
        <v>73.877499999999998</v>
      </c>
      <c r="M12">
        <v>73.357799999999997</v>
      </c>
      <c r="N12">
        <v>76.449600000000004</v>
      </c>
      <c r="O12">
        <v>78.678700000000006</v>
      </c>
      <c r="P12">
        <v>80.179599999999994</v>
      </c>
      <c r="Q12">
        <v>81.663499999999999</v>
      </c>
      <c r="R12">
        <v>85.220500000000001</v>
      </c>
      <c r="S12">
        <v>87.775800000000004</v>
      </c>
      <c r="T12">
        <v>89.987499999999997</v>
      </c>
      <c r="U12">
        <v>90.061599999999999</v>
      </c>
      <c r="V12">
        <v>90.505899999999997</v>
      </c>
      <c r="W12">
        <v>91.117999999999995</v>
      </c>
      <c r="X12">
        <v>90.852599999999995</v>
      </c>
      <c r="Y12">
        <v>91.037800000000004</v>
      </c>
      <c r="Z12">
        <v>91.475700000000003</v>
      </c>
      <c r="AA12">
        <v>90.818200000000004</v>
      </c>
      <c r="AB12">
        <v>91.76</v>
      </c>
      <c r="AC12">
        <v>96.378</v>
      </c>
      <c r="AD12">
        <v>97.596000000000004</v>
      </c>
      <c r="AE12">
        <v>100</v>
      </c>
      <c r="AF12">
        <v>101.051</v>
      </c>
    </row>
    <row r="13" spans="1:32" x14ac:dyDescent="0.3">
      <c r="A13" t="s">
        <v>122</v>
      </c>
      <c r="B13" t="s">
        <v>319</v>
      </c>
      <c r="C13" t="s">
        <v>297</v>
      </c>
      <c r="D13" t="s">
        <v>320</v>
      </c>
      <c r="E13" t="s">
        <v>298</v>
      </c>
      <c r="F13">
        <v>57.6355</v>
      </c>
      <c r="G13">
        <v>60.156599999999997</v>
      </c>
      <c r="H13">
        <v>63.158499999999997</v>
      </c>
      <c r="I13">
        <v>66.787400000000005</v>
      </c>
      <c r="J13">
        <v>69.515600000000006</v>
      </c>
      <c r="K13">
        <v>72.087699999999899</v>
      </c>
      <c r="L13">
        <v>73.877499999999998</v>
      </c>
      <c r="M13">
        <v>73.357799999999997</v>
      </c>
      <c r="N13">
        <v>76.449600000000004</v>
      </c>
      <c r="O13">
        <v>78.678700000000006</v>
      </c>
      <c r="P13">
        <v>80.179599999999994</v>
      </c>
      <c r="Q13">
        <v>81.663499999999999</v>
      </c>
      <c r="R13">
        <v>85.220500000000001</v>
      </c>
      <c r="S13">
        <v>87.775800000000004</v>
      </c>
      <c r="T13">
        <v>89.987499999999997</v>
      </c>
      <c r="U13">
        <v>90.061599999999999</v>
      </c>
      <c r="V13">
        <v>90.505899999999997</v>
      </c>
      <c r="W13">
        <v>91.117999999999995</v>
      </c>
      <c r="X13">
        <v>90.852599999999995</v>
      </c>
      <c r="Y13">
        <v>91.037800000000004</v>
      </c>
      <c r="Z13">
        <v>91.475700000000003</v>
      </c>
      <c r="AA13">
        <v>90.818200000000004</v>
      </c>
      <c r="AB13">
        <v>91.76</v>
      </c>
      <c r="AC13">
        <v>96.378</v>
      </c>
      <c r="AD13">
        <v>97.596000000000004</v>
      </c>
      <c r="AE13">
        <v>100</v>
      </c>
      <c r="AF13">
        <v>101.051</v>
      </c>
    </row>
    <row r="14" spans="1:32" x14ac:dyDescent="0.3">
      <c r="A14" t="s">
        <v>122</v>
      </c>
      <c r="B14" t="s">
        <v>321</v>
      </c>
      <c r="C14" t="s">
        <v>297</v>
      </c>
      <c r="D14" t="s">
        <v>322</v>
      </c>
      <c r="E14" t="s">
        <v>298</v>
      </c>
      <c r="F14">
        <v>57.6355</v>
      </c>
      <c r="G14">
        <v>60.156599999999997</v>
      </c>
      <c r="H14">
        <v>63.158499999999997</v>
      </c>
      <c r="I14">
        <v>66.787400000000005</v>
      </c>
      <c r="J14">
        <v>69.515600000000006</v>
      </c>
      <c r="K14">
        <v>72.087699999999998</v>
      </c>
      <c r="L14">
        <v>73.877499999999998</v>
      </c>
      <c r="M14">
        <v>73.357799999999997</v>
      </c>
      <c r="N14">
        <v>76.449600000000004</v>
      </c>
      <c r="O14">
        <v>78.678700000000006</v>
      </c>
      <c r="P14">
        <v>80.179599999999994</v>
      </c>
      <c r="Q14">
        <v>81.663499999999999</v>
      </c>
      <c r="R14">
        <v>85.220500000000001</v>
      </c>
      <c r="S14">
        <v>87.775800000000004</v>
      </c>
      <c r="T14">
        <v>89.987499999999997</v>
      </c>
      <c r="U14">
        <v>90.061599999999999</v>
      </c>
      <c r="V14">
        <v>90.505899999999997</v>
      </c>
      <c r="W14">
        <v>91.117999999999995</v>
      </c>
      <c r="X14">
        <v>90.852599999999995</v>
      </c>
      <c r="Y14">
        <v>91.037800000000004</v>
      </c>
      <c r="Z14">
        <v>91.475700000000003</v>
      </c>
      <c r="AA14">
        <v>90.818200000000004</v>
      </c>
      <c r="AB14">
        <v>91.76</v>
      </c>
      <c r="AC14">
        <v>96.378</v>
      </c>
      <c r="AD14">
        <v>97.596000000000004</v>
      </c>
      <c r="AE14">
        <v>100</v>
      </c>
      <c r="AF14">
        <v>101.051</v>
      </c>
    </row>
    <row r="15" spans="1:32" x14ac:dyDescent="0.3">
      <c r="A15" t="s">
        <v>122</v>
      </c>
      <c r="B15" t="s">
        <v>323</v>
      </c>
      <c r="C15" t="s">
        <v>297</v>
      </c>
      <c r="D15" t="s">
        <v>324</v>
      </c>
      <c r="E15" t="s">
        <v>298</v>
      </c>
      <c r="F15">
        <v>57.6355</v>
      </c>
      <c r="G15">
        <v>60.156599999999997</v>
      </c>
      <c r="H15">
        <v>63.158499999999997</v>
      </c>
      <c r="I15">
        <v>66.787400000000005</v>
      </c>
      <c r="J15">
        <v>69.515600000000006</v>
      </c>
      <c r="K15">
        <v>72.087699999999998</v>
      </c>
      <c r="L15">
        <v>73.877499999999998</v>
      </c>
      <c r="M15">
        <v>73.357799999999997</v>
      </c>
      <c r="N15">
        <v>76.449600000000004</v>
      </c>
      <c r="O15">
        <v>78.678700000000006</v>
      </c>
      <c r="P15">
        <v>80.179599999999994</v>
      </c>
      <c r="Q15">
        <v>81.663499999999999</v>
      </c>
      <c r="R15">
        <v>85.220500000000001</v>
      </c>
      <c r="S15">
        <v>87.775800000000004</v>
      </c>
      <c r="T15">
        <v>89.987499999999997</v>
      </c>
      <c r="U15">
        <v>90.061599999999999</v>
      </c>
      <c r="V15">
        <v>90.505899999999997</v>
      </c>
      <c r="W15">
        <v>91.117999999999995</v>
      </c>
      <c r="X15">
        <v>90.852599999999995</v>
      </c>
      <c r="Y15">
        <v>91.037800000000004</v>
      </c>
      <c r="Z15">
        <v>91.475700000000003</v>
      </c>
      <c r="AA15">
        <v>90.818200000000004</v>
      </c>
      <c r="AB15">
        <v>91.76</v>
      </c>
      <c r="AC15">
        <v>96.378</v>
      </c>
      <c r="AD15">
        <v>97.596000000000004</v>
      </c>
      <c r="AE15">
        <v>100</v>
      </c>
      <c r="AF15">
        <v>101.051</v>
      </c>
    </row>
    <row r="16" spans="1:32" x14ac:dyDescent="0.3">
      <c r="A16" t="s">
        <v>122</v>
      </c>
      <c r="B16" t="s">
        <v>325</v>
      </c>
      <c r="C16" t="s">
        <v>297</v>
      </c>
      <c r="D16" t="s">
        <v>326</v>
      </c>
      <c r="E16" t="s">
        <v>298</v>
      </c>
      <c r="F16">
        <v>57.6355</v>
      </c>
      <c r="G16">
        <v>60.156599999999997</v>
      </c>
      <c r="H16">
        <v>63.158499999999997</v>
      </c>
      <c r="I16">
        <v>66.787400000000005</v>
      </c>
      <c r="J16">
        <v>69.515600000000006</v>
      </c>
      <c r="K16">
        <v>72.087699999999998</v>
      </c>
      <c r="L16">
        <v>73.877499999999998</v>
      </c>
      <c r="M16">
        <v>73.357799999999997</v>
      </c>
      <c r="N16">
        <v>76.449600000000004</v>
      </c>
      <c r="O16">
        <v>78.678700000000006</v>
      </c>
      <c r="P16">
        <v>80.179599999999994</v>
      </c>
      <c r="Q16">
        <v>81.663499999999999</v>
      </c>
      <c r="R16">
        <v>85.220500000000001</v>
      </c>
      <c r="S16">
        <v>87.775800000000004</v>
      </c>
      <c r="T16">
        <v>89.987499999999997</v>
      </c>
      <c r="U16">
        <v>90.061599999999999</v>
      </c>
      <c r="V16">
        <v>90.505899999999997</v>
      </c>
      <c r="W16">
        <v>91.117999999999995</v>
      </c>
      <c r="X16">
        <v>90.852599999999995</v>
      </c>
      <c r="Y16">
        <v>91.037800000000004</v>
      </c>
      <c r="Z16">
        <v>91.475700000000003</v>
      </c>
      <c r="AA16">
        <v>90.818200000000004</v>
      </c>
      <c r="AB16">
        <v>91.76</v>
      </c>
      <c r="AC16">
        <v>96.378</v>
      </c>
      <c r="AD16">
        <v>97.596000000000004</v>
      </c>
      <c r="AE16">
        <v>100</v>
      </c>
      <c r="AF16">
        <v>101.051</v>
      </c>
    </row>
    <row r="17" spans="1:32" x14ac:dyDescent="0.3">
      <c r="A17" t="s">
        <v>122</v>
      </c>
      <c r="B17" t="s">
        <v>327</v>
      </c>
      <c r="C17" t="s">
        <v>297</v>
      </c>
      <c r="D17" t="s">
        <v>328</v>
      </c>
      <c r="E17" t="s">
        <v>298</v>
      </c>
      <c r="F17">
        <v>57.6355</v>
      </c>
      <c r="G17">
        <v>60.156600000000097</v>
      </c>
      <c r="H17">
        <v>63.158500000000103</v>
      </c>
      <c r="I17">
        <v>66.787400000000105</v>
      </c>
      <c r="J17">
        <v>69.515600000000106</v>
      </c>
      <c r="K17">
        <v>72.087699999999998</v>
      </c>
      <c r="L17">
        <v>73.877499999999998</v>
      </c>
      <c r="M17">
        <v>73.357799999999997</v>
      </c>
      <c r="N17">
        <v>76.449600000000004</v>
      </c>
      <c r="O17">
        <v>78.678700000000106</v>
      </c>
      <c r="P17">
        <v>80.179600000000093</v>
      </c>
      <c r="Q17">
        <v>81.663500000000099</v>
      </c>
      <c r="R17">
        <v>85.220500000000101</v>
      </c>
      <c r="S17">
        <v>87.775800000000103</v>
      </c>
      <c r="T17">
        <v>89.987499999999997</v>
      </c>
      <c r="U17">
        <v>90.061599999999999</v>
      </c>
      <c r="V17">
        <v>90.505899999999997</v>
      </c>
      <c r="W17">
        <v>91.117999999999995</v>
      </c>
      <c r="X17">
        <v>90.852599999999995</v>
      </c>
      <c r="Y17">
        <v>91.037800000000004</v>
      </c>
      <c r="Z17">
        <v>91.475700000000003</v>
      </c>
      <c r="AA17">
        <v>90.818200000000004</v>
      </c>
      <c r="AB17">
        <v>91.76</v>
      </c>
      <c r="AC17">
        <v>96.378</v>
      </c>
      <c r="AD17">
        <v>97.596000000000004</v>
      </c>
      <c r="AE17">
        <v>100</v>
      </c>
      <c r="AF17">
        <v>101.051</v>
      </c>
    </row>
    <row r="18" spans="1:32" x14ac:dyDescent="0.3">
      <c r="A18" t="s">
        <v>122</v>
      </c>
      <c r="B18" t="s">
        <v>329</v>
      </c>
      <c r="C18" t="s">
        <v>297</v>
      </c>
      <c r="D18" t="s">
        <v>330</v>
      </c>
      <c r="E18" t="s">
        <v>298</v>
      </c>
      <c r="F18">
        <v>57.6355</v>
      </c>
      <c r="G18">
        <v>60.156599999999997</v>
      </c>
      <c r="H18">
        <v>63.158499999999997</v>
      </c>
      <c r="I18">
        <v>66.787400000000005</v>
      </c>
      <c r="J18">
        <v>69.515600000000006</v>
      </c>
      <c r="K18">
        <v>72.087699999999998</v>
      </c>
      <c r="L18">
        <v>73.877499999999998</v>
      </c>
      <c r="M18">
        <v>73.357799999999997</v>
      </c>
      <c r="N18">
        <v>76.449600000000004</v>
      </c>
      <c r="O18">
        <v>78.678700000000006</v>
      </c>
      <c r="P18">
        <v>80.179599999999994</v>
      </c>
      <c r="Q18">
        <v>81.663499999999999</v>
      </c>
      <c r="R18">
        <v>85.220500000000001</v>
      </c>
      <c r="S18">
        <v>87.775800000000004</v>
      </c>
      <c r="T18">
        <v>89.987499999999997</v>
      </c>
      <c r="U18">
        <v>90.061599999999999</v>
      </c>
      <c r="V18">
        <v>90.505899999999997</v>
      </c>
      <c r="W18">
        <v>91.117999999999995</v>
      </c>
      <c r="X18">
        <v>90.852599999999995</v>
      </c>
      <c r="Y18">
        <v>91.037800000000004</v>
      </c>
      <c r="Z18">
        <v>91.475700000000003</v>
      </c>
      <c r="AA18">
        <v>90.818200000000004</v>
      </c>
      <c r="AB18">
        <v>91.76</v>
      </c>
      <c r="AC18">
        <v>96.378</v>
      </c>
      <c r="AD18">
        <v>97.596000000000004</v>
      </c>
      <c r="AE18">
        <v>100</v>
      </c>
      <c r="AF18">
        <v>101.051</v>
      </c>
    </row>
    <row r="19" spans="1:32" x14ac:dyDescent="0.3">
      <c r="A19" t="s">
        <v>122</v>
      </c>
      <c r="B19" t="s">
        <v>331</v>
      </c>
      <c r="C19" t="s">
        <v>297</v>
      </c>
      <c r="D19" t="s">
        <v>332</v>
      </c>
      <c r="E19" t="s">
        <v>298</v>
      </c>
      <c r="F19">
        <v>57.6355</v>
      </c>
      <c r="G19">
        <v>60.156599999999997</v>
      </c>
      <c r="H19">
        <v>63.158499999999997</v>
      </c>
      <c r="I19">
        <v>66.787400000000005</v>
      </c>
      <c r="J19">
        <v>69.515600000000006</v>
      </c>
      <c r="K19">
        <v>72.087699999999998</v>
      </c>
      <c r="L19">
        <v>73.877499999999998</v>
      </c>
      <c r="M19">
        <v>73.357799999999997</v>
      </c>
      <c r="N19">
        <v>76.449600000000004</v>
      </c>
      <c r="O19">
        <v>78.678700000000006</v>
      </c>
      <c r="P19">
        <v>80.179599999999994</v>
      </c>
      <c r="Q19">
        <v>81.663499999999999</v>
      </c>
      <c r="R19">
        <v>85.220500000000001</v>
      </c>
      <c r="S19">
        <v>87.775800000000004</v>
      </c>
      <c r="T19">
        <v>89.987499999999997</v>
      </c>
      <c r="U19">
        <v>90.061599999999999</v>
      </c>
      <c r="V19">
        <v>90.505899999999997</v>
      </c>
      <c r="W19">
        <v>91.117999999999995</v>
      </c>
      <c r="X19">
        <v>90.852599999999995</v>
      </c>
      <c r="Y19">
        <v>91.037800000000004</v>
      </c>
      <c r="Z19">
        <v>91.475700000000003</v>
      </c>
      <c r="AA19">
        <v>90.818200000000004</v>
      </c>
      <c r="AB19">
        <v>91.76</v>
      </c>
      <c r="AC19">
        <v>96.378</v>
      </c>
      <c r="AD19">
        <v>97.596000000000004</v>
      </c>
      <c r="AE19">
        <v>100</v>
      </c>
      <c r="AF19">
        <v>101.051</v>
      </c>
    </row>
    <row r="20" spans="1:32" x14ac:dyDescent="0.3">
      <c r="A20" t="s">
        <v>122</v>
      </c>
      <c r="B20" t="s">
        <v>333</v>
      </c>
      <c r="C20" t="s">
        <v>297</v>
      </c>
      <c r="D20" t="s">
        <v>334</v>
      </c>
      <c r="E20" t="s">
        <v>298</v>
      </c>
      <c r="F20">
        <v>57.6355000000001</v>
      </c>
      <c r="G20">
        <v>60.156600000000097</v>
      </c>
      <c r="H20">
        <v>63.158500000000103</v>
      </c>
      <c r="I20">
        <v>66.787400000000105</v>
      </c>
      <c r="J20">
        <v>69.515600000000106</v>
      </c>
      <c r="K20">
        <v>72.087699999999998</v>
      </c>
      <c r="L20">
        <v>73.877500000000097</v>
      </c>
      <c r="M20">
        <v>73.357800000000097</v>
      </c>
      <c r="N20">
        <v>76.449600000000103</v>
      </c>
      <c r="O20">
        <v>78.678700000000106</v>
      </c>
      <c r="P20">
        <v>80.179600000000093</v>
      </c>
      <c r="Q20">
        <v>81.663500000000099</v>
      </c>
      <c r="R20">
        <v>85.220500000000101</v>
      </c>
      <c r="S20">
        <v>87.775800000000103</v>
      </c>
      <c r="T20">
        <v>89.987499999999997</v>
      </c>
      <c r="U20">
        <v>90.061599999999999</v>
      </c>
      <c r="V20">
        <v>90.505899999999997</v>
      </c>
      <c r="W20">
        <v>91.117999999999995</v>
      </c>
      <c r="X20">
        <v>90.852599999999995</v>
      </c>
      <c r="Y20">
        <v>91.037800000000004</v>
      </c>
      <c r="Z20">
        <v>91.475700000000003</v>
      </c>
      <c r="AA20">
        <v>90.818200000000004</v>
      </c>
      <c r="AB20">
        <v>91.76</v>
      </c>
      <c r="AC20">
        <v>96.378</v>
      </c>
      <c r="AD20">
        <v>97.596000000000004</v>
      </c>
      <c r="AE20">
        <v>100</v>
      </c>
      <c r="AF20">
        <v>101.051</v>
      </c>
    </row>
    <row r="21" spans="1:32" x14ac:dyDescent="0.3">
      <c r="A21" t="s">
        <v>122</v>
      </c>
      <c r="B21" t="s">
        <v>335</v>
      </c>
      <c r="C21" t="s">
        <v>297</v>
      </c>
      <c r="D21" t="s">
        <v>336</v>
      </c>
      <c r="E21" t="s">
        <v>298</v>
      </c>
      <c r="F21">
        <v>57.6355</v>
      </c>
      <c r="G21">
        <v>60.156599999999997</v>
      </c>
      <c r="H21">
        <v>63.158499999999997</v>
      </c>
      <c r="I21">
        <v>66.787400000000005</v>
      </c>
      <c r="J21">
        <v>69.515600000000006</v>
      </c>
      <c r="K21">
        <v>72.087699999999998</v>
      </c>
      <c r="L21">
        <v>73.877499999999998</v>
      </c>
      <c r="M21">
        <v>73.357799999999997</v>
      </c>
      <c r="N21">
        <v>76.449600000000103</v>
      </c>
      <c r="O21">
        <v>78.678700000000006</v>
      </c>
      <c r="P21">
        <v>80.179599999999994</v>
      </c>
      <c r="Q21">
        <v>81.663499999999999</v>
      </c>
      <c r="R21">
        <v>85.220500000000001</v>
      </c>
      <c r="S21">
        <v>87.775800000000004</v>
      </c>
      <c r="T21">
        <v>89.987499999999997</v>
      </c>
      <c r="U21">
        <v>90.061599999999999</v>
      </c>
      <c r="V21">
        <v>90.505899999999997</v>
      </c>
      <c r="W21">
        <v>91.117999999999995</v>
      </c>
      <c r="X21">
        <v>90.852599999999995</v>
      </c>
      <c r="Y21">
        <v>91.037800000000004</v>
      </c>
      <c r="Z21">
        <v>91.475700000000003</v>
      </c>
      <c r="AA21">
        <v>90.818200000000004</v>
      </c>
      <c r="AB21">
        <v>91.76</v>
      </c>
      <c r="AC21">
        <v>96.378</v>
      </c>
      <c r="AD21">
        <v>97.596000000000004</v>
      </c>
      <c r="AE21">
        <v>100</v>
      </c>
      <c r="AF21">
        <v>101.051</v>
      </c>
    </row>
    <row r="22" spans="1:32" x14ac:dyDescent="0.3">
      <c r="A22" t="s">
        <v>122</v>
      </c>
      <c r="B22" t="s">
        <v>337</v>
      </c>
      <c r="C22" t="s">
        <v>297</v>
      </c>
      <c r="D22" t="s">
        <v>338</v>
      </c>
      <c r="E22" t="s">
        <v>298</v>
      </c>
      <c r="F22">
        <v>57.6355</v>
      </c>
      <c r="G22">
        <v>60.156599999999997</v>
      </c>
      <c r="H22">
        <v>63.158499999999997</v>
      </c>
      <c r="I22">
        <v>66.787400000000005</v>
      </c>
      <c r="J22">
        <v>69.515600000000006</v>
      </c>
      <c r="K22">
        <v>72.087699999999998</v>
      </c>
      <c r="L22">
        <v>73.877499999999998</v>
      </c>
      <c r="M22">
        <v>73.357799999999997</v>
      </c>
      <c r="N22">
        <v>76.449600000000004</v>
      </c>
      <c r="O22">
        <v>78.678700000000006</v>
      </c>
      <c r="P22">
        <v>80.179599999999994</v>
      </c>
      <c r="Q22">
        <v>81.663499999999999</v>
      </c>
      <c r="R22">
        <v>85.220500000000001</v>
      </c>
      <c r="S22">
        <v>87.775800000000004</v>
      </c>
      <c r="T22">
        <v>89.987499999999997</v>
      </c>
      <c r="U22">
        <v>90.061599999999999</v>
      </c>
      <c r="V22">
        <v>90.505899999999997</v>
      </c>
      <c r="W22">
        <v>91.117999999999995</v>
      </c>
      <c r="X22">
        <v>90.852599999999995</v>
      </c>
      <c r="Y22">
        <v>91.037800000000004</v>
      </c>
      <c r="Z22">
        <v>91.475700000000003</v>
      </c>
      <c r="AA22">
        <v>90.818200000000004</v>
      </c>
      <c r="AB22">
        <v>91.76</v>
      </c>
      <c r="AC22">
        <v>96.378</v>
      </c>
      <c r="AD22">
        <v>97.596000000000004</v>
      </c>
      <c r="AE22">
        <v>100</v>
      </c>
      <c r="AF22">
        <v>101.051</v>
      </c>
    </row>
    <row r="23" spans="1:32" x14ac:dyDescent="0.3">
      <c r="A23" t="s">
        <v>122</v>
      </c>
      <c r="B23" t="s">
        <v>339</v>
      </c>
      <c r="C23" t="s">
        <v>297</v>
      </c>
      <c r="D23" t="s">
        <v>340</v>
      </c>
      <c r="E23" t="s">
        <v>298</v>
      </c>
      <c r="F23">
        <v>57.6355</v>
      </c>
      <c r="G23">
        <v>60.156599999999997</v>
      </c>
      <c r="H23">
        <v>63.158499999999997</v>
      </c>
      <c r="I23">
        <v>66.787400000000005</v>
      </c>
      <c r="J23">
        <v>69.515600000000006</v>
      </c>
      <c r="K23">
        <v>72.087699999999998</v>
      </c>
      <c r="L23">
        <v>73.877499999999998</v>
      </c>
      <c r="M23">
        <v>73.357799999999997</v>
      </c>
      <c r="N23">
        <v>76.449600000000004</v>
      </c>
      <c r="O23">
        <v>78.678700000000006</v>
      </c>
      <c r="P23">
        <v>80.179599999999994</v>
      </c>
      <c r="Q23">
        <v>81.663499999999999</v>
      </c>
      <c r="R23">
        <v>85.220500000000001</v>
      </c>
      <c r="S23">
        <v>87.775800000000004</v>
      </c>
      <c r="T23">
        <v>89.987499999999997</v>
      </c>
      <c r="U23">
        <v>90.061599999999999</v>
      </c>
      <c r="V23">
        <v>90.505899999999997</v>
      </c>
      <c r="W23">
        <v>91.117999999999995</v>
      </c>
      <c r="X23">
        <v>90.852599999999995</v>
      </c>
      <c r="Y23">
        <v>91.037800000000004</v>
      </c>
      <c r="Z23">
        <v>91.475700000000003</v>
      </c>
      <c r="AA23">
        <v>90.818200000000004</v>
      </c>
      <c r="AB23">
        <v>91.76</v>
      </c>
      <c r="AC23">
        <v>96.378</v>
      </c>
      <c r="AD23">
        <v>97.596000000000004</v>
      </c>
      <c r="AE23">
        <v>100</v>
      </c>
      <c r="AF23">
        <v>101.051</v>
      </c>
    </row>
    <row r="24" spans="1:32" x14ac:dyDescent="0.3">
      <c r="A24" t="s">
        <v>122</v>
      </c>
      <c r="B24" t="s">
        <v>341</v>
      </c>
      <c r="C24" t="s">
        <v>297</v>
      </c>
      <c r="D24" t="s">
        <v>342</v>
      </c>
      <c r="E24" t="s">
        <v>298</v>
      </c>
      <c r="F24">
        <v>57.6355</v>
      </c>
      <c r="G24">
        <v>60.156599999999997</v>
      </c>
      <c r="H24">
        <v>63.158499999999997</v>
      </c>
      <c r="I24">
        <v>66.787400000000105</v>
      </c>
      <c r="J24">
        <v>69.515600000000006</v>
      </c>
      <c r="K24">
        <v>72.087699999999998</v>
      </c>
      <c r="L24">
        <v>73.877499999999998</v>
      </c>
      <c r="M24">
        <v>73.357799999999997</v>
      </c>
      <c r="N24">
        <v>76.449600000000004</v>
      </c>
      <c r="O24">
        <v>78.678700000000006</v>
      </c>
      <c r="P24">
        <v>80.179599999999994</v>
      </c>
      <c r="Q24">
        <v>81.663499999999999</v>
      </c>
      <c r="R24">
        <v>85.220500000000001</v>
      </c>
      <c r="S24">
        <v>87.775800000000004</v>
      </c>
      <c r="T24">
        <v>89.987499999999997</v>
      </c>
      <c r="U24">
        <v>90.061599999999999</v>
      </c>
      <c r="V24">
        <v>90.505899999999997</v>
      </c>
      <c r="W24">
        <v>91.117999999999995</v>
      </c>
      <c r="X24">
        <v>90.852599999999995</v>
      </c>
      <c r="Y24">
        <v>91.037800000000004</v>
      </c>
      <c r="Z24">
        <v>91.475700000000003</v>
      </c>
      <c r="AA24">
        <v>90.818200000000004</v>
      </c>
      <c r="AB24">
        <v>91.76</v>
      </c>
      <c r="AC24">
        <v>96.378</v>
      </c>
      <c r="AD24">
        <v>97.596000000000004</v>
      </c>
      <c r="AE24">
        <v>100</v>
      </c>
      <c r="AF24">
        <v>101.051</v>
      </c>
    </row>
    <row r="25" spans="1:32" x14ac:dyDescent="0.3">
      <c r="A25" t="s">
        <v>122</v>
      </c>
      <c r="B25" t="s">
        <v>343</v>
      </c>
      <c r="C25" t="s">
        <v>297</v>
      </c>
      <c r="D25" t="s">
        <v>344</v>
      </c>
      <c r="E25" t="s">
        <v>298</v>
      </c>
      <c r="F25">
        <v>57.6355</v>
      </c>
      <c r="G25">
        <v>60.156599999999997</v>
      </c>
      <c r="H25">
        <v>63.158499999999997</v>
      </c>
      <c r="I25">
        <v>66.787400000000005</v>
      </c>
      <c r="J25">
        <v>69.515600000000006</v>
      </c>
      <c r="K25">
        <v>72.087699999999998</v>
      </c>
      <c r="L25">
        <v>73.877499999999998</v>
      </c>
      <c r="M25">
        <v>73.357799999999997</v>
      </c>
      <c r="N25">
        <v>76.449600000000004</v>
      </c>
      <c r="O25">
        <v>78.678700000000006</v>
      </c>
      <c r="P25">
        <v>80.179599999999994</v>
      </c>
      <c r="Q25">
        <v>81.663499999999999</v>
      </c>
      <c r="R25">
        <v>85.220500000000001</v>
      </c>
      <c r="S25">
        <v>87.775800000000004</v>
      </c>
      <c r="T25">
        <v>89.987499999999997</v>
      </c>
      <c r="U25">
        <v>90.061599999999999</v>
      </c>
      <c r="V25">
        <v>90.505899999999997</v>
      </c>
      <c r="W25">
        <v>91.117999999999995</v>
      </c>
      <c r="X25">
        <v>90.852599999999995</v>
      </c>
      <c r="Y25">
        <v>91.037800000000004</v>
      </c>
      <c r="Z25">
        <v>91.475700000000003</v>
      </c>
      <c r="AA25">
        <v>90.818200000000004</v>
      </c>
      <c r="AB25">
        <v>91.76</v>
      </c>
      <c r="AC25">
        <v>96.378</v>
      </c>
      <c r="AD25">
        <v>97.596000000000004</v>
      </c>
      <c r="AE25">
        <v>100</v>
      </c>
      <c r="AF25">
        <v>101.051</v>
      </c>
    </row>
    <row r="26" spans="1:32" x14ac:dyDescent="0.3">
      <c r="A26" t="s">
        <v>122</v>
      </c>
      <c r="B26" t="s">
        <v>345</v>
      </c>
      <c r="C26" t="s">
        <v>297</v>
      </c>
      <c r="D26" t="s">
        <v>346</v>
      </c>
      <c r="E26" t="s">
        <v>298</v>
      </c>
      <c r="F26">
        <v>57.6355000000001</v>
      </c>
      <c r="G26">
        <v>60.156600000000097</v>
      </c>
      <c r="H26">
        <v>63.158500000000103</v>
      </c>
      <c r="I26">
        <v>66.787400000000105</v>
      </c>
      <c r="J26">
        <v>69.515600000000106</v>
      </c>
      <c r="K26">
        <v>72.087700000000098</v>
      </c>
      <c r="L26">
        <v>73.877500000000097</v>
      </c>
      <c r="M26">
        <v>73.357800000000097</v>
      </c>
      <c r="N26">
        <v>76.449600000000103</v>
      </c>
      <c r="O26">
        <v>78.678700000000106</v>
      </c>
      <c r="P26">
        <v>80.179600000000093</v>
      </c>
      <c r="Q26">
        <v>81.663500000000099</v>
      </c>
      <c r="R26">
        <v>85.220500000000101</v>
      </c>
      <c r="S26">
        <v>87.775800000000103</v>
      </c>
      <c r="T26">
        <v>89.987499999999997</v>
      </c>
      <c r="U26">
        <v>90.061599999999999</v>
      </c>
      <c r="V26">
        <v>90.505899999999997</v>
      </c>
      <c r="W26">
        <v>91.117999999999995</v>
      </c>
      <c r="X26">
        <v>90.852599999999995</v>
      </c>
      <c r="Y26">
        <v>91.037800000000004</v>
      </c>
      <c r="Z26">
        <v>91.475700000000003</v>
      </c>
      <c r="AA26">
        <v>90.818200000000004</v>
      </c>
      <c r="AB26">
        <v>91.76</v>
      </c>
      <c r="AC26">
        <v>96.378</v>
      </c>
      <c r="AD26">
        <v>97.596000000000004</v>
      </c>
      <c r="AE26">
        <v>100</v>
      </c>
      <c r="AF26">
        <v>101.051</v>
      </c>
    </row>
    <row r="27" spans="1:32" x14ac:dyDescent="0.3">
      <c r="A27" t="s">
        <v>122</v>
      </c>
      <c r="B27" t="s">
        <v>347</v>
      </c>
      <c r="C27" t="s">
        <v>297</v>
      </c>
      <c r="D27" t="s">
        <v>348</v>
      </c>
      <c r="E27" t="s">
        <v>298</v>
      </c>
      <c r="F27">
        <v>57.6355</v>
      </c>
      <c r="G27">
        <v>60.156600000000097</v>
      </c>
      <c r="H27">
        <v>63.158500000000103</v>
      </c>
      <c r="I27">
        <v>66.787400000000105</v>
      </c>
      <c r="J27">
        <v>69.515600000000106</v>
      </c>
      <c r="K27">
        <v>72.087700000000098</v>
      </c>
      <c r="L27">
        <v>73.877500000000097</v>
      </c>
      <c r="M27">
        <v>73.357800000000097</v>
      </c>
      <c r="N27">
        <v>76.449600000000103</v>
      </c>
      <c r="O27">
        <v>78.678700000000106</v>
      </c>
      <c r="P27">
        <v>80.179600000000093</v>
      </c>
      <c r="Q27">
        <v>81.663500000000099</v>
      </c>
      <c r="R27">
        <v>85.220500000000101</v>
      </c>
      <c r="S27">
        <v>87.775800000000103</v>
      </c>
      <c r="T27">
        <v>89.987499999999997</v>
      </c>
      <c r="U27">
        <v>90.061599999999999</v>
      </c>
      <c r="V27">
        <v>90.505899999999997</v>
      </c>
      <c r="W27">
        <v>91.117999999999995</v>
      </c>
      <c r="X27">
        <v>90.852599999999995</v>
      </c>
      <c r="Y27">
        <v>91.037800000000004</v>
      </c>
      <c r="Z27">
        <v>91.475700000000003</v>
      </c>
      <c r="AA27">
        <v>90.818200000000004</v>
      </c>
      <c r="AB27">
        <v>91.76</v>
      </c>
      <c r="AC27">
        <v>96.378</v>
      </c>
      <c r="AD27">
        <v>97.596000000000004</v>
      </c>
      <c r="AE27">
        <v>100</v>
      </c>
      <c r="AF27">
        <v>101.051</v>
      </c>
    </row>
    <row r="28" spans="1:32" x14ac:dyDescent="0.3">
      <c r="A28" t="s">
        <v>122</v>
      </c>
      <c r="B28" t="s">
        <v>349</v>
      </c>
      <c r="C28" t="s">
        <v>297</v>
      </c>
      <c r="D28" t="s">
        <v>350</v>
      </c>
      <c r="E28" t="s">
        <v>298</v>
      </c>
      <c r="F28">
        <v>57.6355</v>
      </c>
      <c r="G28">
        <v>60.156599999999997</v>
      </c>
      <c r="H28">
        <v>63.158499999999997</v>
      </c>
      <c r="I28">
        <v>66.787400000000005</v>
      </c>
      <c r="J28">
        <v>69.515600000000006</v>
      </c>
      <c r="K28">
        <v>72.087699999999998</v>
      </c>
      <c r="L28">
        <v>73.877499999999998</v>
      </c>
      <c r="M28">
        <v>73.357799999999997</v>
      </c>
      <c r="N28">
        <v>76.449600000000004</v>
      </c>
      <c r="O28">
        <v>78.678700000000006</v>
      </c>
      <c r="P28">
        <v>80.179599999999994</v>
      </c>
      <c r="Q28">
        <v>81.663499999999999</v>
      </c>
      <c r="R28">
        <v>85.220500000000101</v>
      </c>
      <c r="S28">
        <v>87.775800000000004</v>
      </c>
      <c r="T28">
        <v>89.987499999999997</v>
      </c>
      <c r="U28">
        <v>90.061599999999999</v>
      </c>
      <c r="V28">
        <v>90.505899999999997</v>
      </c>
      <c r="W28">
        <v>91.117999999999995</v>
      </c>
      <c r="X28">
        <v>90.852599999999995</v>
      </c>
      <c r="Y28">
        <v>91.037800000000004</v>
      </c>
      <c r="Z28">
        <v>91.475700000000003</v>
      </c>
      <c r="AA28">
        <v>90.818200000000004</v>
      </c>
      <c r="AB28">
        <v>91.76</v>
      </c>
      <c r="AC28">
        <v>96.378</v>
      </c>
      <c r="AD28">
        <v>97.596000000000004</v>
      </c>
      <c r="AE28">
        <v>100</v>
      </c>
      <c r="AF28">
        <v>101.051</v>
      </c>
    </row>
    <row r="29" spans="1:32" x14ac:dyDescent="0.3">
      <c r="A29" t="s">
        <v>122</v>
      </c>
      <c r="B29" t="s">
        <v>351</v>
      </c>
      <c r="C29" t="s">
        <v>297</v>
      </c>
      <c r="D29" t="s">
        <v>352</v>
      </c>
      <c r="E29" t="s">
        <v>298</v>
      </c>
      <c r="F29">
        <v>57.6355</v>
      </c>
      <c r="G29">
        <v>60.156599999999997</v>
      </c>
      <c r="H29">
        <v>63.158499999999997</v>
      </c>
      <c r="I29">
        <v>66.787400000000005</v>
      </c>
      <c r="J29">
        <v>69.515600000000006</v>
      </c>
      <c r="K29">
        <v>72.087699999999998</v>
      </c>
      <c r="L29">
        <v>73.877499999999998</v>
      </c>
      <c r="M29">
        <v>73.357799999999997</v>
      </c>
      <c r="N29">
        <v>76.449600000000004</v>
      </c>
      <c r="O29">
        <v>78.678700000000006</v>
      </c>
      <c r="P29">
        <v>80.179599999999994</v>
      </c>
      <c r="Q29">
        <v>81.663499999999999</v>
      </c>
      <c r="R29">
        <v>85.220500000000001</v>
      </c>
      <c r="S29">
        <v>87.775800000000004</v>
      </c>
      <c r="T29">
        <v>89.987499999999997</v>
      </c>
      <c r="U29">
        <v>90.061599999999999</v>
      </c>
      <c r="V29">
        <v>90.505899999999997</v>
      </c>
      <c r="W29">
        <v>91.117999999999995</v>
      </c>
      <c r="X29">
        <v>90.852599999999995</v>
      </c>
      <c r="Y29">
        <v>91.037800000000004</v>
      </c>
      <c r="Z29">
        <v>91.475700000000003</v>
      </c>
      <c r="AA29">
        <v>90.818200000000004</v>
      </c>
      <c r="AB29">
        <v>91.76</v>
      </c>
      <c r="AC29">
        <v>96.378</v>
      </c>
      <c r="AD29">
        <v>97.596000000000004</v>
      </c>
      <c r="AE29">
        <v>100</v>
      </c>
      <c r="AF29">
        <v>101.051</v>
      </c>
    </row>
    <row r="30" spans="1:32" x14ac:dyDescent="0.3">
      <c r="A30" t="s">
        <v>122</v>
      </c>
      <c r="B30" t="s">
        <v>353</v>
      </c>
      <c r="C30" t="s">
        <v>297</v>
      </c>
      <c r="D30" t="s">
        <v>354</v>
      </c>
      <c r="E30" t="s">
        <v>298</v>
      </c>
      <c r="F30">
        <v>57.6355</v>
      </c>
      <c r="G30">
        <v>60.156599999999997</v>
      </c>
      <c r="H30">
        <v>63.158499999999997</v>
      </c>
      <c r="I30">
        <v>66.787400000000005</v>
      </c>
      <c r="J30">
        <v>69.515600000000006</v>
      </c>
      <c r="K30">
        <v>72.087699999999998</v>
      </c>
      <c r="L30">
        <v>73.877499999999998</v>
      </c>
      <c r="M30">
        <v>73.357799999999997</v>
      </c>
      <c r="N30">
        <v>76.449600000000004</v>
      </c>
      <c r="O30">
        <v>78.678700000000006</v>
      </c>
      <c r="P30">
        <v>80.179599999999994</v>
      </c>
      <c r="Q30">
        <v>81.663499999999999</v>
      </c>
      <c r="R30">
        <v>85.220500000000001</v>
      </c>
      <c r="S30">
        <v>87.775800000000004</v>
      </c>
      <c r="T30">
        <v>89.987499999999997</v>
      </c>
      <c r="U30">
        <v>90.061599999999999</v>
      </c>
      <c r="V30">
        <v>90.505899999999997</v>
      </c>
      <c r="W30">
        <v>91.117999999999995</v>
      </c>
      <c r="X30">
        <v>90.852599999999995</v>
      </c>
      <c r="Y30">
        <v>91.037800000000004</v>
      </c>
      <c r="Z30">
        <v>91.475700000000003</v>
      </c>
      <c r="AA30">
        <v>90.818200000000004</v>
      </c>
      <c r="AB30">
        <v>91.76</v>
      </c>
      <c r="AC30">
        <v>96.378</v>
      </c>
      <c r="AD30">
        <v>97.596000000000004</v>
      </c>
      <c r="AE30">
        <v>100</v>
      </c>
      <c r="AF30">
        <v>101.051</v>
      </c>
    </row>
    <row r="31" spans="1:32" x14ac:dyDescent="0.3">
      <c r="A31" t="s">
        <v>122</v>
      </c>
      <c r="B31" t="s">
        <v>355</v>
      </c>
      <c r="C31" t="s">
        <v>297</v>
      </c>
      <c r="D31" t="s">
        <v>356</v>
      </c>
      <c r="E31" t="s">
        <v>298</v>
      </c>
      <c r="F31">
        <v>57.6355</v>
      </c>
      <c r="G31">
        <v>60.156599999999997</v>
      </c>
      <c r="H31">
        <v>63.158499999999997</v>
      </c>
      <c r="I31">
        <v>66.787400000000005</v>
      </c>
      <c r="J31">
        <v>69.515600000000006</v>
      </c>
      <c r="K31">
        <v>72.087699999999998</v>
      </c>
      <c r="L31">
        <v>73.877499999999998</v>
      </c>
      <c r="M31">
        <v>73.357799999999997</v>
      </c>
      <c r="N31">
        <v>76.449600000000004</v>
      </c>
      <c r="O31">
        <v>78.678700000000006</v>
      </c>
      <c r="P31">
        <v>80.179599999999994</v>
      </c>
      <c r="Q31">
        <v>81.663499999999999</v>
      </c>
      <c r="R31">
        <v>85.220500000000001</v>
      </c>
      <c r="S31">
        <v>87.775800000000004</v>
      </c>
      <c r="T31">
        <v>89.987499999999997</v>
      </c>
      <c r="U31">
        <v>90.061599999999999</v>
      </c>
      <c r="V31">
        <v>90.505899999999997</v>
      </c>
      <c r="W31">
        <v>91.117999999999995</v>
      </c>
      <c r="X31">
        <v>90.852599999999995</v>
      </c>
      <c r="Y31">
        <v>91.037800000000004</v>
      </c>
      <c r="Z31">
        <v>91.475700000000003</v>
      </c>
      <c r="AA31">
        <v>90.818200000000004</v>
      </c>
      <c r="AB31">
        <v>91.76</v>
      </c>
      <c r="AC31">
        <v>96.378</v>
      </c>
      <c r="AD31">
        <v>97.596000000000004</v>
      </c>
      <c r="AE31">
        <v>100</v>
      </c>
      <c r="AF31">
        <v>101.051</v>
      </c>
    </row>
    <row r="32" spans="1:32" x14ac:dyDescent="0.3">
      <c r="A32" t="s">
        <v>122</v>
      </c>
      <c r="B32" t="s">
        <v>357</v>
      </c>
      <c r="C32" t="s">
        <v>297</v>
      </c>
      <c r="D32" t="s">
        <v>358</v>
      </c>
      <c r="E32" t="s">
        <v>298</v>
      </c>
      <c r="F32">
        <v>57.6355</v>
      </c>
      <c r="G32">
        <v>60.156599999999997</v>
      </c>
      <c r="H32">
        <v>63.158499999999997</v>
      </c>
      <c r="I32">
        <v>66.787400000000005</v>
      </c>
      <c r="J32">
        <v>69.515600000000006</v>
      </c>
      <c r="K32">
        <v>72.087699999999998</v>
      </c>
      <c r="L32">
        <v>73.877499999999998</v>
      </c>
      <c r="M32">
        <v>73.357799999999997</v>
      </c>
      <c r="N32">
        <v>76.449600000000004</v>
      </c>
      <c r="O32">
        <v>78.678700000000106</v>
      </c>
      <c r="P32">
        <v>80.179600000000093</v>
      </c>
      <c r="Q32">
        <v>81.663499999999999</v>
      </c>
      <c r="R32">
        <v>85.220500000000001</v>
      </c>
      <c r="S32">
        <v>87.775800000000004</v>
      </c>
      <c r="T32">
        <v>89.987499999999997</v>
      </c>
      <c r="U32">
        <v>90.061599999999999</v>
      </c>
      <c r="V32">
        <v>90.505899999999997</v>
      </c>
      <c r="W32">
        <v>91.117999999999995</v>
      </c>
      <c r="X32">
        <v>90.852599999999995</v>
      </c>
      <c r="Y32">
        <v>91.037800000000004</v>
      </c>
      <c r="Z32">
        <v>91.475700000000003</v>
      </c>
      <c r="AA32">
        <v>90.818200000000004</v>
      </c>
      <c r="AB32">
        <v>91.76</v>
      </c>
      <c r="AC32">
        <v>96.378</v>
      </c>
      <c r="AD32">
        <v>97.596000000000004</v>
      </c>
      <c r="AE32">
        <v>100</v>
      </c>
      <c r="AF32">
        <v>101.051</v>
      </c>
    </row>
    <row r="33" spans="1:32" x14ac:dyDescent="0.3">
      <c r="A33" t="s">
        <v>122</v>
      </c>
      <c r="B33" t="s">
        <v>359</v>
      </c>
      <c r="C33" t="s">
        <v>297</v>
      </c>
      <c r="D33" t="s">
        <v>360</v>
      </c>
      <c r="E33" t="s">
        <v>298</v>
      </c>
      <c r="F33">
        <v>57.6355</v>
      </c>
      <c r="G33">
        <v>60.156599999999997</v>
      </c>
      <c r="H33">
        <v>63.158499999999997</v>
      </c>
      <c r="I33">
        <v>66.787400000000005</v>
      </c>
      <c r="J33">
        <v>69.515600000000006</v>
      </c>
      <c r="K33">
        <v>72.087699999999998</v>
      </c>
      <c r="L33">
        <v>73.877499999999998</v>
      </c>
      <c r="M33">
        <v>73.357799999999997</v>
      </c>
      <c r="N33">
        <v>76.449600000000004</v>
      </c>
      <c r="O33">
        <v>78.678700000000006</v>
      </c>
      <c r="P33">
        <v>80.179599999999994</v>
      </c>
      <c r="Q33">
        <v>81.663499999999999</v>
      </c>
      <c r="R33">
        <v>85.220500000000001</v>
      </c>
      <c r="S33">
        <v>87.775800000000004</v>
      </c>
      <c r="T33">
        <v>89.987499999999997</v>
      </c>
      <c r="U33">
        <v>90.061599999999999</v>
      </c>
      <c r="V33">
        <v>90.505899999999997</v>
      </c>
      <c r="W33">
        <v>91.117999999999995</v>
      </c>
      <c r="X33">
        <v>90.852599999999995</v>
      </c>
      <c r="Y33">
        <v>91.037800000000004</v>
      </c>
      <c r="Z33">
        <v>91.475700000000003</v>
      </c>
      <c r="AA33">
        <v>90.818200000000004</v>
      </c>
      <c r="AB33">
        <v>91.76</v>
      </c>
      <c r="AC33">
        <v>96.378</v>
      </c>
      <c r="AD33">
        <v>97.596000000000004</v>
      </c>
      <c r="AE33">
        <v>100</v>
      </c>
      <c r="AF33">
        <v>101.051</v>
      </c>
    </row>
    <row r="34" spans="1:32" x14ac:dyDescent="0.3">
      <c r="A34" t="s">
        <v>122</v>
      </c>
      <c r="B34" t="s">
        <v>361</v>
      </c>
      <c r="C34" t="s">
        <v>297</v>
      </c>
      <c r="D34" t="s">
        <v>362</v>
      </c>
      <c r="E34" t="s">
        <v>298</v>
      </c>
      <c r="F34">
        <v>57.6355</v>
      </c>
      <c r="G34">
        <v>60.156599999999997</v>
      </c>
      <c r="H34">
        <v>63.158500000000103</v>
      </c>
      <c r="I34">
        <v>66.787400000000005</v>
      </c>
      <c r="J34">
        <v>69.515600000000006</v>
      </c>
      <c r="K34">
        <v>72.087699999999998</v>
      </c>
      <c r="L34">
        <v>73.877499999999998</v>
      </c>
      <c r="M34">
        <v>73.357799999999997</v>
      </c>
      <c r="N34">
        <v>76.449600000000004</v>
      </c>
      <c r="O34">
        <v>78.678700000000106</v>
      </c>
      <c r="P34">
        <v>80.179599999999994</v>
      </c>
      <c r="Q34">
        <v>81.663499999999999</v>
      </c>
      <c r="R34">
        <v>85.220500000000001</v>
      </c>
      <c r="S34">
        <v>87.775800000000004</v>
      </c>
      <c r="T34">
        <v>89.987499999999997</v>
      </c>
      <c r="U34">
        <v>90.061599999999999</v>
      </c>
      <c r="V34">
        <v>90.505899999999997</v>
      </c>
      <c r="W34">
        <v>91.117999999999995</v>
      </c>
      <c r="X34">
        <v>90.852599999999995</v>
      </c>
      <c r="Y34">
        <v>91.037800000000004</v>
      </c>
      <c r="Z34">
        <v>91.475700000000003</v>
      </c>
      <c r="AA34">
        <v>90.818200000000004</v>
      </c>
      <c r="AB34">
        <v>91.76</v>
      </c>
      <c r="AC34">
        <v>96.378</v>
      </c>
      <c r="AD34">
        <v>97.596000000000004</v>
      </c>
      <c r="AE34">
        <v>100</v>
      </c>
      <c r="AF34">
        <v>101.051</v>
      </c>
    </row>
    <row r="35" spans="1:32" x14ac:dyDescent="0.3">
      <c r="A35" t="s">
        <v>122</v>
      </c>
      <c r="B35" t="s">
        <v>363</v>
      </c>
      <c r="C35" t="s">
        <v>297</v>
      </c>
      <c r="D35" t="s">
        <v>364</v>
      </c>
      <c r="E35" t="s">
        <v>298</v>
      </c>
      <c r="F35">
        <v>57.6355000000001</v>
      </c>
      <c r="G35">
        <v>60.156600000000097</v>
      </c>
      <c r="H35">
        <v>63.158500000000103</v>
      </c>
      <c r="I35">
        <v>66.787400000000105</v>
      </c>
      <c r="J35">
        <v>69.515600000000106</v>
      </c>
      <c r="K35">
        <v>72.087700000000098</v>
      </c>
      <c r="L35">
        <v>73.877500000000097</v>
      </c>
      <c r="M35">
        <v>73.357800000000097</v>
      </c>
      <c r="N35">
        <v>76.449600000000103</v>
      </c>
      <c r="O35">
        <v>78.678700000000106</v>
      </c>
      <c r="P35">
        <v>80.179600000000093</v>
      </c>
      <c r="Q35">
        <v>81.663500000000099</v>
      </c>
      <c r="R35">
        <v>85.220500000000101</v>
      </c>
      <c r="S35">
        <v>87.775800000000103</v>
      </c>
      <c r="T35">
        <v>89.987500000000097</v>
      </c>
      <c r="U35">
        <v>90.061600000000098</v>
      </c>
      <c r="V35">
        <v>90.505899999999997</v>
      </c>
      <c r="W35">
        <v>91.117999999999995</v>
      </c>
      <c r="X35">
        <v>90.852599999999995</v>
      </c>
      <c r="Y35">
        <v>91.037800000000004</v>
      </c>
      <c r="Z35">
        <v>91.475700000000003</v>
      </c>
      <c r="AA35">
        <v>90.818200000000104</v>
      </c>
      <c r="AB35">
        <v>91.76</v>
      </c>
      <c r="AC35">
        <v>96.378</v>
      </c>
      <c r="AD35">
        <v>97.596000000000004</v>
      </c>
      <c r="AE35">
        <v>100</v>
      </c>
      <c r="AF35">
        <v>101.051</v>
      </c>
    </row>
    <row r="36" spans="1:32" x14ac:dyDescent="0.3">
      <c r="A36" t="s">
        <v>122</v>
      </c>
      <c r="B36" t="s">
        <v>365</v>
      </c>
      <c r="C36" t="s">
        <v>297</v>
      </c>
      <c r="D36" t="s">
        <v>366</v>
      </c>
      <c r="E36" t="s">
        <v>298</v>
      </c>
      <c r="F36">
        <v>57.6355000000001</v>
      </c>
      <c r="G36">
        <v>60.156599999999997</v>
      </c>
      <c r="H36">
        <v>63.158499999999997</v>
      </c>
      <c r="I36">
        <v>66.787400000000005</v>
      </c>
      <c r="J36">
        <v>69.515600000000006</v>
      </c>
      <c r="K36">
        <v>72.087699999999998</v>
      </c>
      <c r="L36">
        <v>73.877499999999998</v>
      </c>
      <c r="M36">
        <v>73.357799999999997</v>
      </c>
      <c r="N36">
        <v>76.449600000000004</v>
      </c>
      <c r="O36">
        <v>78.678700000000006</v>
      </c>
      <c r="P36">
        <v>80.179599999999994</v>
      </c>
      <c r="Q36">
        <v>81.663499999999999</v>
      </c>
      <c r="R36">
        <v>85.220500000000101</v>
      </c>
      <c r="S36">
        <v>87.775800000000103</v>
      </c>
      <c r="T36">
        <v>89.987499999999997</v>
      </c>
      <c r="U36">
        <v>90.061599999999999</v>
      </c>
      <c r="V36">
        <v>90.505899999999997</v>
      </c>
      <c r="W36">
        <v>91.117999999999995</v>
      </c>
      <c r="X36">
        <v>90.852599999999995</v>
      </c>
      <c r="Y36">
        <v>91.037800000000004</v>
      </c>
      <c r="Z36">
        <v>91.475700000000003</v>
      </c>
      <c r="AA36">
        <v>90.818200000000004</v>
      </c>
      <c r="AB36">
        <v>91.76</v>
      </c>
      <c r="AC36">
        <v>96.378</v>
      </c>
      <c r="AD36">
        <v>97.596000000000004</v>
      </c>
      <c r="AE36">
        <v>100</v>
      </c>
      <c r="AF36">
        <v>101.051</v>
      </c>
    </row>
    <row r="37" spans="1:32" x14ac:dyDescent="0.3">
      <c r="A37" t="s">
        <v>122</v>
      </c>
      <c r="B37" t="s">
        <v>367</v>
      </c>
      <c r="C37" t="s">
        <v>297</v>
      </c>
      <c r="D37" t="s">
        <v>368</v>
      </c>
      <c r="E37" t="s">
        <v>298</v>
      </c>
      <c r="F37">
        <v>57.6355</v>
      </c>
      <c r="G37">
        <v>60.156599999999997</v>
      </c>
      <c r="H37">
        <v>63.158499999999997</v>
      </c>
      <c r="I37">
        <v>66.787400000000005</v>
      </c>
      <c r="J37">
        <v>69.515600000000006</v>
      </c>
      <c r="K37">
        <v>72.087699999999998</v>
      </c>
      <c r="L37">
        <v>73.877499999999998</v>
      </c>
      <c r="M37">
        <v>73.357799999999997</v>
      </c>
      <c r="N37">
        <v>76.449600000000004</v>
      </c>
      <c r="O37">
        <v>78.678700000000006</v>
      </c>
      <c r="P37">
        <v>80.179599999999994</v>
      </c>
      <c r="Q37">
        <v>81.663499999999999</v>
      </c>
      <c r="R37">
        <v>85.220500000000001</v>
      </c>
      <c r="S37">
        <v>87.775800000000004</v>
      </c>
      <c r="T37">
        <v>89.987499999999997</v>
      </c>
      <c r="U37">
        <v>90.061599999999999</v>
      </c>
      <c r="V37">
        <v>90.505899999999997</v>
      </c>
      <c r="W37">
        <v>91.117999999999995</v>
      </c>
      <c r="X37">
        <v>90.852599999999995</v>
      </c>
      <c r="Y37">
        <v>91.037800000000004</v>
      </c>
      <c r="Z37">
        <v>91.475700000000003</v>
      </c>
      <c r="AA37">
        <v>90.818200000000004</v>
      </c>
      <c r="AB37">
        <v>91.76</v>
      </c>
      <c r="AC37">
        <v>96.378</v>
      </c>
      <c r="AD37">
        <v>97.596000000000004</v>
      </c>
      <c r="AE37">
        <v>100</v>
      </c>
      <c r="AF37">
        <v>101.051</v>
      </c>
    </row>
    <row r="38" spans="1:32" x14ac:dyDescent="0.3">
      <c r="A38" t="s">
        <v>122</v>
      </c>
      <c r="B38" t="s">
        <v>369</v>
      </c>
      <c r="C38" t="s">
        <v>297</v>
      </c>
      <c r="D38" t="s">
        <v>370</v>
      </c>
      <c r="E38" t="s">
        <v>298</v>
      </c>
      <c r="F38">
        <v>57.6355</v>
      </c>
      <c r="G38">
        <v>60.156599999999997</v>
      </c>
      <c r="H38">
        <v>63.158499999999997</v>
      </c>
      <c r="I38">
        <v>66.787400000000005</v>
      </c>
      <c r="J38">
        <v>69.515600000000006</v>
      </c>
      <c r="K38">
        <v>72.087699999999998</v>
      </c>
      <c r="L38">
        <v>73.877499999999998</v>
      </c>
      <c r="M38">
        <v>73.357799999999997</v>
      </c>
      <c r="N38">
        <v>76.449600000000004</v>
      </c>
      <c r="O38">
        <v>78.678700000000006</v>
      </c>
      <c r="P38">
        <v>80.179599999999994</v>
      </c>
      <c r="Q38">
        <v>81.663499999999999</v>
      </c>
      <c r="R38">
        <v>85.220500000000001</v>
      </c>
      <c r="S38">
        <v>87.775800000000004</v>
      </c>
      <c r="T38">
        <v>89.987499999999997</v>
      </c>
      <c r="U38">
        <v>90.061599999999999</v>
      </c>
      <c r="V38">
        <v>90.505899999999997</v>
      </c>
      <c r="W38">
        <v>91.117999999999995</v>
      </c>
      <c r="X38">
        <v>90.852599999999995</v>
      </c>
      <c r="Y38">
        <v>91.037800000000004</v>
      </c>
      <c r="Z38">
        <v>91.475700000000003</v>
      </c>
      <c r="AA38">
        <v>90.818200000000004</v>
      </c>
      <c r="AB38">
        <v>91.76</v>
      </c>
      <c r="AC38">
        <v>96.378</v>
      </c>
      <c r="AD38">
        <v>97.596000000000004</v>
      </c>
      <c r="AE38">
        <v>100</v>
      </c>
      <c r="AF38">
        <v>101.051</v>
      </c>
    </row>
    <row r="39" spans="1:32" x14ac:dyDescent="0.3">
      <c r="A39" t="s">
        <v>122</v>
      </c>
      <c r="B39" t="s">
        <v>371</v>
      </c>
      <c r="C39" t="s">
        <v>297</v>
      </c>
      <c r="D39" t="s">
        <v>372</v>
      </c>
      <c r="E39" t="s">
        <v>298</v>
      </c>
      <c r="F39">
        <v>57.6355</v>
      </c>
      <c r="G39">
        <v>60.156599999999997</v>
      </c>
      <c r="H39">
        <v>63.158499999999997</v>
      </c>
      <c r="I39">
        <v>66.787400000000005</v>
      </c>
      <c r="J39">
        <v>69.515600000000006</v>
      </c>
      <c r="K39">
        <v>72.087699999999998</v>
      </c>
      <c r="L39">
        <v>73.877499999999998</v>
      </c>
      <c r="M39">
        <v>73.357799999999997</v>
      </c>
      <c r="N39">
        <v>76.449600000000004</v>
      </c>
      <c r="O39">
        <v>78.678700000000006</v>
      </c>
      <c r="P39">
        <v>80.179599999999994</v>
      </c>
      <c r="Q39">
        <v>81.663499999999999</v>
      </c>
      <c r="R39">
        <v>85.220500000000001</v>
      </c>
      <c r="S39">
        <v>87.775800000000004</v>
      </c>
      <c r="T39">
        <v>89.987499999999997</v>
      </c>
      <c r="U39">
        <v>90.061599999999999</v>
      </c>
      <c r="V39">
        <v>90.505899999999997</v>
      </c>
      <c r="W39">
        <v>91.117999999999995</v>
      </c>
      <c r="X39">
        <v>90.852599999999995</v>
      </c>
      <c r="Y39">
        <v>91.037800000000004</v>
      </c>
      <c r="Z39">
        <v>91.475700000000003</v>
      </c>
      <c r="AA39">
        <v>90.818200000000004</v>
      </c>
      <c r="AB39">
        <v>91.76</v>
      </c>
      <c r="AC39">
        <v>96.378</v>
      </c>
      <c r="AD39">
        <v>97.596000000000004</v>
      </c>
      <c r="AE39">
        <v>100</v>
      </c>
      <c r="AF39">
        <v>101.051</v>
      </c>
    </row>
    <row r="40" spans="1:32" x14ac:dyDescent="0.3">
      <c r="A40" t="s">
        <v>122</v>
      </c>
      <c r="B40" t="s">
        <v>373</v>
      </c>
      <c r="C40" t="s">
        <v>297</v>
      </c>
      <c r="D40" t="s">
        <v>374</v>
      </c>
      <c r="E40" t="s">
        <v>298</v>
      </c>
      <c r="F40">
        <v>57.6355000000001</v>
      </c>
      <c r="G40">
        <v>60.156600000000097</v>
      </c>
      <c r="H40">
        <v>63.158499999999997</v>
      </c>
      <c r="I40">
        <v>66.787400000000105</v>
      </c>
      <c r="J40">
        <v>69.515600000000006</v>
      </c>
      <c r="K40">
        <v>72.087699999999998</v>
      </c>
      <c r="L40">
        <v>73.877499999999998</v>
      </c>
      <c r="M40">
        <v>73.357799999999997</v>
      </c>
      <c r="N40">
        <v>76.449600000000004</v>
      </c>
      <c r="O40">
        <v>78.678700000000006</v>
      </c>
      <c r="P40">
        <v>80.179599999999994</v>
      </c>
      <c r="Q40">
        <v>81.663499999999999</v>
      </c>
      <c r="R40">
        <v>85.220500000000001</v>
      </c>
      <c r="S40">
        <v>87.775800000000004</v>
      </c>
      <c r="T40">
        <v>89.987499999999997</v>
      </c>
      <c r="U40">
        <v>90.061599999999999</v>
      </c>
      <c r="V40">
        <v>90.505899999999997</v>
      </c>
      <c r="W40">
        <v>91.117999999999995</v>
      </c>
      <c r="X40">
        <v>90.852599999999995</v>
      </c>
      <c r="Y40">
        <v>91.037800000000004</v>
      </c>
      <c r="Z40">
        <v>91.475700000000003</v>
      </c>
      <c r="AA40">
        <v>90.818200000000004</v>
      </c>
      <c r="AB40">
        <v>91.76</v>
      </c>
      <c r="AC40">
        <v>96.378</v>
      </c>
      <c r="AD40">
        <v>97.596000000000004</v>
      </c>
      <c r="AE40">
        <v>100</v>
      </c>
      <c r="AF40">
        <v>101.051</v>
      </c>
    </row>
    <row r="41" spans="1:32" x14ac:dyDescent="0.3">
      <c r="A41" t="s">
        <v>122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122</v>
      </c>
      <c r="B42" t="s">
        <v>377</v>
      </c>
      <c r="C42" t="s">
        <v>297</v>
      </c>
      <c r="D42" t="s">
        <v>378</v>
      </c>
      <c r="E42" t="s">
        <v>298</v>
      </c>
      <c r="F42">
        <v>57.6355</v>
      </c>
      <c r="G42">
        <v>60.156599999999997</v>
      </c>
      <c r="H42">
        <v>63.158499999999997</v>
      </c>
      <c r="I42">
        <v>66.787400000000005</v>
      </c>
      <c r="J42">
        <v>69.515600000000006</v>
      </c>
      <c r="K42">
        <v>72.087699999999998</v>
      </c>
      <c r="L42">
        <v>73.877499999999998</v>
      </c>
      <c r="M42">
        <v>73.357799999999997</v>
      </c>
      <c r="N42">
        <v>76.449600000000004</v>
      </c>
      <c r="O42">
        <v>78.678700000000006</v>
      </c>
      <c r="P42">
        <v>80.179599999999994</v>
      </c>
      <c r="Q42">
        <v>81.663499999999999</v>
      </c>
      <c r="R42">
        <v>85.220500000000001</v>
      </c>
      <c r="S42">
        <v>87.775800000000004</v>
      </c>
      <c r="T42">
        <v>89.987499999999997</v>
      </c>
      <c r="U42">
        <v>90.061599999999999</v>
      </c>
      <c r="V42">
        <v>90.505899999999997</v>
      </c>
      <c r="W42">
        <v>91.117999999999995</v>
      </c>
      <c r="X42">
        <v>90.852599999999995</v>
      </c>
      <c r="Y42">
        <v>91.037800000000004</v>
      </c>
      <c r="Z42">
        <v>91.475700000000003</v>
      </c>
      <c r="AA42">
        <v>90.818200000000004</v>
      </c>
      <c r="AB42">
        <v>91.76</v>
      </c>
      <c r="AC42">
        <v>96.378</v>
      </c>
      <c r="AD42">
        <v>97.596000000000004</v>
      </c>
      <c r="AE42">
        <v>100</v>
      </c>
      <c r="AF42">
        <v>101.051</v>
      </c>
    </row>
    <row r="43" spans="1:32" x14ac:dyDescent="0.3">
      <c r="A43" t="s">
        <v>122</v>
      </c>
      <c r="B43" t="s">
        <v>379</v>
      </c>
      <c r="C43" t="s">
        <v>297</v>
      </c>
      <c r="D43" t="s">
        <v>380</v>
      </c>
      <c r="E43" t="s">
        <v>298</v>
      </c>
      <c r="F43">
        <v>57.6355000000001</v>
      </c>
      <c r="G43">
        <v>60.156600000000097</v>
      </c>
      <c r="H43">
        <v>63.158500000000103</v>
      </c>
      <c r="I43">
        <v>66.787400000000105</v>
      </c>
      <c r="J43">
        <v>69.515600000000006</v>
      </c>
      <c r="K43">
        <v>72.087699999999998</v>
      </c>
      <c r="L43">
        <v>73.877499999999998</v>
      </c>
      <c r="M43">
        <v>73.357799999999997</v>
      </c>
      <c r="N43">
        <v>76.449600000000004</v>
      </c>
      <c r="O43">
        <v>78.678700000000006</v>
      </c>
      <c r="P43">
        <v>80.179599999999994</v>
      </c>
      <c r="Q43">
        <v>81.663499999999999</v>
      </c>
      <c r="R43">
        <v>85.220500000000001</v>
      </c>
      <c r="S43">
        <v>87.775800000000004</v>
      </c>
      <c r="T43">
        <v>89.987499999999997</v>
      </c>
      <c r="U43">
        <v>90.061599999999999</v>
      </c>
      <c r="V43">
        <v>90.505899999999997</v>
      </c>
      <c r="W43">
        <v>91.117999999999995</v>
      </c>
      <c r="X43">
        <v>90.852599999999995</v>
      </c>
      <c r="Y43">
        <v>91.037800000000004</v>
      </c>
      <c r="Z43">
        <v>91.475700000000003</v>
      </c>
      <c r="AA43">
        <v>90.818200000000004</v>
      </c>
      <c r="AB43">
        <v>91.76</v>
      </c>
      <c r="AC43">
        <v>96.378</v>
      </c>
      <c r="AD43">
        <v>97.596000000000004</v>
      </c>
      <c r="AE43">
        <v>100</v>
      </c>
      <c r="AF43">
        <v>101.051</v>
      </c>
    </row>
    <row r="44" spans="1:32" x14ac:dyDescent="0.3">
      <c r="A44" t="s">
        <v>122</v>
      </c>
      <c r="B44" t="s">
        <v>381</v>
      </c>
      <c r="C44" t="s">
        <v>297</v>
      </c>
      <c r="D44" t="s">
        <v>382</v>
      </c>
      <c r="E44" t="s">
        <v>298</v>
      </c>
      <c r="F44">
        <v>57.6355</v>
      </c>
      <c r="G44">
        <v>60.156599999999997</v>
      </c>
      <c r="H44">
        <v>63.158499999999997</v>
      </c>
      <c r="I44">
        <v>66.787399999999906</v>
      </c>
      <c r="J44">
        <v>69.515599999999907</v>
      </c>
      <c r="K44">
        <v>72.087699999999899</v>
      </c>
      <c r="L44">
        <v>73.877499999999898</v>
      </c>
      <c r="M44">
        <v>73.357799999999898</v>
      </c>
      <c r="N44">
        <v>76.449600000000004</v>
      </c>
      <c r="O44">
        <v>78.678700000000006</v>
      </c>
      <c r="P44">
        <v>80.179599999999894</v>
      </c>
      <c r="Q44">
        <v>81.6634999999999</v>
      </c>
      <c r="R44">
        <v>85.220500000000001</v>
      </c>
      <c r="S44">
        <v>87.775799999999904</v>
      </c>
      <c r="T44">
        <v>89.987499999999898</v>
      </c>
      <c r="U44">
        <v>90.061599999999999</v>
      </c>
      <c r="V44">
        <v>90.505899999999997</v>
      </c>
      <c r="W44">
        <v>91.117999999999995</v>
      </c>
      <c r="X44">
        <v>90.852599999999995</v>
      </c>
      <c r="Y44">
        <v>91.037800000000004</v>
      </c>
      <c r="Z44">
        <v>91.475700000000003</v>
      </c>
      <c r="AA44">
        <v>90.818200000000004</v>
      </c>
      <c r="AB44">
        <v>91.76</v>
      </c>
      <c r="AC44">
        <v>96.378</v>
      </c>
      <c r="AD44">
        <v>97.596000000000004</v>
      </c>
      <c r="AE44">
        <v>100</v>
      </c>
      <c r="AF44">
        <v>101.051</v>
      </c>
    </row>
    <row r="45" spans="1:32" x14ac:dyDescent="0.3">
      <c r="A45" t="s">
        <v>122</v>
      </c>
      <c r="B45" t="s">
        <v>383</v>
      </c>
      <c r="C45" t="s">
        <v>297</v>
      </c>
      <c r="D45" t="s">
        <v>384</v>
      </c>
      <c r="E45" t="s">
        <v>298</v>
      </c>
      <c r="F45">
        <v>57.6355</v>
      </c>
      <c r="G45">
        <v>60.156599999999997</v>
      </c>
      <c r="H45">
        <v>63.158499999999997</v>
      </c>
      <c r="I45">
        <v>66.787400000000005</v>
      </c>
      <c r="J45">
        <v>69.515600000000006</v>
      </c>
      <c r="K45">
        <v>72.087699999999998</v>
      </c>
      <c r="L45">
        <v>73.877499999999998</v>
      </c>
      <c r="M45">
        <v>73.357799999999997</v>
      </c>
      <c r="N45">
        <v>76.449600000000004</v>
      </c>
      <c r="O45">
        <v>78.678700000000006</v>
      </c>
      <c r="P45">
        <v>80.179599999999994</v>
      </c>
      <c r="Q45">
        <v>81.663499999999999</v>
      </c>
      <c r="R45">
        <v>85.220500000000001</v>
      </c>
      <c r="S45">
        <v>87.775800000000004</v>
      </c>
      <c r="T45">
        <v>89.987499999999997</v>
      </c>
      <c r="U45">
        <v>90.061599999999999</v>
      </c>
      <c r="V45">
        <v>90.505899999999997</v>
      </c>
      <c r="W45">
        <v>91.117999999999995</v>
      </c>
      <c r="X45">
        <v>90.852599999999995</v>
      </c>
      <c r="Y45">
        <v>91.037800000000004</v>
      </c>
      <c r="Z45">
        <v>91.475700000000003</v>
      </c>
      <c r="AA45">
        <v>90.818200000000004</v>
      </c>
      <c r="AB45">
        <v>91.76</v>
      </c>
      <c r="AC45">
        <v>96.378</v>
      </c>
      <c r="AD45">
        <v>97.596000000000004</v>
      </c>
      <c r="AE45">
        <v>100</v>
      </c>
      <c r="AF45">
        <v>101.051</v>
      </c>
    </row>
    <row r="46" spans="1:32" x14ac:dyDescent="0.3">
      <c r="A46" t="s">
        <v>122</v>
      </c>
      <c r="B46" t="s">
        <v>385</v>
      </c>
      <c r="C46" t="s">
        <v>297</v>
      </c>
      <c r="D46" t="s">
        <v>386</v>
      </c>
      <c r="E46" t="s">
        <v>298</v>
      </c>
      <c r="F46">
        <v>57.6355000000001</v>
      </c>
      <c r="G46">
        <v>60.156600000000097</v>
      </c>
      <c r="H46">
        <v>63.158500000000103</v>
      </c>
      <c r="I46">
        <v>66.787400000000105</v>
      </c>
      <c r="J46">
        <v>69.515600000000106</v>
      </c>
      <c r="K46">
        <v>72.087699999999998</v>
      </c>
      <c r="L46">
        <v>73.877500000000097</v>
      </c>
      <c r="M46">
        <v>73.357799999999997</v>
      </c>
      <c r="N46">
        <v>76.449600000000103</v>
      </c>
      <c r="O46">
        <v>78.678700000000106</v>
      </c>
      <c r="P46">
        <v>80.179600000000093</v>
      </c>
      <c r="Q46">
        <v>81.663500000000099</v>
      </c>
      <c r="R46">
        <v>85.220500000000101</v>
      </c>
      <c r="S46">
        <v>87.775800000000103</v>
      </c>
      <c r="T46">
        <v>89.987500000000097</v>
      </c>
      <c r="U46">
        <v>90.061599999999999</v>
      </c>
      <c r="V46">
        <v>90.505899999999997</v>
      </c>
      <c r="W46">
        <v>91.117999999999995</v>
      </c>
      <c r="X46">
        <v>90.852599999999995</v>
      </c>
      <c r="Y46">
        <v>91.037800000000004</v>
      </c>
      <c r="Z46">
        <v>91.475700000000003</v>
      </c>
      <c r="AA46">
        <v>90.818200000000004</v>
      </c>
      <c r="AB46">
        <v>91.76</v>
      </c>
      <c r="AC46">
        <v>96.378</v>
      </c>
      <c r="AD46">
        <v>97.596000000000004</v>
      </c>
      <c r="AE46">
        <v>100</v>
      </c>
      <c r="AF46">
        <v>101.051</v>
      </c>
    </row>
    <row r="47" spans="1:32" x14ac:dyDescent="0.3">
      <c r="A47" t="s">
        <v>122</v>
      </c>
      <c r="B47" t="s">
        <v>387</v>
      </c>
      <c r="C47" t="s">
        <v>297</v>
      </c>
      <c r="D47" t="s">
        <v>388</v>
      </c>
      <c r="E47" t="s">
        <v>298</v>
      </c>
      <c r="F47">
        <v>57.6355000000001</v>
      </c>
      <c r="G47">
        <v>60.156599999999997</v>
      </c>
      <c r="H47">
        <v>63.158500000000103</v>
      </c>
      <c r="I47">
        <v>66.787400000000105</v>
      </c>
      <c r="J47">
        <v>69.515600000000106</v>
      </c>
      <c r="K47">
        <v>72.087700000000098</v>
      </c>
      <c r="L47">
        <v>73.877500000000097</v>
      </c>
      <c r="M47">
        <v>73.357800000000097</v>
      </c>
      <c r="N47">
        <v>76.449600000000103</v>
      </c>
      <c r="O47">
        <v>78.678700000000106</v>
      </c>
      <c r="P47">
        <v>80.179599999999994</v>
      </c>
      <c r="Q47">
        <v>81.663500000000099</v>
      </c>
      <c r="R47">
        <v>85.220500000000101</v>
      </c>
      <c r="S47">
        <v>87.775800000000103</v>
      </c>
      <c r="T47">
        <v>89.987500000000097</v>
      </c>
      <c r="U47">
        <v>90.061599999999999</v>
      </c>
      <c r="V47">
        <v>90.505899999999997</v>
      </c>
      <c r="W47">
        <v>91.117999999999995</v>
      </c>
      <c r="X47">
        <v>90.852599999999995</v>
      </c>
      <c r="Y47">
        <v>91.037800000000004</v>
      </c>
      <c r="Z47">
        <v>91.475700000000003</v>
      </c>
      <c r="AA47">
        <v>90.818200000000004</v>
      </c>
      <c r="AB47">
        <v>91.76</v>
      </c>
      <c r="AC47">
        <v>96.378</v>
      </c>
      <c r="AD47">
        <v>97.596000000000004</v>
      </c>
      <c r="AE47">
        <v>100</v>
      </c>
      <c r="AF47">
        <v>101.051</v>
      </c>
    </row>
    <row r="48" spans="1:32" x14ac:dyDescent="0.3">
      <c r="A48" t="s">
        <v>122</v>
      </c>
      <c r="B48" t="s">
        <v>389</v>
      </c>
      <c r="C48" t="s">
        <v>297</v>
      </c>
      <c r="D48" t="s">
        <v>390</v>
      </c>
      <c r="E48" t="s">
        <v>298</v>
      </c>
      <c r="F48">
        <v>57.6355</v>
      </c>
      <c r="G48">
        <v>60.156599999999997</v>
      </c>
      <c r="H48">
        <v>63.158499999999997</v>
      </c>
      <c r="I48">
        <v>66.787400000000005</v>
      </c>
      <c r="J48">
        <v>69.515600000000006</v>
      </c>
      <c r="K48">
        <v>72.087699999999998</v>
      </c>
      <c r="L48">
        <v>73.877499999999998</v>
      </c>
      <c r="M48">
        <v>73.357799999999997</v>
      </c>
      <c r="N48">
        <v>76.449600000000004</v>
      </c>
      <c r="O48">
        <v>78.678700000000006</v>
      </c>
      <c r="P48">
        <v>80.179599999999994</v>
      </c>
      <c r="Q48">
        <v>81.663499999999999</v>
      </c>
      <c r="R48">
        <v>85.220500000000001</v>
      </c>
      <c r="S48">
        <v>87.775800000000004</v>
      </c>
      <c r="T48">
        <v>89.987499999999997</v>
      </c>
      <c r="U48">
        <v>90.061599999999999</v>
      </c>
      <c r="V48">
        <v>90.505899999999997</v>
      </c>
      <c r="W48">
        <v>91.117999999999995</v>
      </c>
      <c r="X48">
        <v>90.852599999999995</v>
      </c>
      <c r="Y48">
        <v>91.037800000000004</v>
      </c>
      <c r="Z48">
        <v>91.475700000000003</v>
      </c>
      <c r="AA48">
        <v>90.818200000000004</v>
      </c>
      <c r="AB48">
        <v>91.76</v>
      </c>
      <c r="AC48">
        <v>96.378</v>
      </c>
      <c r="AD48">
        <v>97.596000000000004</v>
      </c>
      <c r="AE48">
        <v>100</v>
      </c>
      <c r="AF48">
        <v>101.051</v>
      </c>
    </row>
    <row r="49" spans="1:32" x14ac:dyDescent="0.3">
      <c r="A49" t="s">
        <v>122</v>
      </c>
      <c r="B49" t="s">
        <v>391</v>
      </c>
      <c r="C49" t="s">
        <v>297</v>
      </c>
      <c r="D49" t="s">
        <v>392</v>
      </c>
      <c r="E49" t="s">
        <v>298</v>
      </c>
      <c r="F49">
        <v>57.6355</v>
      </c>
      <c r="G49">
        <v>60.156599999999997</v>
      </c>
      <c r="H49">
        <v>63.158499999999997</v>
      </c>
      <c r="I49">
        <v>66.787400000000005</v>
      </c>
      <c r="J49">
        <v>69.515600000000006</v>
      </c>
      <c r="K49">
        <v>72.087699999999998</v>
      </c>
      <c r="L49">
        <v>73.877499999999998</v>
      </c>
      <c r="M49">
        <v>73.357799999999997</v>
      </c>
      <c r="N49">
        <v>76.449600000000004</v>
      </c>
      <c r="O49">
        <v>78.678700000000006</v>
      </c>
      <c r="P49">
        <v>80.179599999999994</v>
      </c>
      <c r="Q49">
        <v>81.663499999999999</v>
      </c>
      <c r="R49">
        <v>85.220500000000001</v>
      </c>
      <c r="S49">
        <v>87.775800000000004</v>
      </c>
      <c r="T49">
        <v>89.987499999999997</v>
      </c>
      <c r="U49">
        <v>90.061599999999999</v>
      </c>
      <c r="V49">
        <v>90.505899999999997</v>
      </c>
      <c r="W49">
        <v>91.117999999999995</v>
      </c>
      <c r="X49">
        <v>90.852599999999995</v>
      </c>
      <c r="Y49">
        <v>91.037800000000004</v>
      </c>
      <c r="Z49">
        <v>91.475700000000003</v>
      </c>
      <c r="AA49">
        <v>90.818200000000004</v>
      </c>
      <c r="AB49">
        <v>91.76</v>
      </c>
      <c r="AC49">
        <v>96.378</v>
      </c>
      <c r="AD49">
        <v>97.596000000000004</v>
      </c>
      <c r="AE49">
        <v>100</v>
      </c>
      <c r="AF49">
        <v>101.051</v>
      </c>
    </row>
    <row r="50" spans="1:32" x14ac:dyDescent="0.3">
      <c r="A50" t="s">
        <v>122</v>
      </c>
      <c r="B50" t="s">
        <v>393</v>
      </c>
      <c r="C50" t="s">
        <v>297</v>
      </c>
      <c r="D50" t="s">
        <v>394</v>
      </c>
      <c r="E50" t="s">
        <v>298</v>
      </c>
      <c r="F50">
        <v>57.6355</v>
      </c>
      <c r="G50">
        <v>60.156599999999997</v>
      </c>
      <c r="H50">
        <v>63.158499999999997</v>
      </c>
      <c r="I50">
        <v>66.787400000000005</v>
      </c>
      <c r="J50">
        <v>69.515600000000006</v>
      </c>
      <c r="K50">
        <v>72.087699999999998</v>
      </c>
      <c r="L50">
        <v>73.877499999999998</v>
      </c>
      <c r="M50">
        <v>73.357799999999997</v>
      </c>
      <c r="N50">
        <v>76.449600000000004</v>
      </c>
      <c r="O50">
        <v>78.678700000000006</v>
      </c>
      <c r="P50">
        <v>80.179599999999994</v>
      </c>
      <c r="Q50">
        <v>81.663499999999999</v>
      </c>
      <c r="R50">
        <v>85.220500000000001</v>
      </c>
      <c r="S50">
        <v>87.775800000000004</v>
      </c>
      <c r="T50">
        <v>89.987499999999997</v>
      </c>
      <c r="U50">
        <v>90.061599999999999</v>
      </c>
      <c r="V50">
        <v>90.505899999999997</v>
      </c>
      <c r="W50">
        <v>91.117999999999995</v>
      </c>
      <c r="X50">
        <v>90.852599999999995</v>
      </c>
      <c r="Y50">
        <v>91.037800000000004</v>
      </c>
      <c r="Z50">
        <v>91.475700000000003</v>
      </c>
      <c r="AA50">
        <v>90.818200000000004</v>
      </c>
      <c r="AB50">
        <v>91.76</v>
      </c>
      <c r="AC50">
        <v>96.378</v>
      </c>
      <c r="AD50">
        <v>97.596000000000004</v>
      </c>
      <c r="AE50">
        <v>100</v>
      </c>
      <c r="AF50">
        <v>101.051</v>
      </c>
    </row>
    <row r="51" spans="1:32" x14ac:dyDescent="0.3">
      <c r="A51" t="s">
        <v>122</v>
      </c>
      <c r="B51" t="s">
        <v>395</v>
      </c>
      <c r="C51" t="s">
        <v>297</v>
      </c>
      <c r="D51" t="s">
        <v>396</v>
      </c>
      <c r="E51" t="s">
        <v>298</v>
      </c>
      <c r="F51">
        <v>57.6355</v>
      </c>
      <c r="G51">
        <v>60.156599999999997</v>
      </c>
      <c r="H51">
        <v>63.158499999999997</v>
      </c>
      <c r="I51">
        <v>66.787400000000005</v>
      </c>
      <c r="J51">
        <v>69.515600000000006</v>
      </c>
      <c r="K51">
        <v>72.087699999999998</v>
      </c>
      <c r="L51">
        <v>73.877499999999998</v>
      </c>
      <c r="M51">
        <v>73.357799999999997</v>
      </c>
      <c r="N51">
        <v>76.449600000000004</v>
      </c>
      <c r="O51">
        <v>78.678700000000006</v>
      </c>
      <c r="P51">
        <v>80.179599999999994</v>
      </c>
      <c r="Q51">
        <v>81.663499999999999</v>
      </c>
      <c r="R51">
        <v>85.220500000000001</v>
      </c>
      <c r="S51">
        <v>87.775800000000004</v>
      </c>
      <c r="T51">
        <v>89.987499999999997</v>
      </c>
      <c r="U51">
        <v>90.061599999999999</v>
      </c>
      <c r="V51">
        <v>90.505899999999997</v>
      </c>
      <c r="W51">
        <v>91.117999999999995</v>
      </c>
      <c r="X51">
        <v>90.852599999999995</v>
      </c>
      <c r="Y51">
        <v>91.037800000000004</v>
      </c>
      <c r="Z51">
        <v>91.475700000000003</v>
      </c>
      <c r="AA51">
        <v>90.818200000000004</v>
      </c>
      <c r="AB51">
        <v>91.76</v>
      </c>
      <c r="AC51">
        <v>96.378</v>
      </c>
      <c r="AD51">
        <v>97.596000000000004</v>
      </c>
      <c r="AE51">
        <v>100</v>
      </c>
      <c r="AF51">
        <v>101.051</v>
      </c>
    </row>
    <row r="52" spans="1:32" x14ac:dyDescent="0.3">
      <c r="A52" t="s">
        <v>122</v>
      </c>
      <c r="B52" t="s">
        <v>397</v>
      </c>
      <c r="C52" t="s">
        <v>297</v>
      </c>
      <c r="D52" t="s">
        <v>398</v>
      </c>
      <c r="E52" t="s">
        <v>298</v>
      </c>
      <c r="F52">
        <v>57.6355</v>
      </c>
      <c r="G52">
        <v>60.156599999999997</v>
      </c>
      <c r="H52">
        <v>63.158499999999997</v>
      </c>
      <c r="I52">
        <v>66.787400000000005</v>
      </c>
      <c r="J52">
        <v>69.515600000000006</v>
      </c>
      <c r="K52">
        <v>72.087699999999998</v>
      </c>
      <c r="L52">
        <v>73.877499999999998</v>
      </c>
      <c r="M52">
        <v>73.357799999999997</v>
      </c>
      <c r="N52">
        <v>76.449600000000004</v>
      </c>
      <c r="O52">
        <v>78.678700000000006</v>
      </c>
      <c r="P52">
        <v>80.179599999999994</v>
      </c>
      <c r="Q52">
        <v>81.663499999999999</v>
      </c>
      <c r="R52">
        <v>85.220500000000001</v>
      </c>
      <c r="S52">
        <v>87.775800000000004</v>
      </c>
      <c r="T52">
        <v>89.987499999999997</v>
      </c>
      <c r="U52">
        <v>90.061599999999999</v>
      </c>
      <c r="V52">
        <v>90.505899999999997</v>
      </c>
      <c r="W52">
        <v>91.117999999999995</v>
      </c>
      <c r="X52">
        <v>90.852599999999995</v>
      </c>
      <c r="Y52">
        <v>91.037800000000004</v>
      </c>
      <c r="Z52">
        <v>91.475700000000003</v>
      </c>
      <c r="AA52">
        <v>90.818200000000004</v>
      </c>
      <c r="AB52">
        <v>91.76</v>
      </c>
      <c r="AC52">
        <v>96.378</v>
      </c>
      <c r="AD52">
        <v>97.596000000000004</v>
      </c>
      <c r="AE52">
        <v>100</v>
      </c>
      <c r="AF52">
        <v>101.051</v>
      </c>
    </row>
    <row r="53" spans="1:32" x14ac:dyDescent="0.3">
      <c r="A53" t="s">
        <v>122</v>
      </c>
      <c r="B53" t="s">
        <v>399</v>
      </c>
      <c r="C53" t="s">
        <v>297</v>
      </c>
      <c r="D53" t="s">
        <v>400</v>
      </c>
      <c r="E53" t="s">
        <v>298</v>
      </c>
      <c r="F53">
        <v>57.6355</v>
      </c>
      <c r="G53">
        <v>60.156599999999997</v>
      </c>
      <c r="H53">
        <v>63.158499999999997</v>
      </c>
      <c r="I53">
        <v>66.787400000000005</v>
      </c>
      <c r="J53">
        <v>69.515600000000006</v>
      </c>
      <c r="K53">
        <v>72.087699999999998</v>
      </c>
      <c r="L53">
        <v>73.877499999999998</v>
      </c>
      <c r="M53">
        <v>73.357799999999997</v>
      </c>
      <c r="N53">
        <v>76.449600000000004</v>
      </c>
      <c r="O53">
        <v>78.678700000000006</v>
      </c>
      <c r="P53">
        <v>80.179599999999994</v>
      </c>
      <c r="Q53">
        <v>81.663499999999999</v>
      </c>
      <c r="R53">
        <v>85.220500000000001</v>
      </c>
      <c r="S53">
        <v>87.775800000000004</v>
      </c>
      <c r="T53">
        <v>89.987499999999997</v>
      </c>
      <c r="U53">
        <v>90.061599999999999</v>
      </c>
      <c r="V53">
        <v>90.505899999999997</v>
      </c>
      <c r="W53">
        <v>91.117999999999995</v>
      </c>
      <c r="X53">
        <v>90.852599999999995</v>
      </c>
      <c r="Y53">
        <v>91.037800000000004</v>
      </c>
      <c r="Z53">
        <v>91.475700000000003</v>
      </c>
      <c r="AA53">
        <v>90.818200000000004</v>
      </c>
      <c r="AB53">
        <v>91.76</v>
      </c>
      <c r="AC53">
        <v>96.378</v>
      </c>
      <c r="AD53">
        <v>97.596000000000004</v>
      </c>
      <c r="AE53">
        <v>100</v>
      </c>
      <c r="AF53">
        <v>101.051</v>
      </c>
    </row>
    <row r="54" spans="1:32" x14ac:dyDescent="0.3">
      <c r="A54" t="s">
        <v>122</v>
      </c>
      <c r="B54" t="s">
        <v>401</v>
      </c>
      <c r="C54" t="s">
        <v>297</v>
      </c>
      <c r="D54" t="s">
        <v>402</v>
      </c>
      <c r="E54" t="s">
        <v>298</v>
      </c>
      <c r="F54">
        <v>57.6355</v>
      </c>
      <c r="G54">
        <v>60.156599999999997</v>
      </c>
      <c r="H54">
        <v>63.158499999999997</v>
      </c>
      <c r="I54">
        <v>66.787400000000005</v>
      </c>
      <c r="J54">
        <v>69.515600000000006</v>
      </c>
      <c r="K54">
        <v>72.087699999999998</v>
      </c>
      <c r="L54">
        <v>73.877499999999998</v>
      </c>
      <c r="M54">
        <v>73.357799999999997</v>
      </c>
      <c r="N54">
        <v>76.449600000000004</v>
      </c>
      <c r="O54">
        <v>78.678700000000006</v>
      </c>
      <c r="P54">
        <v>80.179599999999994</v>
      </c>
      <c r="Q54">
        <v>81.663499999999999</v>
      </c>
      <c r="R54">
        <v>85.220500000000001</v>
      </c>
      <c r="S54">
        <v>87.775800000000004</v>
      </c>
      <c r="T54">
        <v>89.987499999999997</v>
      </c>
      <c r="U54">
        <v>90.061599999999999</v>
      </c>
      <c r="V54">
        <v>90.505899999999997</v>
      </c>
      <c r="W54">
        <v>91.117999999999995</v>
      </c>
      <c r="X54">
        <v>90.852599999999995</v>
      </c>
      <c r="Y54">
        <v>91.037800000000004</v>
      </c>
      <c r="Z54">
        <v>91.475700000000003</v>
      </c>
      <c r="AA54">
        <v>90.818200000000004</v>
      </c>
      <c r="AB54">
        <v>91.76</v>
      </c>
      <c r="AC54">
        <v>96.378</v>
      </c>
      <c r="AD54">
        <v>97.596000000000004</v>
      </c>
      <c r="AE54">
        <v>100</v>
      </c>
      <c r="AF54">
        <v>101.051</v>
      </c>
    </row>
    <row r="55" spans="1:32" x14ac:dyDescent="0.3">
      <c r="A55" t="s">
        <v>122</v>
      </c>
      <c r="B55" t="s">
        <v>403</v>
      </c>
      <c r="C55" t="s">
        <v>297</v>
      </c>
      <c r="D55" t="s">
        <v>404</v>
      </c>
      <c r="E55" t="s">
        <v>298</v>
      </c>
      <c r="F55">
        <v>57.6355</v>
      </c>
      <c r="G55">
        <v>60.156599999999997</v>
      </c>
      <c r="H55">
        <v>63.158499999999997</v>
      </c>
      <c r="I55">
        <v>66.787400000000005</v>
      </c>
      <c r="J55">
        <v>69.515600000000006</v>
      </c>
      <c r="K55">
        <v>72.087699999999998</v>
      </c>
      <c r="L55">
        <v>73.877499999999998</v>
      </c>
      <c r="M55">
        <v>73.357799999999997</v>
      </c>
      <c r="N55">
        <v>76.449600000000004</v>
      </c>
      <c r="O55">
        <v>78.678700000000006</v>
      </c>
      <c r="P55">
        <v>80.179599999999994</v>
      </c>
      <c r="Q55">
        <v>81.663499999999999</v>
      </c>
      <c r="R55">
        <v>85.220500000000001</v>
      </c>
      <c r="S55">
        <v>87.775800000000004</v>
      </c>
      <c r="T55">
        <v>89.987499999999997</v>
      </c>
      <c r="U55">
        <v>90.061599999999999</v>
      </c>
      <c r="V55">
        <v>90.505899999999997</v>
      </c>
      <c r="W55">
        <v>91.117999999999995</v>
      </c>
      <c r="X55">
        <v>90.852599999999995</v>
      </c>
      <c r="Y55">
        <v>91.037800000000004</v>
      </c>
      <c r="Z55">
        <v>91.475700000000003</v>
      </c>
      <c r="AA55">
        <v>90.818200000000004</v>
      </c>
      <c r="AB55">
        <v>91.76</v>
      </c>
      <c r="AC55">
        <v>96.378</v>
      </c>
      <c r="AD55">
        <v>97.596000000000004</v>
      </c>
      <c r="AE55">
        <v>100</v>
      </c>
      <c r="AF55">
        <v>101.051</v>
      </c>
    </row>
    <row r="56" spans="1:32" x14ac:dyDescent="0.3">
      <c r="A56" t="s">
        <v>122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122</v>
      </c>
      <c r="B57" t="s">
        <v>407</v>
      </c>
      <c r="C57" t="s">
        <v>297</v>
      </c>
      <c r="D57" t="s">
        <v>408</v>
      </c>
      <c r="E57" t="s">
        <v>298</v>
      </c>
      <c r="F57">
        <v>57.6355</v>
      </c>
      <c r="G57">
        <v>60.156599999999997</v>
      </c>
      <c r="H57">
        <v>63.158499999999997</v>
      </c>
      <c r="I57">
        <v>66.787400000000005</v>
      </c>
      <c r="J57">
        <v>69.515600000000006</v>
      </c>
      <c r="K57">
        <v>72.087699999999998</v>
      </c>
      <c r="L57">
        <v>73.877499999999998</v>
      </c>
      <c r="M57">
        <v>73.357799999999997</v>
      </c>
      <c r="N57">
        <v>76.449600000000004</v>
      </c>
      <c r="O57">
        <v>78.678700000000006</v>
      </c>
      <c r="P57">
        <v>80.179599999999994</v>
      </c>
      <c r="Q57">
        <v>81.663499999999999</v>
      </c>
      <c r="R57">
        <v>85.220500000000001</v>
      </c>
      <c r="S57">
        <v>87.775800000000004</v>
      </c>
      <c r="T57">
        <v>89.987499999999997</v>
      </c>
      <c r="U57">
        <v>90.061599999999999</v>
      </c>
      <c r="V57">
        <v>90.505899999999997</v>
      </c>
      <c r="W57">
        <v>91.117999999999995</v>
      </c>
      <c r="X57">
        <v>90.852599999999995</v>
      </c>
      <c r="Y57">
        <v>91.037800000000004</v>
      </c>
      <c r="Z57">
        <v>91.475700000000003</v>
      </c>
      <c r="AA57">
        <v>90.818200000000004</v>
      </c>
      <c r="AB57">
        <v>91.76</v>
      </c>
      <c r="AC57">
        <v>96.378</v>
      </c>
      <c r="AD57">
        <v>97.596000000000004</v>
      </c>
      <c r="AE57">
        <v>100</v>
      </c>
      <c r="AF57">
        <v>101.051</v>
      </c>
    </row>
    <row r="58" spans="1:32" x14ac:dyDescent="0.3">
      <c r="A58" t="s">
        <v>122</v>
      </c>
      <c r="B58" t="s">
        <v>409</v>
      </c>
      <c r="C58" t="s">
        <v>297</v>
      </c>
      <c r="D58" t="s">
        <v>410</v>
      </c>
      <c r="E58" t="s">
        <v>298</v>
      </c>
      <c r="F58">
        <v>57.6355</v>
      </c>
      <c r="G58">
        <v>60.156599999999997</v>
      </c>
      <c r="H58">
        <v>63.158499999999997</v>
      </c>
      <c r="I58">
        <v>66.787400000000005</v>
      </c>
      <c r="J58">
        <v>69.515600000000006</v>
      </c>
      <c r="K58">
        <v>72.087699999999998</v>
      </c>
      <c r="L58">
        <v>73.877499999999998</v>
      </c>
      <c r="M58">
        <v>73.357799999999997</v>
      </c>
      <c r="N58">
        <v>76.449600000000004</v>
      </c>
      <c r="O58">
        <v>78.678700000000006</v>
      </c>
      <c r="P58">
        <v>80.179599999999994</v>
      </c>
      <c r="Q58">
        <v>81.663499999999999</v>
      </c>
      <c r="R58">
        <v>85.220500000000001</v>
      </c>
      <c r="S58">
        <v>87.775800000000004</v>
      </c>
      <c r="T58">
        <v>89.987499999999997</v>
      </c>
      <c r="U58">
        <v>90.061599999999999</v>
      </c>
      <c r="V58">
        <v>90.505899999999997</v>
      </c>
      <c r="W58">
        <v>91.117999999999995</v>
      </c>
      <c r="X58">
        <v>90.852599999999995</v>
      </c>
      <c r="Y58">
        <v>91.037800000000004</v>
      </c>
      <c r="Z58">
        <v>91.475700000000003</v>
      </c>
      <c r="AA58">
        <v>90.818200000000004</v>
      </c>
      <c r="AB58">
        <v>91.76</v>
      </c>
      <c r="AC58">
        <v>96.378</v>
      </c>
      <c r="AD58">
        <v>97.596000000000004</v>
      </c>
      <c r="AE58">
        <v>100</v>
      </c>
      <c r="AF58">
        <v>101.051</v>
      </c>
    </row>
    <row r="59" spans="1:32" x14ac:dyDescent="0.3">
      <c r="A59" t="s">
        <v>122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124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124</v>
      </c>
      <c r="B3" t="s">
        <v>299</v>
      </c>
      <c r="C3" t="s">
        <v>297</v>
      </c>
      <c r="D3" t="s">
        <v>300</v>
      </c>
      <c r="E3" t="s">
        <v>298</v>
      </c>
      <c r="F3">
        <v>59.7286</v>
      </c>
      <c r="G3">
        <v>62.245800000000003</v>
      </c>
      <c r="H3">
        <v>65.3095</v>
      </c>
      <c r="I3">
        <v>69.008300000000006</v>
      </c>
      <c r="J3">
        <v>71.840500000000006</v>
      </c>
      <c r="K3">
        <v>74.494100000000003</v>
      </c>
      <c r="L3">
        <v>76.025099999999995</v>
      </c>
      <c r="M3">
        <v>75.876400000000004</v>
      </c>
      <c r="N3">
        <v>77.889099999999999</v>
      </c>
      <c r="O3">
        <v>80.731700000000004</v>
      </c>
      <c r="P3">
        <v>82.363100000000003</v>
      </c>
      <c r="Q3">
        <v>83.523600000000002</v>
      </c>
      <c r="R3">
        <v>87.442099999999996</v>
      </c>
      <c r="S3">
        <v>90.198499999999996</v>
      </c>
      <c r="T3">
        <v>91.756200000000007</v>
      </c>
      <c r="U3">
        <v>92.051400000000001</v>
      </c>
      <c r="V3">
        <v>91.214699999999993</v>
      </c>
      <c r="W3">
        <v>89.940600000000003</v>
      </c>
      <c r="X3">
        <v>89.697000000000003</v>
      </c>
      <c r="Y3">
        <v>90.253200000000007</v>
      </c>
      <c r="Z3">
        <v>90.390199999999993</v>
      </c>
      <c r="AA3">
        <v>90.336500000000001</v>
      </c>
      <c r="AB3">
        <v>91.76</v>
      </c>
      <c r="AC3">
        <v>96.378</v>
      </c>
      <c r="AD3">
        <v>97.596000000000004</v>
      </c>
      <c r="AE3">
        <v>100</v>
      </c>
      <c r="AF3">
        <v>101.051</v>
      </c>
    </row>
    <row r="4" spans="1:32" x14ac:dyDescent="0.3">
      <c r="A4" t="s">
        <v>124</v>
      </c>
      <c r="B4" t="s">
        <v>301</v>
      </c>
      <c r="C4" t="s">
        <v>297</v>
      </c>
      <c r="D4" t="s">
        <v>302</v>
      </c>
      <c r="E4" t="s">
        <v>298</v>
      </c>
      <c r="F4">
        <v>59.7286</v>
      </c>
      <c r="G4">
        <v>62.245800000000003</v>
      </c>
      <c r="H4">
        <v>65.3095</v>
      </c>
      <c r="I4">
        <v>69.008300000000006</v>
      </c>
      <c r="J4">
        <v>71.840500000000006</v>
      </c>
      <c r="K4">
        <v>74.494100000000003</v>
      </c>
      <c r="L4">
        <v>76.025099999999995</v>
      </c>
      <c r="M4">
        <v>75.876400000000004</v>
      </c>
      <c r="N4">
        <v>77.889099999999999</v>
      </c>
      <c r="O4">
        <v>80.731700000000004</v>
      </c>
      <c r="P4">
        <v>82.363100000000102</v>
      </c>
      <c r="Q4">
        <v>83.523600000000101</v>
      </c>
      <c r="R4">
        <v>87.442100000000096</v>
      </c>
      <c r="S4">
        <v>90.198499999999996</v>
      </c>
      <c r="T4">
        <v>91.756200000000106</v>
      </c>
      <c r="U4">
        <v>92.0514000000001</v>
      </c>
      <c r="V4">
        <v>91.214699999999993</v>
      </c>
      <c r="W4">
        <v>89.940600000000003</v>
      </c>
      <c r="X4">
        <v>89.697000000000003</v>
      </c>
      <c r="Y4">
        <v>90.253200000000007</v>
      </c>
      <c r="Z4">
        <v>90.390199999999993</v>
      </c>
      <c r="AA4">
        <v>90.336500000000001</v>
      </c>
      <c r="AB4">
        <v>91.76</v>
      </c>
      <c r="AC4">
        <v>96.378</v>
      </c>
      <c r="AD4">
        <v>97.596000000000004</v>
      </c>
      <c r="AE4">
        <v>100</v>
      </c>
      <c r="AF4">
        <v>101.051</v>
      </c>
    </row>
    <row r="5" spans="1:32" x14ac:dyDescent="0.3">
      <c r="A5" t="s">
        <v>124</v>
      </c>
      <c r="B5" t="s">
        <v>303</v>
      </c>
      <c r="C5" t="s">
        <v>297</v>
      </c>
      <c r="D5" t="s">
        <v>304</v>
      </c>
      <c r="E5" t="s">
        <v>298</v>
      </c>
      <c r="F5">
        <v>59.7286</v>
      </c>
      <c r="G5">
        <v>62.245800000000003</v>
      </c>
      <c r="H5">
        <v>65.3095</v>
      </c>
      <c r="I5">
        <v>69.008300000000006</v>
      </c>
      <c r="J5">
        <v>71.840500000000006</v>
      </c>
      <c r="K5">
        <v>74.494100000000003</v>
      </c>
      <c r="L5">
        <v>76.025099999999995</v>
      </c>
      <c r="M5">
        <v>75.876400000000004</v>
      </c>
      <c r="N5">
        <v>77.889099999999999</v>
      </c>
      <c r="O5">
        <v>80.731700000000004</v>
      </c>
      <c r="P5">
        <v>82.363100000000003</v>
      </c>
      <c r="Q5">
        <v>83.523600000000002</v>
      </c>
      <c r="R5">
        <v>87.442099999999996</v>
      </c>
      <c r="S5">
        <v>90.198499999999996</v>
      </c>
      <c r="T5">
        <v>91.756200000000007</v>
      </c>
      <c r="U5">
        <v>92.051400000000001</v>
      </c>
      <c r="V5">
        <v>91.214699999999993</v>
      </c>
      <c r="W5">
        <v>89.940600000000003</v>
      </c>
      <c r="X5">
        <v>89.697000000000003</v>
      </c>
      <c r="Y5">
        <v>90.253200000000007</v>
      </c>
      <c r="Z5">
        <v>90.390199999999993</v>
      </c>
      <c r="AA5">
        <v>90.336500000000001</v>
      </c>
      <c r="AB5">
        <v>91.76</v>
      </c>
      <c r="AC5">
        <v>96.378</v>
      </c>
      <c r="AD5">
        <v>97.596000000000004</v>
      </c>
      <c r="AE5">
        <v>100</v>
      </c>
      <c r="AF5">
        <v>101.051</v>
      </c>
    </row>
    <row r="6" spans="1:32" x14ac:dyDescent="0.3">
      <c r="A6" t="s">
        <v>124</v>
      </c>
      <c r="B6" t="s">
        <v>305</v>
      </c>
      <c r="C6" t="s">
        <v>297</v>
      </c>
      <c r="D6" t="s">
        <v>306</v>
      </c>
      <c r="E6" t="s">
        <v>298</v>
      </c>
      <c r="F6">
        <v>59.7286</v>
      </c>
      <c r="G6">
        <v>62.245800000000003</v>
      </c>
      <c r="H6">
        <v>65.3095</v>
      </c>
      <c r="I6">
        <v>69.008300000000006</v>
      </c>
      <c r="J6">
        <v>71.840500000000006</v>
      </c>
      <c r="K6">
        <v>74.494100000000003</v>
      </c>
      <c r="L6">
        <v>76.025099999999995</v>
      </c>
      <c r="M6">
        <v>75.876400000000004</v>
      </c>
      <c r="N6">
        <v>77.889099999999999</v>
      </c>
      <c r="O6">
        <v>80.731700000000004</v>
      </c>
      <c r="P6">
        <v>82.363100000000003</v>
      </c>
      <c r="Q6">
        <v>83.523600000000002</v>
      </c>
      <c r="R6">
        <v>87.442099999999996</v>
      </c>
      <c r="S6">
        <v>90.198499999999996</v>
      </c>
      <c r="T6">
        <v>91.756200000000007</v>
      </c>
      <c r="U6">
        <v>92.051400000000001</v>
      </c>
      <c r="V6">
        <v>91.214699999999993</v>
      </c>
      <c r="W6">
        <v>89.940600000000003</v>
      </c>
      <c r="X6">
        <v>89.697000000000003</v>
      </c>
      <c r="Y6">
        <v>90.253200000000007</v>
      </c>
      <c r="Z6">
        <v>90.390199999999993</v>
      </c>
      <c r="AA6">
        <v>90.336500000000001</v>
      </c>
      <c r="AB6">
        <v>91.76</v>
      </c>
      <c r="AC6">
        <v>96.378</v>
      </c>
      <c r="AD6">
        <v>97.596000000000004</v>
      </c>
      <c r="AE6">
        <v>100</v>
      </c>
      <c r="AF6">
        <v>101.051</v>
      </c>
    </row>
    <row r="7" spans="1:32" x14ac:dyDescent="0.3">
      <c r="A7" t="s">
        <v>124</v>
      </c>
      <c r="B7" t="s">
        <v>307</v>
      </c>
      <c r="C7" t="s">
        <v>297</v>
      </c>
      <c r="D7" t="s">
        <v>308</v>
      </c>
      <c r="E7" t="s">
        <v>298</v>
      </c>
      <c r="F7">
        <v>59.7286</v>
      </c>
      <c r="G7">
        <v>62.245800000000003</v>
      </c>
      <c r="H7">
        <v>65.3095</v>
      </c>
      <c r="I7">
        <v>69.008300000000006</v>
      </c>
      <c r="J7">
        <v>71.840500000000006</v>
      </c>
      <c r="K7">
        <v>74.494100000000003</v>
      </c>
      <c r="L7">
        <v>76.025099999999995</v>
      </c>
      <c r="M7">
        <v>75.876400000000004</v>
      </c>
      <c r="N7">
        <v>77.889099999999999</v>
      </c>
      <c r="O7">
        <v>80.731700000000004</v>
      </c>
      <c r="P7">
        <v>82.363100000000102</v>
      </c>
      <c r="Q7">
        <v>83.523600000000002</v>
      </c>
      <c r="R7">
        <v>87.442099999999996</v>
      </c>
      <c r="S7">
        <v>90.198499999999996</v>
      </c>
      <c r="T7">
        <v>91.756200000000007</v>
      </c>
      <c r="U7">
        <v>92.051400000000001</v>
      </c>
      <c r="V7">
        <v>91.214699999999993</v>
      </c>
      <c r="W7">
        <v>89.940600000000003</v>
      </c>
      <c r="X7">
        <v>89.697000000000003</v>
      </c>
      <c r="Y7">
        <v>90.253200000000007</v>
      </c>
      <c r="Z7">
        <v>90.390199999999993</v>
      </c>
      <c r="AA7">
        <v>90.336500000000001</v>
      </c>
      <c r="AB7">
        <v>91.76</v>
      </c>
      <c r="AC7">
        <v>96.378</v>
      </c>
      <c r="AD7">
        <v>97.596000000000004</v>
      </c>
      <c r="AE7">
        <v>100</v>
      </c>
      <c r="AF7">
        <v>101.051</v>
      </c>
    </row>
    <row r="8" spans="1:32" x14ac:dyDescent="0.3">
      <c r="A8" t="s">
        <v>124</v>
      </c>
      <c r="B8" t="s">
        <v>309</v>
      </c>
      <c r="C8" t="s">
        <v>297</v>
      </c>
      <c r="D8" t="s">
        <v>310</v>
      </c>
      <c r="E8" t="s">
        <v>298</v>
      </c>
      <c r="F8">
        <v>59.7286</v>
      </c>
      <c r="G8">
        <v>62.245800000000003</v>
      </c>
      <c r="H8">
        <v>65.3095</v>
      </c>
      <c r="I8">
        <v>69.008300000000006</v>
      </c>
      <c r="J8">
        <v>71.840500000000006</v>
      </c>
      <c r="K8">
        <v>74.494100000000003</v>
      </c>
      <c r="L8">
        <v>76.025099999999995</v>
      </c>
      <c r="M8">
        <v>75.876400000000004</v>
      </c>
      <c r="N8">
        <v>77.889099999999999</v>
      </c>
      <c r="O8">
        <v>80.731700000000004</v>
      </c>
      <c r="P8">
        <v>82.363100000000003</v>
      </c>
      <c r="Q8">
        <v>83.523600000000002</v>
      </c>
      <c r="R8">
        <v>87.442099999999996</v>
      </c>
      <c r="S8">
        <v>90.198499999999996</v>
      </c>
      <c r="T8">
        <v>91.756200000000007</v>
      </c>
      <c r="U8">
        <v>92.051400000000001</v>
      </c>
      <c r="V8">
        <v>91.214699999999993</v>
      </c>
      <c r="W8">
        <v>89.940600000000003</v>
      </c>
      <c r="X8">
        <v>89.697000000000003</v>
      </c>
      <c r="Y8">
        <v>90.253200000000007</v>
      </c>
      <c r="Z8">
        <v>90.390199999999993</v>
      </c>
      <c r="AA8">
        <v>90.336500000000001</v>
      </c>
      <c r="AB8">
        <v>91.76</v>
      </c>
      <c r="AC8">
        <v>96.378</v>
      </c>
      <c r="AD8">
        <v>97.596000000000004</v>
      </c>
      <c r="AE8">
        <v>100</v>
      </c>
      <c r="AF8">
        <v>101.051</v>
      </c>
    </row>
    <row r="9" spans="1:32" x14ac:dyDescent="0.3">
      <c r="A9" t="s">
        <v>124</v>
      </c>
      <c r="B9" t="s">
        <v>311</v>
      </c>
      <c r="C9" t="s">
        <v>297</v>
      </c>
      <c r="D9" t="s">
        <v>312</v>
      </c>
      <c r="E9" t="s">
        <v>298</v>
      </c>
      <c r="F9">
        <v>59.7286</v>
      </c>
      <c r="G9">
        <v>62.245800000000003</v>
      </c>
      <c r="H9">
        <v>65.3095</v>
      </c>
      <c r="I9">
        <v>69.008300000000006</v>
      </c>
      <c r="J9">
        <v>71.840500000000006</v>
      </c>
      <c r="K9">
        <v>74.494100000000003</v>
      </c>
      <c r="L9">
        <v>76.025099999999995</v>
      </c>
      <c r="M9">
        <v>75.876400000000004</v>
      </c>
      <c r="N9">
        <v>77.889099999999999</v>
      </c>
      <c r="O9">
        <v>80.731700000000004</v>
      </c>
      <c r="P9">
        <v>82.363100000000003</v>
      </c>
      <c r="Q9">
        <v>83.523600000000002</v>
      </c>
      <c r="R9">
        <v>87.442099999999996</v>
      </c>
      <c r="S9">
        <v>90.198499999999996</v>
      </c>
      <c r="T9">
        <v>91.756200000000007</v>
      </c>
      <c r="U9">
        <v>92.051400000000001</v>
      </c>
      <c r="V9">
        <v>91.214699999999993</v>
      </c>
      <c r="W9">
        <v>89.940600000000003</v>
      </c>
      <c r="X9">
        <v>89.697000000000003</v>
      </c>
      <c r="Y9">
        <v>90.253200000000007</v>
      </c>
      <c r="Z9">
        <v>90.390199999999993</v>
      </c>
      <c r="AA9">
        <v>90.336500000000001</v>
      </c>
      <c r="AB9">
        <v>91.76</v>
      </c>
      <c r="AC9">
        <v>96.378</v>
      </c>
      <c r="AD9">
        <v>97.596000000000004</v>
      </c>
      <c r="AE9">
        <v>100</v>
      </c>
      <c r="AF9">
        <v>101.051</v>
      </c>
    </row>
    <row r="10" spans="1:32" x14ac:dyDescent="0.3">
      <c r="A10" t="s">
        <v>124</v>
      </c>
      <c r="B10" t="s">
        <v>313</v>
      </c>
      <c r="C10" t="s">
        <v>297</v>
      </c>
      <c r="D10" t="s">
        <v>314</v>
      </c>
      <c r="E10" t="s">
        <v>298</v>
      </c>
      <c r="F10">
        <v>59.7286</v>
      </c>
      <c r="G10">
        <v>62.245800000000003</v>
      </c>
      <c r="H10">
        <v>65.3095</v>
      </c>
      <c r="I10">
        <v>69.008300000000006</v>
      </c>
      <c r="J10">
        <v>71.840500000000006</v>
      </c>
      <c r="K10">
        <v>74.494100000000003</v>
      </c>
      <c r="L10">
        <v>76.025099999999995</v>
      </c>
      <c r="M10">
        <v>75.876400000000004</v>
      </c>
      <c r="N10">
        <v>77.889099999999999</v>
      </c>
      <c r="O10">
        <v>80.731700000000103</v>
      </c>
      <c r="P10">
        <v>82.363100000000102</v>
      </c>
      <c r="Q10">
        <v>83.523600000000101</v>
      </c>
      <c r="R10">
        <v>87.442100000000096</v>
      </c>
      <c r="S10">
        <v>90.198499999999996</v>
      </c>
      <c r="T10">
        <v>91.756200000000106</v>
      </c>
      <c r="U10">
        <v>92.0514000000001</v>
      </c>
      <c r="V10">
        <v>91.214699999999993</v>
      </c>
      <c r="W10">
        <v>89.940600000000003</v>
      </c>
      <c r="X10">
        <v>89.697000000000003</v>
      </c>
      <c r="Y10">
        <v>90.253200000000007</v>
      </c>
      <c r="Z10">
        <v>90.390199999999993</v>
      </c>
      <c r="AA10">
        <v>90.336500000000001</v>
      </c>
      <c r="AB10">
        <v>91.76</v>
      </c>
      <c r="AC10">
        <v>96.378</v>
      </c>
      <c r="AD10">
        <v>97.596000000000004</v>
      </c>
      <c r="AE10">
        <v>100</v>
      </c>
      <c r="AF10">
        <v>101.051</v>
      </c>
    </row>
    <row r="11" spans="1:32" x14ac:dyDescent="0.3">
      <c r="A11" t="s">
        <v>124</v>
      </c>
      <c r="B11" t="s">
        <v>315</v>
      </c>
      <c r="C11" t="s">
        <v>297</v>
      </c>
      <c r="D11" t="s">
        <v>316</v>
      </c>
      <c r="E11" t="s">
        <v>298</v>
      </c>
      <c r="F11">
        <v>59.7286</v>
      </c>
      <c r="G11">
        <v>62.245800000000003</v>
      </c>
      <c r="H11">
        <v>65.3095</v>
      </c>
      <c r="I11">
        <v>69.008300000000006</v>
      </c>
      <c r="J11">
        <v>71.840500000000006</v>
      </c>
      <c r="K11">
        <v>74.494100000000003</v>
      </c>
      <c r="L11">
        <v>76.025099999999995</v>
      </c>
      <c r="M11">
        <v>75.876400000000004</v>
      </c>
      <c r="N11">
        <v>77.889099999999999</v>
      </c>
      <c r="O11">
        <v>80.731700000000004</v>
      </c>
      <c r="P11">
        <v>82.363100000000102</v>
      </c>
      <c r="Q11">
        <v>83.523600000000101</v>
      </c>
      <c r="R11">
        <v>87.442099999999996</v>
      </c>
      <c r="S11">
        <v>90.198499999999996</v>
      </c>
      <c r="T11">
        <v>91.756200000000007</v>
      </c>
      <c r="U11">
        <v>92.051400000000001</v>
      </c>
      <c r="V11">
        <v>91.214699999999993</v>
      </c>
      <c r="W11">
        <v>89.940600000000003</v>
      </c>
      <c r="X11">
        <v>89.697000000000003</v>
      </c>
      <c r="Y11">
        <v>90.253200000000007</v>
      </c>
      <c r="Z11">
        <v>90.390199999999993</v>
      </c>
      <c r="AA11">
        <v>90.336500000000001</v>
      </c>
      <c r="AB11">
        <v>91.76</v>
      </c>
      <c r="AC11">
        <v>96.378</v>
      </c>
      <c r="AD11">
        <v>97.596000000000004</v>
      </c>
      <c r="AE11">
        <v>100</v>
      </c>
      <c r="AF11">
        <v>101.051</v>
      </c>
    </row>
    <row r="12" spans="1:32" x14ac:dyDescent="0.3">
      <c r="A12" t="s">
        <v>124</v>
      </c>
      <c r="B12" t="s">
        <v>317</v>
      </c>
      <c r="C12" t="s">
        <v>297</v>
      </c>
      <c r="D12" t="s">
        <v>318</v>
      </c>
      <c r="E12" t="s">
        <v>298</v>
      </c>
      <c r="F12">
        <v>59.7286</v>
      </c>
      <c r="G12">
        <v>62.245800000000003</v>
      </c>
      <c r="H12">
        <v>65.3095</v>
      </c>
      <c r="I12">
        <v>69.008300000000006</v>
      </c>
      <c r="J12">
        <v>71.840500000000006</v>
      </c>
      <c r="K12">
        <v>74.494100000000003</v>
      </c>
      <c r="L12">
        <v>76.025099999999995</v>
      </c>
      <c r="M12">
        <v>75.876400000000004</v>
      </c>
      <c r="N12">
        <v>77.889099999999999</v>
      </c>
      <c r="O12">
        <v>80.731700000000004</v>
      </c>
      <c r="P12">
        <v>82.363100000000003</v>
      </c>
      <c r="Q12">
        <v>83.523600000000002</v>
      </c>
      <c r="R12">
        <v>87.442099999999996</v>
      </c>
      <c r="S12">
        <v>90.198499999999996</v>
      </c>
      <c r="T12">
        <v>91.756200000000007</v>
      </c>
      <c r="U12">
        <v>92.051400000000001</v>
      </c>
      <c r="V12">
        <v>91.214699999999993</v>
      </c>
      <c r="W12">
        <v>89.940600000000003</v>
      </c>
      <c r="X12">
        <v>89.697000000000003</v>
      </c>
      <c r="Y12">
        <v>90.253200000000007</v>
      </c>
      <c r="Z12">
        <v>90.390199999999993</v>
      </c>
      <c r="AA12">
        <v>90.336500000000001</v>
      </c>
      <c r="AB12">
        <v>91.76</v>
      </c>
      <c r="AC12">
        <v>96.378</v>
      </c>
      <c r="AD12">
        <v>97.596000000000004</v>
      </c>
      <c r="AE12">
        <v>100</v>
      </c>
      <c r="AF12">
        <v>101.051</v>
      </c>
    </row>
    <row r="13" spans="1:32" x14ac:dyDescent="0.3">
      <c r="A13" t="s">
        <v>124</v>
      </c>
      <c r="B13" t="s">
        <v>319</v>
      </c>
      <c r="C13" t="s">
        <v>297</v>
      </c>
      <c r="D13" t="s">
        <v>320</v>
      </c>
      <c r="E13" t="s">
        <v>298</v>
      </c>
      <c r="F13">
        <v>59.7286</v>
      </c>
      <c r="G13">
        <v>62.245800000000003</v>
      </c>
      <c r="H13">
        <v>65.3095</v>
      </c>
      <c r="I13">
        <v>69.008300000000006</v>
      </c>
      <c r="J13">
        <v>71.840500000000006</v>
      </c>
      <c r="K13">
        <v>74.494100000000003</v>
      </c>
      <c r="L13">
        <v>76.025099999999995</v>
      </c>
      <c r="M13">
        <v>75.876400000000004</v>
      </c>
      <c r="N13">
        <v>77.889099999999999</v>
      </c>
      <c r="O13">
        <v>80.731700000000004</v>
      </c>
      <c r="P13">
        <v>82.363100000000003</v>
      </c>
      <c r="Q13">
        <v>83.523600000000002</v>
      </c>
      <c r="R13">
        <v>87.442099999999996</v>
      </c>
      <c r="S13">
        <v>90.198499999999996</v>
      </c>
      <c r="T13">
        <v>91.756200000000007</v>
      </c>
      <c r="U13">
        <v>92.051400000000001</v>
      </c>
      <c r="V13">
        <v>91.214699999999993</v>
      </c>
      <c r="W13">
        <v>89.940600000000003</v>
      </c>
      <c r="X13">
        <v>89.697000000000003</v>
      </c>
      <c r="Y13">
        <v>90.253200000000007</v>
      </c>
      <c r="Z13">
        <v>90.390199999999993</v>
      </c>
      <c r="AA13">
        <v>90.336500000000001</v>
      </c>
      <c r="AB13">
        <v>91.76</v>
      </c>
      <c r="AC13">
        <v>96.378</v>
      </c>
      <c r="AD13">
        <v>97.596000000000004</v>
      </c>
      <c r="AE13">
        <v>100</v>
      </c>
      <c r="AF13">
        <v>101.051</v>
      </c>
    </row>
    <row r="14" spans="1:32" x14ac:dyDescent="0.3">
      <c r="A14" t="s">
        <v>124</v>
      </c>
      <c r="B14" t="s">
        <v>321</v>
      </c>
      <c r="C14" t="s">
        <v>297</v>
      </c>
      <c r="D14" t="s">
        <v>322</v>
      </c>
      <c r="E14" t="s">
        <v>298</v>
      </c>
      <c r="F14">
        <v>59.7286</v>
      </c>
      <c r="G14">
        <v>62.245800000000003</v>
      </c>
      <c r="H14">
        <v>65.3095</v>
      </c>
      <c r="I14">
        <v>69.008300000000006</v>
      </c>
      <c r="J14">
        <v>71.840500000000006</v>
      </c>
      <c r="K14">
        <v>74.494100000000003</v>
      </c>
      <c r="L14">
        <v>76.025099999999995</v>
      </c>
      <c r="M14">
        <v>75.876400000000004</v>
      </c>
      <c r="N14">
        <v>77.889099999999999</v>
      </c>
      <c r="O14">
        <v>80.731700000000004</v>
      </c>
      <c r="P14">
        <v>82.363100000000003</v>
      </c>
      <c r="Q14">
        <v>83.523600000000002</v>
      </c>
      <c r="R14">
        <v>87.442099999999996</v>
      </c>
      <c r="S14">
        <v>90.198499999999996</v>
      </c>
      <c r="T14">
        <v>91.756200000000007</v>
      </c>
      <c r="U14">
        <v>92.051400000000001</v>
      </c>
      <c r="V14">
        <v>91.214699999999993</v>
      </c>
      <c r="W14">
        <v>89.940600000000003</v>
      </c>
      <c r="X14">
        <v>89.697000000000003</v>
      </c>
      <c r="Y14">
        <v>90.253200000000007</v>
      </c>
      <c r="Z14">
        <v>90.390199999999993</v>
      </c>
      <c r="AA14">
        <v>90.336500000000001</v>
      </c>
      <c r="AB14">
        <v>91.76</v>
      </c>
      <c r="AC14">
        <v>96.378</v>
      </c>
      <c r="AD14">
        <v>97.596000000000004</v>
      </c>
      <c r="AE14">
        <v>100</v>
      </c>
      <c r="AF14">
        <v>101.051</v>
      </c>
    </row>
    <row r="15" spans="1:32" x14ac:dyDescent="0.3">
      <c r="A15" t="s">
        <v>124</v>
      </c>
      <c r="B15" t="s">
        <v>323</v>
      </c>
      <c r="C15" t="s">
        <v>297</v>
      </c>
      <c r="D15" t="s">
        <v>324</v>
      </c>
      <c r="E15" t="s">
        <v>298</v>
      </c>
      <c r="F15">
        <v>59.7286</v>
      </c>
      <c r="G15">
        <v>62.245799999999903</v>
      </c>
      <c r="H15">
        <v>65.3094999999999</v>
      </c>
      <c r="I15">
        <v>69.008300000000006</v>
      </c>
      <c r="J15">
        <v>71.840499999999906</v>
      </c>
      <c r="K15">
        <v>74.494100000000003</v>
      </c>
      <c r="L15">
        <v>76.025099999999895</v>
      </c>
      <c r="M15">
        <v>75.876400000000004</v>
      </c>
      <c r="N15">
        <v>77.8890999999999</v>
      </c>
      <c r="O15">
        <v>80.731700000000004</v>
      </c>
      <c r="P15">
        <v>82.363100000000003</v>
      </c>
      <c r="Q15">
        <v>83.523600000000002</v>
      </c>
      <c r="R15">
        <v>87.442099999999996</v>
      </c>
      <c r="S15">
        <v>90.198499999999996</v>
      </c>
      <c r="T15">
        <v>91.756200000000007</v>
      </c>
      <c r="U15">
        <v>92.051400000000001</v>
      </c>
      <c r="V15">
        <v>91.214699999999993</v>
      </c>
      <c r="W15">
        <v>89.940600000000003</v>
      </c>
      <c r="X15">
        <v>89.697000000000003</v>
      </c>
      <c r="Y15">
        <v>90.253200000000007</v>
      </c>
      <c r="Z15">
        <v>90.390199999999993</v>
      </c>
      <c r="AA15">
        <v>90.336500000000001</v>
      </c>
      <c r="AB15">
        <v>91.76</v>
      </c>
      <c r="AC15">
        <v>96.378</v>
      </c>
      <c r="AD15">
        <v>97.596000000000004</v>
      </c>
      <c r="AE15">
        <v>100</v>
      </c>
      <c r="AF15">
        <v>101.051</v>
      </c>
    </row>
    <row r="16" spans="1:32" x14ac:dyDescent="0.3">
      <c r="A16" t="s">
        <v>124</v>
      </c>
      <c r="B16" t="s">
        <v>325</v>
      </c>
      <c r="C16" t="s">
        <v>297</v>
      </c>
      <c r="D16" t="s">
        <v>326</v>
      </c>
      <c r="E16" t="s">
        <v>298</v>
      </c>
      <c r="F16">
        <v>59.7286</v>
      </c>
      <c r="G16">
        <v>62.245800000000003</v>
      </c>
      <c r="H16">
        <v>65.3095</v>
      </c>
      <c r="I16">
        <v>69.008300000000006</v>
      </c>
      <c r="J16">
        <v>71.840500000000006</v>
      </c>
      <c r="K16">
        <v>74.494100000000003</v>
      </c>
      <c r="L16">
        <v>76.025099999999995</v>
      </c>
      <c r="M16">
        <v>75.876400000000004</v>
      </c>
      <c r="N16">
        <v>77.889099999999999</v>
      </c>
      <c r="O16">
        <v>80.731700000000004</v>
      </c>
      <c r="P16">
        <v>82.363100000000003</v>
      </c>
      <c r="Q16">
        <v>83.523600000000002</v>
      </c>
      <c r="R16">
        <v>87.442099999999996</v>
      </c>
      <c r="S16">
        <v>90.198499999999996</v>
      </c>
      <c r="T16">
        <v>91.756200000000007</v>
      </c>
      <c r="U16">
        <v>92.051400000000001</v>
      </c>
      <c r="V16">
        <v>91.214699999999993</v>
      </c>
      <c r="W16">
        <v>89.940600000000003</v>
      </c>
      <c r="X16">
        <v>89.697000000000003</v>
      </c>
      <c r="Y16">
        <v>90.253200000000007</v>
      </c>
      <c r="Z16">
        <v>90.390199999999993</v>
      </c>
      <c r="AA16">
        <v>90.336500000000001</v>
      </c>
      <c r="AB16">
        <v>91.76</v>
      </c>
      <c r="AC16">
        <v>96.378</v>
      </c>
      <c r="AD16">
        <v>97.596000000000004</v>
      </c>
      <c r="AE16">
        <v>100</v>
      </c>
      <c r="AF16">
        <v>101.051</v>
      </c>
    </row>
    <row r="17" spans="1:32" x14ac:dyDescent="0.3">
      <c r="A17" t="s">
        <v>124</v>
      </c>
      <c r="B17" t="s">
        <v>327</v>
      </c>
      <c r="C17" t="s">
        <v>297</v>
      </c>
      <c r="D17" t="s">
        <v>328</v>
      </c>
      <c r="E17" t="s">
        <v>298</v>
      </c>
      <c r="F17">
        <v>59.7286</v>
      </c>
      <c r="G17">
        <v>62.245800000000003</v>
      </c>
      <c r="H17">
        <v>65.3095</v>
      </c>
      <c r="I17">
        <v>69.008300000000006</v>
      </c>
      <c r="J17">
        <v>71.840500000000006</v>
      </c>
      <c r="K17">
        <v>74.494100000000003</v>
      </c>
      <c r="L17">
        <v>76.025099999999995</v>
      </c>
      <c r="M17">
        <v>75.876400000000004</v>
      </c>
      <c r="N17">
        <v>77.889099999999999</v>
      </c>
      <c r="O17">
        <v>80.731700000000004</v>
      </c>
      <c r="P17">
        <v>82.363100000000003</v>
      </c>
      <c r="Q17">
        <v>83.523600000000002</v>
      </c>
      <c r="R17">
        <v>87.442099999999996</v>
      </c>
      <c r="S17">
        <v>90.198499999999996</v>
      </c>
      <c r="T17">
        <v>91.756200000000007</v>
      </c>
      <c r="U17">
        <v>92.051400000000001</v>
      </c>
      <c r="V17">
        <v>91.214699999999993</v>
      </c>
      <c r="W17">
        <v>89.940600000000003</v>
      </c>
      <c r="X17">
        <v>89.697000000000003</v>
      </c>
      <c r="Y17">
        <v>90.253200000000007</v>
      </c>
      <c r="Z17">
        <v>90.390199999999993</v>
      </c>
      <c r="AA17">
        <v>90.336500000000001</v>
      </c>
      <c r="AB17">
        <v>91.76</v>
      </c>
      <c r="AC17">
        <v>96.378</v>
      </c>
      <c r="AD17">
        <v>97.596000000000004</v>
      </c>
      <c r="AE17">
        <v>100</v>
      </c>
      <c r="AF17">
        <v>101.051</v>
      </c>
    </row>
    <row r="18" spans="1:32" x14ac:dyDescent="0.3">
      <c r="A18" t="s">
        <v>124</v>
      </c>
      <c r="B18" t="s">
        <v>329</v>
      </c>
      <c r="C18" t="s">
        <v>297</v>
      </c>
      <c r="D18" t="s">
        <v>330</v>
      </c>
      <c r="E18" t="s">
        <v>298</v>
      </c>
      <c r="F18">
        <v>59.7286</v>
      </c>
      <c r="G18">
        <v>62.245800000000003</v>
      </c>
      <c r="H18">
        <v>65.3095</v>
      </c>
      <c r="I18">
        <v>69.008300000000006</v>
      </c>
      <c r="J18">
        <v>71.840500000000006</v>
      </c>
      <c r="K18">
        <v>74.494100000000003</v>
      </c>
      <c r="L18">
        <v>76.025099999999995</v>
      </c>
      <c r="M18">
        <v>75.876400000000004</v>
      </c>
      <c r="N18">
        <v>77.889099999999999</v>
      </c>
      <c r="O18">
        <v>80.731700000000004</v>
      </c>
      <c r="P18">
        <v>82.363100000000003</v>
      </c>
      <c r="Q18">
        <v>83.523600000000002</v>
      </c>
      <c r="R18">
        <v>87.442099999999996</v>
      </c>
      <c r="S18">
        <v>90.198499999999996</v>
      </c>
      <c r="T18">
        <v>91.756200000000007</v>
      </c>
      <c r="U18">
        <v>92.051400000000001</v>
      </c>
      <c r="V18">
        <v>91.214699999999993</v>
      </c>
      <c r="W18">
        <v>89.940600000000003</v>
      </c>
      <c r="X18">
        <v>89.697000000000003</v>
      </c>
      <c r="Y18">
        <v>90.253200000000007</v>
      </c>
      <c r="Z18">
        <v>90.390199999999993</v>
      </c>
      <c r="AA18">
        <v>90.336500000000001</v>
      </c>
      <c r="AB18">
        <v>91.76</v>
      </c>
      <c r="AC18">
        <v>96.378</v>
      </c>
      <c r="AD18">
        <v>97.596000000000004</v>
      </c>
      <c r="AE18">
        <v>100</v>
      </c>
      <c r="AF18">
        <v>101.051</v>
      </c>
    </row>
    <row r="19" spans="1:32" x14ac:dyDescent="0.3">
      <c r="A19" t="s">
        <v>124</v>
      </c>
      <c r="B19" t="s">
        <v>331</v>
      </c>
      <c r="C19" t="s">
        <v>297</v>
      </c>
      <c r="D19" t="s">
        <v>332</v>
      </c>
      <c r="E19" t="s">
        <v>298</v>
      </c>
      <c r="F19">
        <v>59.7286</v>
      </c>
      <c r="G19">
        <v>62.245800000000003</v>
      </c>
      <c r="H19">
        <v>65.3095</v>
      </c>
      <c r="I19">
        <v>69.008300000000006</v>
      </c>
      <c r="J19">
        <v>71.840500000000006</v>
      </c>
      <c r="K19">
        <v>74.494100000000003</v>
      </c>
      <c r="L19">
        <v>76.025099999999995</v>
      </c>
      <c r="M19">
        <v>75.876400000000004</v>
      </c>
      <c r="N19">
        <v>77.889099999999999</v>
      </c>
      <c r="O19">
        <v>80.731700000000004</v>
      </c>
      <c r="P19">
        <v>82.363100000000003</v>
      </c>
      <c r="Q19">
        <v>83.523600000000002</v>
      </c>
      <c r="R19">
        <v>87.442099999999996</v>
      </c>
      <c r="S19">
        <v>90.198499999999996</v>
      </c>
      <c r="T19">
        <v>91.756200000000007</v>
      </c>
      <c r="U19">
        <v>92.051400000000001</v>
      </c>
      <c r="V19">
        <v>91.214699999999993</v>
      </c>
      <c r="W19">
        <v>89.940600000000003</v>
      </c>
      <c r="X19">
        <v>89.697000000000003</v>
      </c>
      <c r="Y19">
        <v>90.253200000000007</v>
      </c>
      <c r="Z19">
        <v>90.390199999999993</v>
      </c>
      <c r="AA19">
        <v>90.336500000000001</v>
      </c>
      <c r="AB19">
        <v>91.76</v>
      </c>
      <c r="AC19">
        <v>96.378</v>
      </c>
      <c r="AD19">
        <v>97.596000000000004</v>
      </c>
      <c r="AE19">
        <v>100</v>
      </c>
      <c r="AF19">
        <v>101.051</v>
      </c>
    </row>
    <row r="20" spans="1:32" x14ac:dyDescent="0.3">
      <c r="A20" t="s">
        <v>124</v>
      </c>
      <c r="B20" t="s">
        <v>333</v>
      </c>
      <c r="C20" t="s">
        <v>297</v>
      </c>
      <c r="D20" t="s">
        <v>334</v>
      </c>
      <c r="E20" t="s">
        <v>298</v>
      </c>
      <c r="F20">
        <v>59.7286</v>
      </c>
      <c r="G20">
        <v>62.245800000000003</v>
      </c>
      <c r="H20">
        <v>65.3095</v>
      </c>
      <c r="I20">
        <v>69.008300000000006</v>
      </c>
      <c r="J20">
        <v>71.840500000000006</v>
      </c>
      <c r="K20">
        <v>74.494100000000003</v>
      </c>
      <c r="L20">
        <v>76.025099999999995</v>
      </c>
      <c r="M20">
        <v>75.876400000000004</v>
      </c>
      <c r="N20">
        <v>77.889099999999999</v>
      </c>
      <c r="O20">
        <v>80.731700000000004</v>
      </c>
      <c r="P20">
        <v>82.363100000000003</v>
      </c>
      <c r="Q20">
        <v>83.523600000000002</v>
      </c>
      <c r="R20">
        <v>87.442099999999996</v>
      </c>
      <c r="S20">
        <v>90.198499999999996</v>
      </c>
      <c r="T20">
        <v>91.756200000000007</v>
      </c>
      <c r="U20">
        <v>92.051400000000001</v>
      </c>
      <c r="V20">
        <v>91.214699999999993</v>
      </c>
      <c r="W20">
        <v>89.940600000000003</v>
      </c>
      <c r="X20">
        <v>89.697000000000003</v>
      </c>
      <c r="Y20">
        <v>90.253200000000007</v>
      </c>
      <c r="Z20">
        <v>90.390199999999993</v>
      </c>
      <c r="AA20">
        <v>90.336500000000001</v>
      </c>
      <c r="AB20">
        <v>91.76</v>
      </c>
      <c r="AC20">
        <v>96.378</v>
      </c>
      <c r="AD20">
        <v>97.596000000000004</v>
      </c>
      <c r="AE20">
        <v>100</v>
      </c>
      <c r="AF20">
        <v>101.051</v>
      </c>
    </row>
    <row r="21" spans="1:32" x14ac:dyDescent="0.3">
      <c r="A21" t="s">
        <v>124</v>
      </c>
      <c r="B21" t="s">
        <v>335</v>
      </c>
      <c r="C21" t="s">
        <v>297</v>
      </c>
      <c r="D21" t="s">
        <v>336</v>
      </c>
      <c r="E21" t="s">
        <v>298</v>
      </c>
      <c r="F21">
        <v>59.728599999999901</v>
      </c>
      <c r="G21">
        <v>62.245799999999903</v>
      </c>
      <c r="H21">
        <v>65.3094999999999</v>
      </c>
      <c r="I21">
        <v>69.008300000000006</v>
      </c>
      <c r="J21">
        <v>71.840500000000006</v>
      </c>
      <c r="K21">
        <v>74.494100000000003</v>
      </c>
      <c r="L21">
        <v>76.025099999999895</v>
      </c>
      <c r="M21">
        <v>75.876399999999904</v>
      </c>
      <c r="N21">
        <v>77.8890999999999</v>
      </c>
      <c r="O21">
        <v>80.731700000000004</v>
      </c>
      <c r="P21">
        <v>82.363100000000003</v>
      </c>
      <c r="Q21">
        <v>83.523600000000002</v>
      </c>
      <c r="R21">
        <v>87.442099999999996</v>
      </c>
      <c r="S21">
        <v>90.198499999999996</v>
      </c>
      <c r="T21">
        <v>91.756200000000007</v>
      </c>
      <c r="U21">
        <v>92.051400000000001</v>
      </c>
      <c r="V21">
        <v>91.214699999999993</v>
      </c>
      <c r="W21">
        <v>89.940600000000003</v>
      </c>
      <c r="X21">
        <v>89.697000000000003</v>
      </c>
      <c r="Y21">
        <v>90.253200000000007</v>
      </c>
      <c r="Z21">
        <v>90.390199999999993</v>
      </c>
      <c r="AA21">
        <v>90.336500000000001</v>
      </c>
      <c r="AB21">
        <v>91.76</v>
      </c>
      <c r="AC21">
        <v>96.378</v>
      </c>
      <c r="AD21">
        <v>97.596000000000004</v>
      </c>
      <c r="AE21">
        <v>100</v>
      </c>
      <c r="AF21">
        <v>101.051</v>
      </c>
    </row>
    <row r="22" spans="1:32" x14ac:dyDescent="0.3">
      <c r="A22" t="s">
        <v>124</v>
      </c>
      <c r="B22" t="s">
        <v>337</v>
      </c>
      <c r="C22" t="s">
        <v>297</v>
      </c>
      <c r="D22" t="s">
        <v>338</v>
      </c>
      <c r="E22" t="s">
        <v>298</v>
      </c>
      <c r="F22">
        <v>59.7286</v>
      </c>
      <c r="G22">
        <v>62.245800000000003</v>
      </c>
      <c r="H22">
        <v>65.3095</v>
      </c>
      <c r="I22">
        <v>69.008300000000006</v>
      </c>
      <c r="J22">
        <v>71.840500000000006</v>
      </c>
      <c r="K22">
        <v>74.494100000000003</v>
      </c>
      <c r="L22">
        <v>76.025099999999995</v>
      </c>
      <c r="M22">
        <v>75.876400000000004</v>
      </c>
      <c r="N22">
        <v>77.889099999999999</v>
      </c>
      <c r="O22">
        <v>80.731700000000004</v>
      </c>
      <c r="P22">
        <v>82.363100000000003</v>
      </c>
      <c r="Q22">
        <v>83.523600000000002</v>
      </c>
      <c r="R22">
        <v>87.442099999999996</v>
      </c>
      <c r="S22">
        <v>90.198499999999996</v>
      </c>
      <c r="T22">
        <v>91.756200000000007</v>
      </c>
      <c r="U22">
        <v>92.051400000000001</v>
      </c>
      <c r="V22">
        <v>91.214699999999993</v>
      </c>
      <c r="W22">
        <v>89.940600000000003</v>
      </c>
      <c r="X22">
        <v>89.697000000000003</v>
      </c>
      <c r="Y22">
        <v>90.253200000000007</v>
      </c>
      <c r="Z22">
        <v>90.390199999999993</v>
      </c>
      <c r="AA22">
        <v>90.336500000000001</v>
      </c>
      <c r="AB22">
        <v>91.76</v>
      </c>
      <c r="AC22">
        <v>96.378</v>
      </c>
      <c r="AD22">
        <v>97.596000000000004</v>
      </c>
      <c r="AE22">
        <v>100</v>
      </c>
      <c r="AF22">
        <v>101.051</v>
      </c>
    </row>
    <row r="23" spans="1:32" x14ac:dyDescent="0.3">
      <c r="A23" t="s">
        <v>124</v>
      </c>
      <c r="B23" t="s">
        <v>339</v>
      </c>
      <c r="C23" t="s">
        <v>297</v>
      </c>
      <c r="D23" t="s">
        <v>340</v>
      </c>
      <c r="E23" t="s">
        <v>298</v>
      </c>
      <c r="F23">
        <v>59.7286</v>
      </c>
      <c r="G23">
        <v>62.245800000000003</v>
      </c>
      <c r="H23">
        <v>65.3095</v>
      </c>
      <c r="I23">
        <v>69.008300000000006</v>
      </c>
      <c r="J23">
        <v>71.840500000000006</v>
      </c>
      <c r="K23">
        <v>74.494100000000003</v>
      </c>
      <c r="L23">
        <v>76.025099999999995</v>
      </c>
      <c r="M23">
        <v>75.876400000000004</v>
      </c>
      <c r="N23">
        <v>77.889099999999999</v>
      </c>
      <c r="O23">
        <v>80.731700000000004</v>
      </c>
      <c r="P23">
        <v>82.363100000000003</v>
      </c>
      <c r="Q23">
        <v>83.523600000000002</v>
      </c>
      <c r="R23">
        <v>87.442099999999996</v>
      </c>
      <c r="S23">
        <v>90.198499999999996</v>
      </c>
      <c r="T23">
        <v>91.756200000000007</v>
      </c>
      <c r="U23">
        <v>92.051400000000001</v>
      </c>
      <c r="V23">
        <v>91.214699999999993</v>
      </c>
      <c r="W23">
        <v>89.940600000000003</v>
      </c>
      <c r="X23">
        <v>89.697000000000003</v>
      </c>
      <c r="Y23">
        <v>90.253200000000007</v>
      </c>
      <c r="Z23">
        <v>90.390199999999993</v>
      </c>
      <c r="AA23">
        <v>90.336500000000001</v>
      </c>
      <c r="AB23">
        <v>91.76</v>
      </c>
      <c r="AC23">
        <v>96.378</v>
      </c>
      <c r="AD23">
        <v>97.596000000000004</v>
      </c>
      <c r="AE23">
        <v>100</v>
      </c>
      <c r="AF23">
        <v>101.051</v>
      </c>
    </row>
    <row r="24" spans="1:32" x14ac:dyDescent="0.3">
      <c r="A24" t="s">
        <v>124</v>
      </c>
      <c r="B24" t="s">
        <v>341</v>
      </c>
      <c r="C24" t="s">
        <v>297</v>
      </c>
      <c r="D24" t="s">
        <v>342</v>
      </c>
      <c r="E24" t="s">
        <v>298</v>
      </c>
      <c r="F24">
        <v>59.7286</v>
      </c>
      <c r="G24">
        <v>62.245800000000003</v>
      </c>
      <c r="H24">
        <v>65.3095</v>
      </c>
      <c r="I24">
        <v>69.008300000000006</v>
      </c>
      <c r="J24">
        <v>71.840500000000006</v>
      </c>
      <c r="K24">
        <v>74.494100000000003</v>
      </c>
      <c r="L24">
        <v>76.025099999999995</v>
      </c>
      <c r="M24">
        <v>75.876400000000004</v>
      </c>
      <c r="N24">
        <v>77.889099999999999</v>
      </c>
      <c r="O24">
        <v>80.731700000000004</v>
      </c>
      <c r="P24">
        <v>82.363100000000102</v>
      </c>
      <c r="Q24">
        <v>83.523600000000002</v>
      </c>
      <c r="R24">
        <v>87.442099999999996</v>
      </c>
      <c r="S24">
        <v>90.198499999999996</v>
      </c>
      <c r="T24">
        <v>91.756200000000007</v>
      </c>
      <c r="U24">
        <v>92.051400000000001</v>
      </c>
      <c r="V24">
        <v>91.214699999999993</v>
      </c>
      <c r="W24">
        <v>89.940600000000003</v>
      </c>
      <c r="X24">
        <v>89.697000000000003</v>
      </c>
      <c r="Y24">
        <v>90.253200000000007</v>
      </c>
      <c r="Z24">
        <v>90.390199999999993</v>
      </c>
      <c r="AA24">
        <v>90.336500000000001</v>
      </c>
      <c r="AB24">
        <v>91.76</v>
      </c>
      <c r="AC24">
        <v>96.378</v>
      </c>
      <c r="AD24">
        <v>97.596000000000004</v>
      </c>
      <c r="AE24">
        <v>100</v>
      </c>
      <c r="AF24">
        <v>101.051</v>
      </c>
    </row>
    <row r="25" spans="1:32" x14ac:dyDescent="0.3">
      <c r="A25" t="s">
        <v>124</v>
      </c>
      <c r="B25" t="s">
        <v>343</v>
      </c>
      <c r="C25" t="s">
        <v>297</v>
      </c>
      <c r="D25" t="s">
        <v>344</v>
      </c>
      <c r="E25" t="s">
        <v>298</v>
      </c>
      <c r="F25">
        <v>59.7286</v>
      </c>
      <c r="G25">
        <v>62.245800000000003</v>
      </c>
      <c r="H25">
        <v>65.3095</v>
      </c>
      <c r="I25">
        <v>69.008300000000006</v>
      </c>
      <c r="J25">
        <v>71.840500000000006</v>
      </c>
      <c r="K25">
        <v>74.494100000000003</v>
      </c>
      <c r="L25">
        <v>76.025099999999995</v>
      </c>
      <c r="M25">
        <v>75.876400000000004</v>
      </c>
      <c r="N25">
        <v>77.889099999999999</v>
      </c>
      <c r="O25">
        <v>80.731700000000004</v>
      </c>
      <c r="P25">
        <v>82.363100000000003</v>
      </c>
      <c r="Q25">
        <v>83.523600000000002</v>
      </c>
      <c r="R25">
        <v>87.442099999999996</v>
      </c>
      <c r="S25">
        <v>90.198499999999996</v>
      </c>
      <c r="T25">
        <v>91.756200000000007</v>
      </c>
      <c r="U25">
        <v>92.051400000000001</v>
      </c>
      <c r="V25">
        <v>91.214699999999993</v>
      </c>
      <c r="W25">
        <v>89.940600000000003</v>
      </c>
      <c r="X25">
        <v>89.697000000000003</v>
      </c>
      <c r="Y25">
        <v>90.253200000000007</v>
      </c>
      <c r="Z25">
        <v>90.390199999999993</v>
      </c>
      <c r="AA25">
        <v>90.336500000000001</v>
      </c>
      <c r="AB25">
        <v>91.76</v>
      </c>
      <c r="AC25">
        <v>96.378</v>
      </c>
      <c r="AD25">
        <v>97.596000000000004</v>
      </c>
      <c r="AE25">
        <v>100</v>
      </c>
      <c r="AF25">
        <v>101.051</v>
      </c>
    </row>
    <row r="26" spans="1:32" x14ac:dyDescent="0.3">
      <c r="A26" t="s">
        <v>124</v>
      </c>
      <c r="B26" t="s">
        <v>345</v>
      </c>
      <c r="C26" t="s">
        <v>297</v>
      </c>
      <c r="D26" t="s">
        <v>346</v>
      </c>
      <c r="E26" t="s">
        <v>298</v>
      </c>
      <c r="F26">
        <v>59.7286</v>
      </c>
      <c r="G26">
        <v>62.245800000000003</v>
      </c>
      <c r="H26">
        <v>65.3095</v>
      </c>
      <c r="I26">
        <v>69.008300000000006</v>
      </c>
      <c r="J26">
        <v>71.840500000000006</v>
      </c>
      <c r="K26">
        <v>74.494100000000003</v>
      </c>
      <c r="L26">
        <v>76.025099999999995</v>
      </c>
      <c r="M26">
        <v>75.876400000000004</v>
      </c>
      <c r="N26">
        <v>77.889099999999999</v>
      </c>
      <c r="O26">
        <v>80.731700000000004</v>
      </c>
      <c r="P26">
        <v>82.363100000000003</v>
      </c>
      <c r="Q26">
        <v>83.523600000000002</v>
      </c>
      <c r="R26">
        <v>87.442099999999996</v>
      </c>
      <c r="S26">
        <v>90.198499999999996</v>
      </c>
      <c r="T26">
        <v>91.756200000000007</v>
      </c>
      <c r="U26">
        <v>92.051400000000001</v>
      </c>
      <c r="V26">
        <v>91.214699999999993</v>
      </c>
      <c r="W26">
        <v>89.940600000000003</v>
      </c>
      <c r="X26">
        <v>89.697000000000003</v>
      </c>
      <c r="Y26">
        <v>90.253200000000007</v>
      </c>
      <c r="Z26">
        <v>90.390199999999993</v>
      </c>
      <c r="AA26">
        <v>90.336500000000001</v>
      </c>
      <c r="AB26">
        <v>91.76</v>
      </c>
      <c r="AC26">
        <v>96.378</v>
      </c>
      <c r="AD26">
        <v>97.596000000000004</v>
      </c>
      <c r="AE26">
        <v>100</v>
      </c>
      <c r="AF26">
        <v>101.051</v>
      </c>
    </row>
    <row r="27" spans="1:32" x14ac:dyDescent="0.3">
      <c r="A27" t="s">
        <v>124</v>
      </c>
      <c r="B27" t="s">
        <v>347</v>
      </c>
      <c r="C27" t="s">
        <v>297</v>
      </c>
      <c r="D27" t="s">
        <v>348</v>
      </c>
      <c r="E27" t="s">
        <v>298</v>
      </c>
      <c r="F27">
        <v>59.7286</v>
      </c>
      <c r="G27">
        <v>62.245800000000003</v>
      </c>
      <c r="H27">
        <v>65.3095</v>
      </c>
      <c r="I27">
        <v>69.008300000000006</v>
      </c>
      <c r="J27">
        <v>71.840500000000006</v>
      </c>
      <c r="K27">
        <v>74.494100000000003</v>
      </c>
      <c r="L27">
        <v>76.025099999999995</v>
      </c>
      <c r="M27">
        <v>75.876400000000004</v>
      </c>
      <c r="N27">
        <v>77.889099999999999</v>
      </c>
      <c r="O27">
        <v>80.731700000000004</v>
      </c>
      <c r="P27">
        <v>82.363100000000003</v>
      </c>
      <c r="Q27">
        <v>83.523600000000002</v>
      </c>
      <c r="R27">
        <v>87.442099999999996</v>
      </c>
      <c r="S27">
        <v>90.198499999999996</v>
      </c>
      <c r="T27">
        <v>91.756200000000007</v>
      </c>
      <c r="U27">
        <v>92.051400000000001</v>
      </c>
      <c r="V27">
        <v>91.214699999999993</v>
      </c>
      <c r="W27">
        <v>89.940600000000003</v>
      </c>
      <c r="X27">
        <v>89.697000000000003</v>
      </c>
      <c r="Y27">
        <v>90.253200000000007</v>
      </c>
      <c r="Z27">
        <v>90.390199999999993</v>
      </c>
      <c r="AA27">
        <v>90.336500000000001</v>
      </c>
      <c r="AB27">
        <v>91.76</v>
      </c>
      <c r="AC27">
        <v>96.378</v>
      </c>
      <c r="AD27">
        <v>97.596000000000004</v>
      </c>
      <c r="AE27">
        <v>100</v>
      </c>
      <c r="AF27">
        <v>101.051</v>
      </c>
    </row>
    <row r="28" spans="1:32" x14ac:dyDescent="0.3">
      <c r="A28" t="s">
        <v>124</v>
      </c>
      <c r="B28" t="s">
        <v>349</v>
      </c>
      <c r="C28" t="s">
        <v>297</v>
      </c>
      <c r="D28" t="s">
        <v>350</v>
      </c>
      <c r="E28" t="s">
        <v>298</v>
      </c>
      <c r="F28">
        <v>59.7286</v>
      </c>
      <c r="G28">
        <v>62.245800000000003</v>
      </c>
      <c r="H28">
        <v>65.3095</v>
      </c>
      <c r="I28">
        <v>69.008300000000006</v>
      </c>
      <c r="J28">
        <v>71.840500000000006</v>
      </c>
      <c r="K28">
        <v>74.494100000000003</v>
      </c>
      <c r="L28">
        <v>76.025099999999995</v>
      </c>
      <c r="M28">
        <v>75.876400000000004</v>
      </c>
      <c r="N28">
        <v>77.889099999999999</v>
      </c>
      <c r="O28">
        <v>80.731700000000004</v>
      </c>
      <c r="P28">
        <v>82.363100000000003</v>
      </c>
      <c r="Q28">
        <v>83.523600000000002</v>
      </c>
      <c r="R28">
        <v>87.442099999999996</v>
      </c>
      <c r="S28">
        <v>90.198499999999996</v>
      </c>
      <c r="T28">
        <v>91.756200000000007</v>
      </c>
      <c r="U28">
        <v>92.051400000000001</v>
      </c>
      <c r="V28">
        <v>91.214699999999993</v>
      </c>
      <c r="W28">
        <v>89.940600000000003</v>
      </c>
      <c r="X28">
        <v>89.697000000000003</v>
      </c>
      <c r="Y28">
        <v>90.253200000000007</v>
      </c>
      <c r="Z28">
        <v>90.390199999999993</v>
      </c>
      <c r="AA28">
        <v>90.336500000000001</v>
      </c>
      <c r="AB28">
        <v>91.76</v>
      </c>
      <c r="AC28">
        <v>96.378</v>
      </c>
      <c r="AD28">
        <v>97.596000000000004</v>
      </c>
      <c r="AE28">
        <v>100</v>
      </c>
      <c r="AF28">
        <v>101.051</v>
      </c>
    </row>
    <row r="29" spans="1:32" x14ac:dyDescent="0.3">
      <c r="A29" t="s">
        <v>124</v>
      </c>
      <c r="B29" t="s">
        <v>351</v>
      </c>
      <c r="C29" t="s">
        <v>297</v>
      </c>
      <c r="D29" t="s">
        <v>352</v>
      </c>
      <c r="E29" t="s">
        <v>298</v>
      </c>
      <c r="F29">
        <v>59.7286</v>
      </c>
      <c r="G29">
        <v>62.245800000000003</v>
      </c>
      <c r="H29">
        <v>65.3095</v>
      </c>
      <c r="I29">
        <v>69.008300000000006</v>
      </c>
      <c r="J29">
        <v>71.840500000000006</v>
      </c>
      <c r="K29">
        <v>74.494100000000003</v>
      </c>
      <c r="L29">
        <v>76.025099999999995</v>
      </c>
      <c r="M29">
        <v>75.876400000000004</v>
      </c>
      <c r="N29">
        <v>77.889099999999999</v>
      </c>
      <c r="O29">
        <v>80.731700000000004</v>
      </c>
      <c r="P29">
        <v>82.363100000000003</v>
      </c>
      <c r="Q29">
        <v>83.523600000000002</v>
      </c>
      <c r="R29">
        <v>87.442099999999996</v>
      </c>
      <c r="S29">
        <v>90.198499999999996</v>
      </c>
      <c r="T29">
        <v>91.756200000000007</v>
      </c>
      <c r="U29">
        <v>92.051400000000001</v>
      </c>
      <c r="V29">
        <v>91.214699999999993</v>
      </c>
      <c r="W29">
        <v>89.940600000000003</v>
      </c>
      <c r="X29">
        <v>89.697000000000003</v>
      </c>
      <c r="Y29">
        <v>90.253200000000007</v>
      </c>
      <c r="Z29">
        <v>90.390199999999993</v>
      </c>
      <c r="AA29">
        <v>90.336500000000001</v>
      </c>
      <c r="AB29">
        <v>91.76</v>
      </c>
      <c r="AC29">
        <v>96.378</v>
      </c>
      <c r="AD29">
        <v>97.596000000000004</v>
      </c>
      <c r="AE29">
        <v>100</v>
      </c>
      <c r="AF29">
        <v>101.051</v>
      </c>
    </row>
    <row r="30" spans="1:32" x14ac:dyDescent="0.3">
      <c r="A30" t="s">
        <v>124</v>
      </c>
      <c r="B30" t="s">
        <v>353</v>
      </c>
      <c r="C30" t="s">
        <v>297</v>
      </c>
      <c r="D30" t="s">
        <v>354</v>
      </c>
      <c r="E30" t="s">
        <v>298</v>
      </c>
      <c r="F30">
        <v>59.7286</v>
      </c>
      <c r="G30">
        <v>62.245800000000003</v>
      </c>
      <c r="H30">
        <v>65.3095</v>
      </c>
      <c r="I30">
        <v>69.008300000000006</v>
      </c>
      <c r="J30">
        <v>71.840500000000006</v>
      </c>
      <c r="K30">
        <v>74.494100000000003</v>
      </c>
      <c r="L30">
        <v>76.025099999999995</v>
      </c>
      <c r="M30">
        <v>75.876400000000004</v>
      </c>
      <c r="N30">
        <v>77.889099999999999</v>
      </c>
      <c r="O30">
        <v>80.731700000000004</v>
      </c>
      <c r="P30">
        <v>82.363100000000003</v>
      </c>
      <c r="Q30">
        <v>83.523600000000002</v>
      </c>
      <c r="R30">
        <v>87.442099999999996</v>
      </c>
      <c r="S30">
        <v>90.198499999999996</v>
      </c>
      <c r="T30">
        <v>91.756200000000007</v>
      </c>
      <c r="U30">
        <v>92.051400000000001</v>
      </c>
      <c r="V30">
        <v>91.214699999999993</v>
      </c>
      <c r="W30">
        <v>89.940600000000003</v>
      </c>
      <c r="X30">
        <v>89.697000000000003</v>
      </c>
      <c r="Y30">
        <v>90.253200000000007</v>
      </c>
      <c r="Z30">
        <v>90.390199999999993</v>
      </c>
      <c r="AA30">
        <v>90.336500000000001</v>
      </c>
      <c r="AB30">
        <v>91.76</v>
      </c>
      <c r="AC30">
        <v>96.378</v>
      </c>
      <c r="AD30">
        <v>97.596000000000004</v>
      </c>
      <c r="AE30">
        <v>100</v>
      </c>
      <c r="AF30">
        <v>101.051</v>
      </c>
    </row>
    <row r="31" spans="1:32" x14ac:dyDescent="0.3">
      <c r="A31" t="s">
        <v>124</v>
      </c>
      <c r="B31" t="s">
        <v>355</v>
      </c>
      <c r="C31" t="s">
        <v>297</v>
      </c>
      <c r="D31" t="s">
        <v>356</v>
      </c>
      <c r="E31" t="s">
        <v>298</v>
      </c>
      <c r="F31">
        <v>59.7286</v>
      </c>
      <c r="G31">
        <v>62.245800000000003</v>
      </c>
      <c r="H31">
        <v>65.3095</v>
      </c>
      <c r="I31">
        <v>69.008300000000006</v>
      </c>
      <c r="J31">
        <v>71.840500000000006</v>
      </c>
      <c r="K31">
        <v>74.494100000000003</v>
      </c>
      <c r="L31">
        <v>76.025099999999995</v>
      </c>
      <c r="M31">
        <v>75.876400000000004</v>
      </c>
      <c r="N31">
        <v>77.889099999999999</v>
      </c>
      <c r="O31">
        <v>80.731700000000004</v>
      </c>
      <c r="P31">
        <v>82.363100000000003</v>
      </c>
      <c r="Q31">
        <v>83.523600000000002</v>
      </c>
      <c r="R31">
        <v>87.442099999999996</v>
      </c>
      <c r="S31">
        <v>90.198499999999996</v>
      </c>
      <c r="T31">
        <v>91.756200000000007</v>
      </c>
      <c r="U31">
        <v>92.051400000000001</v>
      </c>
      <c r="V31">
        <v>91.214699999999993</v>
      </c>
      <c r="W31">
        <v>89.940600000000003</v>
      </c>
      <c r="X31">
        <v>89.697000000000003</v>
      </c>
      <c r="Y31">
        <v>90.253200000000007</v>
      </c>
      <c r="Z31">
        <v>90.390199999999993</v>
      </c>
      <c r="AA31">
        <v>90.336500000000001</v>
      </c>
      <c r="AB31">
        <v>91.76</v>
      </c>
      <c r="AC31">
        <v>96.378</v>
      </c>
      <c r="AD31">
        <v>97.596000000000004</v>
      </c>
      <c r="AE31">
        <v>100</v>
      </c>
      <c r="AF31">
        <v>101.051</v>
      </c>
    </row>
    <row r="32" spans="1:32" x14ac:dyDescent="0.3">
      <c r="A32" t="s">
        <v>124</v>
      </c>
      <c r="B32" t="s">
        <v>357</v>
      </c>
      <c r="C32" t="s">
        <v>297</v>
      </c>
      <c r="D32" t="s">
        <v>358</v>
      </c>
      <c r="E32" t="s">
        <v>298</v>
      </c>
      <c r="F32">
        <v>59.7286</v>
      </c>
      <c r="G32">
        <v>62.245800000000003</v>
      </c>
      <c r="H32">
        <v>65.3095</v>
      </c>
      <c r="I32">
        <v>69.008300000000006</v>
      </c>
      <c r="J32">
        <v>71.840500000000006</v>
      </c>
      <c r="K32">
        <v>74.494100000000003</v>
      </c>
      <c r="L32">
        <v>76.025099999999995</v>
      </c>
      <c r="M32">
        <v>75.876400000000004</v>
      </c>
      <c r="N32">
        <v>77.889099999999999</v>
      </c>
      <c r="O32">
        <v>80.731700000000004</v>
      </c>
      <c r="P32">
        <v>82.363100000000003</v>
      </c>
      <c r="Q32">
        <v>83.523600000000002</v>
      </c>
      <c r="R32">
        <v>87.442099999999996</v>
      </c>
      <c r="S32">
        <v>90.198499999999996</v>
      </c>
      <c r="T32">
        <v>91.756200000000007</v>
      </c>
      <c r="U32">
        <v>92.051400000000001</v>
      </c>
      <c r="V32">
        <v>91.214699999999993</v>
      </c>
      <c r="W32">
        <v>89.940600000000003</v>
      </c>
      <c r="X32">
        <v>89.697000000000003</v>
      </c>
      <c r="Y32">
        <v>90.253200000000007</v>
      </c>
      <c r="Z32">
        <v>90.390199999999993</v>
      </c>
      <c r="AA32">
        <v>90.336500000000001</v>
      </c>
      <c r="AB32">
        <v>91.76</v>
      </c>
      <c r="AC32">
        <v>96.378</v>
      </c>
      <c r="AD32">
        <v>97.596000000000004</v>
      </c>
      <c r="AE32">
        <v>100</v>
      </c>
      <c r="AF32">
        <v>101.051</v>
      </c>
    </row>
    <row r="33" spans="1:32" x14ac:dyDescent="0.3">
      <c r="A33" t="s">
        <v>124</v>
      </c>
      <c r="B33" t="s">
        <v>359</v>
      </c>
      <c r="C33" t="s">
        <v>297</v>
      </c>
      <c r="D33" t="s">
        <v>360</v>
      </c>
      <c r="E33" t="s">
        <v>298</v>
      </c>
      <c r="F33">
        <v>59.7286</v>
      </c>
      <c r="G33">
        <v>62.245800000000003</v>
      </c>
      <c r="H33">
        <v>65.309500000000099</v>
      </c>
      <c r="I33">
        <v>69.008300000000105</v>
      </c>
      <c r="J33">
        <v>71.840500000000105</v>
      </c>
      <c r="K33">
        <v>74.494100000000103</v>
      </c>
      <c r="L33">
        <v>76.025099999999995</v>
      </c>
      <c r="M33">
        <v>75.876400000000103</v>
      </c>
      <c r="N33">
        <v>77.889100000000099</v>
      </c>
      <c r="O33">
        <v>80.731700000000103</v>
      </c>
      <c r="P33">
        <v>82.363100000000102</v>
      </c>
      <c r="Q33">
        <v>83.523600000000101</v>
      </c>
      <c r="R33">
        <v>87.442100000000096</v>
      </c>
      <c r="S33">
        <v>90.198500000000095</v>
      </c>
      <c r="T33">
        <v>91.756200000000106</v>
      </c>
      <c r="U33">
        <v>92.0514000000001</v>
      </c>
      <c r="V33">
        <v>91.214700000000093</v>
      </c>
      <c r="W33">
        <v>89.940600000000103</v>
      </c>
      <c r="X33">
        <v>89.697000000000102</v>
      </c>
      <c r="Y33">
        <v>90.253200000000007</v>
      </c>
      <c r="Z33">
        <v>90.390199999999993</v>
      </c>
      <c r="AA33">
        <v>90.336500000000001</v>
      </c>
      <c r="AB33">
        <v>91.76</v>
      </c>
      <c r="AC33">
        <v>96.378</v>
      </c>
      <c r="AD33">
        <v>97.596000000000004</v>
      </c>
      <c r="AE33">
        <v>100</v>
      </c>
      <c r="AF33">
        <v>101.051</v>
      </c>
    </row>
    <row r="34" spans="1:32" x14ac:dyDescent="0.3">
      <c r="A34" t="s">
        <v>124</v>
      </c>
      <c r="B34" t="s">
        <v>361</v>
      </c>
      <c r="C34" t="s">
        <v>297</v>
      </c>
      <c r="D34" t="s">
        <v>362</v>
      </c>
      <c r="E34" t="s">
        <v>298</v>
      </c>
      <c r="F34">
        <v>59.7286</v>
      </c>
      <c r="G34">
        <v>62.245800000000003</v>
      </c>
      <c r="H34">
        <v>65.3095</v>
      </c>
      <c r="I34">
        <v>69.008300000000006</v>
      </c>
      <c r="J34">
        <v>71.840500000000006</v>
      </c>
      <c r="K34">
        <v>74.494100000000003</v>
      </c>
      <c r="L34">
        <v>76.025099999999995</v>
      </c>
      <c r="M34">
        <v>75.876400000000004</v>
      </c>
      <c r="N34">
        <v>77.889099999999999</v>
      </c>
      <c r="O34">
        <v>80.731700000000004</v>
      </c>
      <c r="P34">
        <v>82.363100000000003</v>
      </c>
      <c r="Q34">
        <v>83.523600000000002</v>
      </c>
      <c r="R34">
        <v>87.442099999999996</v>
      </c>
      <c r="S34">
        <v>90.198499999999996</v>
      </c>
      <c r="T34">
        <v>91.756200000000007</v>
      </c>
      <c r="U34">
        <v>92.051400000000001</v>
      </c>
      <c r="V34">
        <v>91.214699999999993</v>
      </c>
      <c r="W34">
        <v>89.940600000000003</v>
      </c>
      <c r="X34">
        <v>89.697000000000003</v>
      </c>
      <c r="Y34">
        <v>90.253200000000007</v>
      </c>
      <c r="Z34">
        <v>90.390199999999993</v>
      </c>
      <c r="AA34">
        <v>90.336500000000001</v>
      </c>
      <c r="AB34">
        <v>91.76</v>
      </c>
      <c r="AC34">
        <v>96.378</v>
      </c>
      <c r="AD34">
        <v>97.596000000000004</v>
      </c>
      <c r="AE34">
        <v>100</v>
      </c>
      <c r="AF34">
        <v>101.051</v>
      </c>
    </row>
    <row r="35" spans="1:32" x14ac:dyDescent="0.3">
      <c r="A35" t="s">
        <v>124</v>
      </c>
      <c r="B35" t="s">
        <v>363</v>
      </c>
      <c r="C35" t="s">
        <v>297</v>
      </c>
      <c r="D35" t="s">
        <v>364</v>
      </c>
      <c r="E35" t="s">
        <v>298</v>
      </c>
      <c r="F35">
        <v>59.7286</v>
      </c>
      <c r="G35">
        <v>62.245800000000003</v>
      </c>
      <c r="H35">
        <v>65.3095</v>
      </c>
      <c r="I35">
        <v>69.008300000000006</v>
      </c>
      <c r="J35">
        <v>71.840500000000006</v>
      </c>
      <c r="K35">
        <v>74.494100000000003</v>
      </c>
      <c r="L35">
        <v>76.025099999999995</v>
      </c>
      <c r="M35">
        <v>75.876400000000004</v>
      </c>
      <c r="N35">
        <v>77.889099999999999</v>
      </c>
      <c r="O35">
        <v>80.731700000000004</v>
      </c>
      <c r="P35">
        <v>82.363100000000003</v>
      </c>
      <c r="Q35">
        <v>83.523600000000002</v>
      </c>
      <c r="R35">
        <v>87.442099999999996</v>
      </c>
      <c r="S35">
        <v>90.198499999999996</v>
      </c>
      <c r="T35">
        <v>91.756200000000007</v>
      </c>
      <c r="U35">
        <v>92.051400000000001</v>
      </c>
      <c r="V35">
        <v>91.214699999999993</v>
      </c>
      <c r="W35">
        <v>89.940600000000003</v>
      </c>
      <c r="X35">
        <v>89.697000000000003</v>
      </c>
      <c r="Y35">
        <v>90.253200000000007</v>
      </c>
      <c r="Z35">
        <v>90.390199999999993</v>
      </c>
      <c r="AA35">
        <v>90.336500000000001</v>
      </c>
      <c r="AB35">
        <v>91.76</v>
      </c>
      <c r="AC35">
        <v>96.378</v>
      </c>
      <c r="AD35">
        <v>97.596000000000004</v>
      </c>
      <c r="AE35">
        <v>100</v>
      </c>
      <c r="AF35">
        <v>101.051</v>
      </c>
    </row>
    <row r="36" spans="1:32" x14ac:dyDescent="0.3">
      <c r="A36" t="s">
        <v>124</v>
      </c>
      <c r="B36" t="s">
        <v>365</v>
      </c>
      <c r="C36" t="s">
        <v>297</v>
      </c>
      <c r="D36" t="s">
        <v>366</v>
      </c>
      <c r="E36" t="s">
        <v>298</v>
      </c>
      <c r="F36">
        <v>59.7286</v>
      </c>
      <c r="G36">
        <v>62.245800000000003</v>
      </c>
      <c r="H36">
        <v>65.3095</v>
      </c>
      <c r="I36">
        <v>69.008300000000006</v>
      </c>
      <c r="J36">
        <v>71.840500000000006</v>
      </c>
      <c r="K36">
        <v>74.494100000000003</v>
      </c>
      <c r="L36">
        <v>76.025099999999995</v>
      </c>
      <c r="M36">
        <v>75.876400000000004</v>
      </c>
      <c r="N36">
        <v>77.889099999999999</v>
      </c>
      <c r="O36">
        <v>80.731700000000004</v>
      </c>
      <c r="P36">
        <v>82.363100000000003</v>
      </c>
      <c r="Q36">
        <v>83.523600000000002</v>
      </c>
      <c r="R36">
        <v>87.442099999999996</v>
      </c>
      <c r="S36">
        <v>90.198499999999996</v>
      </c>
      <c r="T36">
        <v>91.756200000000007</v>
      </c>
      <c r="U36">
        <v>92.051400000000001</v>
      </c>
      <c r="V36">
        <v>91.214699999999993</v>
      </c>
      <c r="W36">
        <v>89.940600000000003</v>
      </c>
      <c r="X36">
        <v>89.697000000000003</v>
      </c>
      <c r="Y36">
        <v>90.253200000000007</v>
      </c>
      <c r="Z36">
        <v>90.390199999999993</v>
      </c>
      <c r="AA36">
        <v>90.336500000000001</v>
      </c>
      <c r="AB36">
        <v>91.76</v>
      </c>
      <c r="AC36">
        <v>96.378</v>
      </c>
      <c r="AD36">
        <v>97.596000000000004</v>
      </c>
      <c r="AE36">
        <v>100</v>
      </c>
      <c r="AF36">
        <v>101.051</v>
      </c>
    </row>
    <row r="37" spans="1:32" x14ac:dyDescent="0.3">
      <c r="A37" t="s">
        <v>124</v>
      </c>
      <c r="B37" t="s">
        <v>367</v>
      </c>
      <c r="C37" t="s">
        <v>297</v>
      </c>
      <c r="D37" t="s">
        <v>368</v>
      </c>
      <c r="E37" t="s">
        <v>298</v>
      </c>
      <c r="F37">
        <v>59.7286</v>
      </c>
      <c r="G37">
        <v>62.245800000000003</v>
      </c>
      <c r="H37">
        <v>65.3095</v>
      </c>
      <c r="I37">
        <v>69.008300000000006</v>
      </c>
      <c r="J37">
        <v>71.840500000000006</v>
      </c>
      <c r="K37">
        <v>74.494100000000003</v>
      </c>
      <c r="L37">
        <v>76.025099999999995</v>
      </c>
      <c r="M37">
        <v>75.876400000000004</v>
      </c>
      <c r="N37">
        <v>77.889099999999999</v>
      </c>
      <c r="O37">
        <v>80.731700000000004</v>
      </c>
      <c r="P37">
        <v>82.363100000000003</v>
      </c>
      <c r="Q37">
        <v>83.523600000000002</v>
      </c>
      <c r="R37">
        <v>87.442099999999996</v>
      </c>
      <c r="S37">
        <v>90.198499999999996</v>
      </c>
      <c r="T37">
        <v>91.756200000000007</v>
      </c>
      <c r="U37">
        <v>92.051400000000001</v>
      </c>
      <c r="V37">
        <v>91.214699999999993</v>
      </c>
      <c r="W37">
        <v>89.940600000000003</v>
      </c>
      <c r="X37">
        <v>89.697000000000003</v>
      </c>
      <c r="Y37">
        <v>90.253200000000007</v>
      </c>
      <c r="Z37">
        <v>90.390199999999993</v>
      </c>
      <c r="AA37">
        <v>90.336500000000001</v>
      </c>
      <c r="AB37">
        <v>91.76</v>
      </c>
      <c r="AC37">
        <v>96.378</v>
      </c>
      <c r="AD37">
        <v>97.596000000000004</v>
      </c>
      <c r="AE37">
        <v>100</v>
      </c>
      <c r="AF37">
        <v>101.051</v>
      </c>
    </row>
    <row r="38" spans="1:32" x14ac:dyDescent="0.3">
      <c r="A38" t="s">
        <v>124</v>
      </c>
      <c r="B38" t="s">
        <v>369</v>
      </c>
      <c r="C38" t="s">
        <v>297</v>
      </c>
      <c r="D38" t="s">
        <v>370</v>
      </c>
      <c r="E38" t="s">
        <v>298</v>
      </c>
      <c r="F38">
        <v>59.7286</v>
      </c>
      <c r="G38">
        <v>62.245800000000003</v>
      </c>
      <c r="H38">
        <v>65.3095</v>
      </c>
      <c r="I38">
        <v>69.008300000000006</v>
      </c>
      <c r="J38">
        <v>71.840500000000006</v>
      </c>
      <c r="K38">
        <v>74.494100000000003</v>
      </c>
      <c r="L38">
        <v>76.025099999999995</v>
      </c>
      <c r="M38">
        <v>75.876400000000004</v>
      </c>
      <c r="N38">
        <v>77.889099999999999</v>
      </c>
      <c r="O38">
        <v>80.731700000000004</v>
      </c>
      <c r="P38">
        <v>82.363100000000003</v>
      </c>
      <c r="Q38">
        <v>83.523600000000002</v>
      </c>
      <c r="R38">
        <v>87.442099999999996</v>
      </c>
      <c r="S38">
        <v>90.198499999999996</v>
      </c>
      <c r="T38">
        <v>91.756200000000007</v>
      </c>
      <c r="U38">
        <v>92.051400000000001</v>
      </c>
      <c r="V38">
        <v>91.214699999999993</v>
      </c>
      <c r="W38">
        <v>89.940600000000003</v>
      </c>
      <c r="X38">
        <v>89.697000000000003</v>
      </c>
      <c r="Y38">
        <v>90.253200000000007</v>
      </c>
      <c r="Z38">
        <v>90.390199999999993</v>
      </c>
      <c r="AA38">
        <v>90.336500000000001</v>
      </c>
      <c r="AB38">
        <v>91.76</v>
      </c>
      <c r="AC38">
        <v>96.378</v>
      </c>
      <c r="AD38">
        <v>97.596000000000004</v>
      </c>
      <c r="AE38">
        <v>100</v>
      </c>
      <c r="AF38">
        <v>101.051</v>
      </c>
    </row>
    <row r="39" spans="1:32" x14ac:dyDescent="0.3">
      <c r="A39" t="s">
        <v>124</v>
      </c>
      <c r="B39" t="s">
        <v>371</v>
      </c>
      <c r="C39" t="s">
        <v>297</v>
      </c>
      <c r="D39" t="s">
        <v>372</v>
      </c>
      <c r="E39" t="s">
        <v>298</v>
      </c>
      <c r="F39">
        <v>59.7286</v>
      </c>
      <c r="G39">
        <v>62.245800000000003</v>
      </c>
      <c r="H39">
        <v>65.3095</v>
      </c>
      <c r="I39">
        <v>69.008300000000006</v>
      </c>
      <c r="J39">
        <v>71.840500000000006</v>
      </c>
      <c r="K39">
        <v>74.494100000000003</v>
      </c>
      <c r="L39">
        <v>76.025099999999995</v>
      </c>
      <c r="M39">
        <v>75.876400000000004</v>
      </c>
      <c r="N39">
        <v>77.889099999999999</v>
      </c>
      <c r="O39">
        <v>80.731700000000004</v>
      </c>
      <c r="P39">
        <v>82.363100000000003</v>
      </c>
      <c r="Q39">
        <v>83.523600000000002</v>
      </c>
      <c r="R39">
        <v>87.442099999999996</v>
      </c>
      <c r="S39">
        <v>90.198499999999996</v>
      </c>
      <c r="T39">
        <v>91.756200000000007</v>
      </c>
      <c r="U39">
        <v>92.051400000000001</v>
      </c>
      <c r="V39">
        <v>91.214699999999993</v>
      </c>
      <c r="W39">
        <v>89.940600000000003</v>
      </c>
      <c r="X39">
        <v>89.697000000000003</v>
      </c>
      <c r="Y39">
        <v>90.253200000000007</v>
      </c>
      <c r="Z39">
        <v>90.390199999999993</v>
      </c>
      <c r="AA39">
        <v>90.336500000000001</v>
      </c>
      <c r="AB39">
        <v>91.76</v>
      </c>
      <c r="AC39">
        <v>96.378</v>
      </c>
      <c r="AD39">
        <v>97.596000000000004</v>
      </c>
      <c r="AE39">
        <v>100</v>
      </c>
      <c r="AF39">
        <v>101.051</v>
      </c>
    </row>
    <row r="40" spans="1:32" x14ac:dyDescent="0.3">
      <c r="A40" t="s">
        <v>124</v>
      </c>
      <c r="B40" t="s">
        <v>373</v>
      </c>
      <c r="C40" t="s">
        <v>297</v>
      </c>
      <c r="D40" t="s">
        <v>374</v>
      </c>
      <c r="E40" t="s">
        <v>298</v>
      </c>
      <c r="F40">
        <v>59.7286</v>
      </c>
      <c r="G40">
        <v>62.245800000000003</v>
      </c>
      <c r="H40">
        <v>65.3095</v>
      </c>
      <c r="I40">
        <v>69.008300000000006</v>
      </c>
      <c r="J40">
        <v>71.840500000000006</v>
      </c>
      <c r="K40">
        <v>74.494100000000003</v>
      </c>
      <c r="L40">
        <v>76.025099999999995</v>
      </c>
      <c r="M40">
        <v>75.876400000000004</v>
      </c>
      <c r="N40">
        <v>77.889099999999999</v>
      </c>
      <c r="O40">
        <v>80.731700000000004</v>
      </c>
      <c r="P40">
        <v>82.363100000000003</v>
      </c>
      <c r="Q40">
        <v>83.523600000000002</v>
      </c>
      <c r="R40">
        <v>87.442099999999996</v>
      </c>
      <c r="S40">
        <v>90.198499999999996</v>
      </c>
      <c r="T40">
        <v>91.756200000000007</v>
      </c>
      <c r="U40">
        <v>92.051400000000001</v>
      </c>
      <c r="V40">
        <v>91.214699999999993</v>
      </c>
      <c r="W40">
        <v>89.940600000000003</v>
      </c>
      <c r="X40">
        <v>89.697000000000003</v>
      </c>
      <c r="Y40">
        <v>90.253200000000007</v>
      </c>
      <c r="Z40">
        <v>90.390199999999993</v>
      </c>
      <c r="AA40">
        <v>90.336500000000001</v>
      </c>
      <c r="AB40">
        <v>91.76</v>
      </c>
      <c r="AC40">
        <v>96.378</v>
      </c>
      <c r="AD40">
        <v>97.596000000000004</v>
      </c>
      <c r="AE40">
        <v>100</v>
      </c>
      <c r="AF40">
        <v>101.051</v>
      </c>
    </row>
    <row r="41" spans="1:32" x14ac:dyDescent="0.3">
      <c r="A41" t="s">
        <v>124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124</v>
      </c>
      <c r="B42" t="s">
        <v>377</v>
      </c>
      <c r="C42" t="s">
        <v>297</v>
      </c>
      <c r="D42" t="s">
        <v>378</v>
      </c>
      <c r="E42" t="s">
        <v>298</v>
      </c>
      <c r="F42">
        <v>59.7286</v>
      </c>
      <c r="G42">
        <v>62.245800000000003</v>
      </c>
      <c r="H42">
        <v>65.3095</v>
      </c>
      <c r="I42">
        <v>69.008300000000006</v>
      </c>
      <c r="J42">
        <v>71.840500000000006</v>
      </c>
      <c r="K42">
        <v>74.494100000000003</v>
      </c>
      <c r="L42">
        <v>76.025099999999995</v>
      </c>
      <c r="M42">
        <v>75.876400000000004</v>
      </c>
      <c r="N42">
        <v>77.889099999999999</v>
      </c>
      <c r="O42">
        <v>80.731700000000004</v>
      </c>
      <c r="P42">
        <v>82.363100000000003</v>
      </c>
      <c r="Q42">
        <v>83.523600000000002</v>
      </c>
      <c r="R42">
        <v>87.442099999999996</v>
      </c>
      <c r="S42">
        <v>90.198499999999996</v>
      </c>
      <c r="T42">
        <v>91.756200000000007</v>
      </c>
      <c r="U42">
        <v>92.051400000000001</v>
      </c>
      <c r="V42">
        <v>91.214699999999993</v>
      </c>
      <c r="W42">
        <v>89.940600000000003</v>
      </c>
      <c r="X42">
        <v>89.697000000000003</v>
      </c>
      <c r="Y42">
        <v>90.253200000000007</v>
      </c>
      <c r="Z42">
        <v>90.390199999999993</v>
      </c>
      <c r="AA42">
        <v>90.336500000000001</v>
      </c>
      <c r="AB42">
        <v>91.76</v>
      </c>
      <c r="AC42">
        <v>96.378</v>
      </c>
      <c r="AD42">
        <v>97.596000000000004</v>
      </c>
      <c r="AE42">
        <v>100</v>
      </c>
      <c r="AF42">
        <v>101.051</v>
      </c>
    </row>
    <row r="43" spans="1:32" x14ac:dyDescent="0.3">
      <c r="A43" t="s">
        <v>124</v>
      </c>
      <c r="B43" t="s">
        <v>379</v>
      </c>
      <c r="C43" t="s">
        <v>297</v>
      </c>
      <c r="D43" t="s">
        <v>380</v>
      </c>
      <c r="E43" t="s">
        <v>298</v>
      </c>
      <c r="F43">
        <v>59.7286</v>
      </c>
      <c r="G43">
        <v>62.245800000000003</v>
      </c>
      <c r="H43">
        <v>65.3095</v>
      </c>
      <c r="I43">
        <v>69.008300000000006</v>
      </c>
      <c r="J43">
        <v>71.840500000000006</v>
      </c>
      <c r="K43">
        <v>74.494100000000003</v>
      </c>
      <c r="L43">
        <v>76.025099999999995</v>
      </c>
      <c r="M43">
        <v>75.876400000000004</v>
      </c>
      <c r="N43">
        <v>77.889099999999999</v>
      </c>
      <c r="O43">
        <v>80.731700000000004</v>
      </c>
      <c r="P43">
        <v>82.363100000000003</v>
      </c>
      <c r="Q43">
        <v>83.523600000000002</v>
      </c>
      <c r="R43">
        <v>87.442099999999996</v>
      </c>
      <c r="S43">
        <v>90.198499999999996</v>
      </c>
      <c r="T43">
        <v>91.756200000000007</v>
      </c>
      <c r="U43">
        <v>92.051400000000001</v>
      </c>
      <c r="V43">
        <v>91.214699999999993</v>
      </c>
      <c r="W43">
        <v>89.940600000000003</v>
      </c>
      <c r="X43">
        <v>89.697000000000003</v>
      </c>
      <c r="Y43">
        <v>90.253200000000007</v>
      </c>
      <c r="Z43">
        <v>90.390199999999894</v>
      </c>
      <c r="AA43">
        <v>90.336500000000001</v>
      </c>
      <c r="AB43">
        <v>91.76</v>
      </c>
      <c r="AC43">
        <v>96.378</v>
      </c>
      <c r="AD43">
        <v>97.596000000000004</v>
      </c>
      <c r="AE43">
        <v>100</v>
      </c>
      <c r="AF43">
        <v>101.051</v>
      </c>
    </row>
    <row r="44" spans="1:32" x14ac:dyDescent="0.3">
      <c r="A44" t="s">
        <v>124</v>
      </c>
      <c r="B44" t="s">
        <v>381</v>
      </c>
      <c r="C44" t="s">
        <v>297</v>
      </c>
      <c r="D44" t="s">
        <v>382</v>
      </c>
      <c r="E44" t="s">
        <v>298</v>
      </c>
      <c r="F44">
        <v>59.7286</v>
      </c>
      <c r="G44">
        <v>62.245800000000003</v>
      </c>
      <c r="H44">
        <v>65.3095</v>
      </c>
      <c r="I44">
        <v>69.008300000000006</v>
      </c>
      <c r="J44">
        <v>71.840500000000006</v>
      </c>
      <c r="K44">
        <v>74.494100000000003</v>
      </c>
      <c r="L44">
        <v>76.025099999999995</v>
      </c>
      <c r="M44">
        <v>75.876400000000004</v>
      </c>
      <c r="N44">
        <v>77.889099999999999</v>
      </c>
      <c r="O44">
        <v>80.731700000000004</v>
      </c>
      <c r="P44">
        <v>82.363100000000102</v>
      </c>
      <c r="Q44">
        <v>83.523600000000002</v>
      </c>
      <c r="R44">
        <v>87.442099999999996</v>
      </c>
      <c r="S44">
        <v>90.198499999999996</v>
      </c>
      <c r="T44">
        <v>91.756200000000106</v>
      </c>
      <c r="U44">
        <v>92.051400000000001</v>
      </c>
      <c r="V44">
        <v>91.214699999999993</v>
      </c>
      <c r="W44">
        <v>89.940600000000003</v>
      </c>
      <c r="X44">
        <v>89.697000000000003</v>
      </c>
      <c r="Y44">
        <v>90.253200000000007</v>
      </c>
      <c r="Z44">
        <v>90.390199999999993</v>
      </c>
      <c r="AA44">
        <v>90.336500000000001</v>
      </c>
      <c r="AB44">
        <v>91.76</v>
      </c>
      <c r="AC44">
        <v>96.378</v>
      </c>
      <c r="AD44">
        <v>97.596000000000004</v>
      </c>
      <c r="AE44">
        <v>100</v>
      </c>
      <c r="AF44">
        <v>101.051</v>
      </c>
    </row>
    <row r="45" spans="1:32" x14ac:dyDescent="0.3">
      <c r="A45" t="s">
        <v>124</v>
      </c>
      <c r="B45" t="s">
        <v>383</v>
      </c>
      <c r="C45" t="s">
        <v>297</v>
      </c>
      <c r="D45" t="s">
        <v>384</v>
      </c>
      <c r="E45" t="s">
        <v>298</v>
      </c>
      <c r="F45">
        <v>59.7286</v>
      </c>
      <c r="G45">
        <v>62.245800000000003</v>
      </c>
      <c r="H45">
        <v>65.3095</v>
      </c>
      <c r="I45">
        <v>69.008300000000006</v>
      </c>
      <c r="J45">
        <v>71.840500000000006</v>
      </c>
      <c r="K45">
        <v>74.494100000000003</v>
      </c>
      <c r="L45">
        <v>76.025099999999995</v>
      </c>
      <c r="M45">
        <v>75.876400000000004</v>
      </c>
      <c r="N45">
        <v>77.889099999999999</v>
      </c>
      <c r="O45">
        <v>80.731700000000004</v>
      </c>
      <c r="P45">
        <v>82.363100000000102</v>
      </c>
      <c r="Q45">
        <v>83.523600000000002</v>
      </c>
      <c r="R45">
        <v>87.442099999999996</v>
      </c>
      <c r="S45">
        <v>90.198499999999996</v>
      </c>
      <c r="T45">
        <v>91.756200000000106</v>
      </c>
      <c r="U45">
        <v>92.051400000000001</v>
      </c>
      <c r="V45">
        <v>91.214699999999993</v>
      </c>
      <c r="W45">
        <v>89.940600000000003</v>
      </c>
      <c r="X45">
        <v>89.697000000000003</v>
      </c>
      <c r="Y45">
        <v>90.253200000000007</v>
      </c>
      <c r="Z45">
        <v>90.390199999999993</v>
      </c>
      <c r="AA45">
        <v>90.336500000000001</v>
      </c>
      <c r="AB45">
        <v>91.76</v>
      </c>
      <c r="AC45">
        <v>96.378</v>
      </c>
      <c r="AD45">
        <v>97.596000000000004</v>
      </c>
      <c r="AE45">
        <v>100</v>
      </c>
      <c r="AF45">
        <v>101.051</v>
      </c>
    </row>
    <row r="46" spans="1:32" x14ac:dyDescent="0.3">
      <c r="A46" t="s">
        <v>124</v>
      </c>
      <c r="B46" t="s">
        <v>385</v>
      </c>
      <c r="C46" t="s">
        <v>297</v>
      </c>
      <c r="D46" t="s">
        <v>386</v>
      </c>
      <c r="E46" t="s">
        <v>298</v>
      </c>
      <c r="F46">
        <v>59.7286</v>
      </c>
      <c r="G46">
        <v>62.245800000000003</v>
      </c>
      <c r="H46">
        <v>65.3095</v>
      </c>
      <c r="I46">
        <v>69.008300000000006</v>
      </c>
      <c r="J46">
        <v>71.840500000000006</v>
      </c>
      <c r="K46">
        <v>74.494100000000003</v>
      </c>
      <c r="L46">
        <v>76.025099999999995</v>
      </c>
      <c r="M46">
        <v>75.876400000000004</v>
      </c>
      <c r="N46">
        <v>77.889099999999999</v>
      </c>
      <c r="O46">
        <v>80.731700000000004</v>
      </c>
      <c r="P46">
        <v>82.363100000000003</v>
      </c>
      <c r="Q46">
        <v>83.523600000000002</v>
      </c>
      <c r="R46">
        <v>87.442099999999996</v>
      </c>
      <c r="S46">
        <v>90.198499999999996</v>
      </c>
      <c r="T46">
        <v>91.756200000000007</v>
      </c>
      <c r="U46">
        <v>92.051400000000001</v>
      </c>
      <c r="V46">
        <v>91.214699999999993</v>
      </c>
      <c r="W46">
        <v>89.940600000000003</v>
      </c>
      <c r="X46">
        <v>89.697000000000003</v>
      </c>
      <c r="Y46">
        <v>90.253200000000007</v>
      </c>
      <c r="Z46">
        <v>90.390199999999993</v>
      </c>
      <c r="AA46">
        <v>90.336500000000001</v>
      </c>
      <c r="AB46">
        <v>91.76</v>
      </c>
      <c r="AC46">
        <v>96.378</v>
      </c>
      <c r="AD46">
        <v>97.596000000000004</v>
      </c>
      <c r="AE46">
        <v>100</v>
      </c>
      <c r="AF46">
        <v>101.051</v>
      </c>
    </row>
    <row r="47" spans="1:32" x14ac:dyDescent="0.3">
      <c r="A47" t="s">
        <v>124</v>
      </c>
      <c r="B47" t="s">
        <v>387</v>
      </c>
      <c r="C47" t="s">
        <v>297</v>
      </c>
      <c r="D47" t="s">
        <v>388</v>
      </c>
      <c r="E47" t="s">
        <v>298</v>
      </c>
      <c r="F47">
        <v>59.7286</v>
      </c>
      <c r="G47">
        <v>62.245800000000003</v>
      </c>
      <c r="H47">
        <v>65.3095</v>
      </c>
      <c r="I47">
        <v>69.008300000000006</v>
      </c>
      <c r="J47">
        <v>71.840500000000006</v>
      </c>
      <c r="K47">
        <v>74.494100000000003</v>
      </c>
      <c r="L47">
        <v>76.025099999999995</v>
      </c>
      <c r="M47">
        <v>75.876400000000004</v>
      </c>
      <c r="N47">
        <v>77.889099999999999</v>
      </c>
      <c r="O47">
        <v>80.731700000000004</v>
      </c>
      <c r="P47">
        <v>82.363100000000003</v>
      </c>
      <c r="Q47">
        <v>83.523600000000002</v>
      </c>
      <c r="R47">
        <v>87.442099999999996</v>
      </c>
      <c r="S47">
        <v>90.198499999999996</v>
      </c>
      <c r="T47">
        <v>91.756200000000007</v>
      </c>
      <c r="U47">
        <v>92.051400000000001</v>
      </c>
      <c r="V47">
        <v>91.214699999999993</v>
      </c>
      <c r="W47">
        <v>89.940600000000003</v>
      </c>
      <c r="X47">
        <v>89.697000000000003</v>
      </c>
      <c r="Y47">
        <v>90.253200000000007</v>
      </c>
      <c r="Z47">
        <v>90.390199999999993</v>
      </c>
      <c r="AA47">
        <v>90.336500000000001</v>
      </c>
      <c r="AB47">
        <v>91.76</v>
      </c>
      <c r="AC47">
        <v>96.378</v>
      </c>
      <c r="AD47">
        <v>97.596000000000004</v>
      </c>
      <c r="AE47">
        <v>100</v>
      </c>
      <c r="AF47">
        <v>101.051</v>
      </c>
    </row>
    <row r="48" spans="1:32" x14ac:dyDescent="0.3">
      <c r="A48" t="s">
        <v>124</v>
      </c>
      <c r="B48" t="s">
        <v>389</v>
      </c>
      <c r="C48" t="s">
        <v>297</v>
      </c>
      <c r="D48" t="s">
        <v>390</v>
      </c>
      <c r="E48" t="s">
        <v>298</v>
      </c>
      <c r="F48">
        <v>59.7286</v>
      </c>
      <c r="G48">
        <v>62.245800000000003</v>
      </c>
      <c r="H48">
        <v>65.3095</v>
      </c>
      <c r="I48">
        <v>69.008300000000006</v>
      </c>
      <c r="J48">
        <v>71.840500000000006</v>
      </c>
      <c r="K48">
        <v>74.494100000000003</v>
      </c>
      <c r="L48">
        <v>76.025099999999995</v>
      </c>
      <c r="M48">
        <v>75.876400000000004</v>
      </c>
      <c r="N48">
        <v>77.889099999999999</v>
      </c>
      <c r="O48">
        <v>80.731700000000004</v>
      </c>
      <c r="P48">
        <v>82.363100000000003</v>
      </c>
      <c r="Q48">
        <v>83.523600000000002</v>
      </c>
      <c r="R48">
        <v>87.442099999999996</v>
      </c>
      <c r="S48">
        <v>90.198499999999996</v>
      </c>
      <c r="T48">
        <v>91.756200000000007</v>
      </c>
      <c r="U48">
        <v>92.051400000000001</v>
      </c>
      <c r="V48">
        <v>91.214699999999993</v>
      </c>
      <c r="W48">
        <v>89.940600000000003</v>
      </c>
      <c r="X48">
        <v>89.697000000000003</v>
      </c>
      <c r="Y48">
        <v>90.253200000000007</v>
      </c>
      <c r="Z48">
        <v>90.390199999999993</v>
      </c>
      <c r="AA48">
        <v>90.336500000000001</v>
      </c>
      <c r="AB48">
        <v>91.76</v>
      </c>
      <c r="AC48">
        <v>96.378</v>
      </c>
      <c r="AD48">
        <v>97.596000000000004</v>
      </c>
      <c r="AE48">
        <v>100</v>
      </c>
      <c r="AF48">
        <v>101.051</v>
      </c>
    </row>
    <row r="49" spans="1:32" x14ac:dyDescent="0.3">
      <c r="A49" t="s">
        <v>124</v>
      </c>
      <c r="B49" t="s">
        <v>391</v>
      </c>
      <c r="C49" t="s">
        <v>297</v>
      </c>
      <c r="D49" t="s">
        <v>392</v>
      </c>
      <c r="E49" t="s">
        <v>298</v>
      </c>
      <c r="F49">
        <v>59.7286</v>
      </c>
      <c r="G49">
        <v>62.245800000000003</v>
      </c>
      <c r="H49">
        <v>65.3095</v>
      </c>
      <c r="I49">
        <v>69.008300000000006</v>
      </c>
      <c r="J49">
        <v>71.840500000000006</v>
      </c>
      <c r="K49">
        <v>74.494100000000003</v>
      </c>
      <c r="L49">
        <v>76.025099999999995</v>
      </c>
      <c r="M49">
        <v>75.876400000000004</v>
      </c>
      <c r="N49">
        <v>77.889099999999999</v>
      </c>
      <c r="O49">
        <v>80.731700000000004</v>
      </c>
      <c r="P49">
        <v>82.363100000000003</v>
      </c>
      <c r="Q49">
        <v>83.523600000000002</v>
      </c>
      <c r="R49">
        <v>87.442099999999996</v>
      </c>
      <c r="S49">
        <v>90.198499999999996</v>
      </c>
      <c r="T49">
        <v>91.756200000000007</v>
      </c>
      <c r="U49">
        <v>92.051400000000001</v>
      </c>
      <c r="V49">
        <v>91.214699999999993</v>
      </c>
      <c r="W49">
        <v>89.940600000000003</v>
      </c>
      <c r="X49">
        <v>89.697000000000003</v>
      </c>
      <c r="Y49">
        <v>90.253200000000007</v>
      </c>
      <c r="Z49">
        <v>90.390199999999993</v>
      </c>
      <c r="AA49">
        <v>90.336500000000001</v>
      </c>
      <c r="AB49">
        <v>91.76</v>
      </c>
      <c r="AC49">
        <v>96.378</v>
      </c>
      <c r="AD49">
        <v>97.596000000000004</v>
      </c>
      <c r="AE49">
        <v>100</v>
      </c>
      <c r="AF49">
        <v>101.051</v>
      </c>
    </row>
    <row r="50" spans="1:32" x14ac:dyDescent="0.3">
      <c r="A50" t="s">
        <v>124</v>
      </c>
      <c r="B50" t="s">
        <v>393</v>
      </c>
      <c r="C50" t="s">
        <v>297</v>
      </c>
      <c r="D50" t="s">
        <v>394</v>
      </c>
      <c r="E50" t="s">
        <v>298</v>
      </c>
      <c r="F50">
        <v>59.7286</v>
      </c>
      <c r="G50">
        <v>62.245800000000003</v>
      </c>
      <c r="H50">
        <v>65.3095</v>
      </c>
      <c r="I50">
        <v>69.008300000000006</v>
      </c>
      <c r="J50">
        <v>71.840500000000006</v>
      </c>
      <c r="K50">
        <v>74.494100000000003</v>
      </c>
      <c r="L50">
        <v>76.025099999999995</v>
      </c>
      <c r="M50">
        <v>75.876400000000004</v>
      </c>
      <c r="N50">
        <v>77.889099999999999</v>
      </c>
      <c r="O50">
        <v>80.731700000000004</v>
      </c>
      <c r="P50">
        <v>82.363100000000003</v>
      </c>
      <c r="Q50">
        <v>83.523600000000002</v>
      </c>
      <c r="R50">
        <v>87.442099999999996</v>
      </c>
      <c r="S50">
        <v>90.198499999999996</v>
      </c>
      <c r="T50">
        <v>91.756200000000007</v>
      </c>
      <c r="U50">
        <v>92.051400000000001</v>
      </c>
      <c r="V50">
        <v>91.214699999999993</v>
      </c>
      <c r="W50">
        <v>89.940600000000003</v>
      </c>
      <c r="X50">
        <v>89.697000000000003</v>
      </c>
      <c r="Y50">
        <v>90.253200000000007</v>
      </c>
      <c r="Z50">
        <v>90.390199999999993</v>
      </c>
      <c r="AA50">
        <v>90.336500000000001</v>
      </c>
      <c r="AB50">
        <v>91.76</v>
      </c>
      <c r="AC50">
        <v>96.378</v>
      </c>
      <c r="AD50">
        <v>97.596000000000004</v>
      </c>
      <c r="AE50">
        <v>100</v>
      </c>
      <c r="AF50">
        <v>101.051</v>
      </c>
    </row>
    <row r="51" spans="1:32" x14ac:dyDescent="0.3">
      <c r="A51" t="s">
        <v>124</v>
      </c>
      <c r="B51" t="s">
        <v>395</v>
      </c>
      <c r="C51" t="s">
        <v>297</v>
      </c>
      <c r="D51" t="s">
        <v>396</v>
      </c>
      <c r="E51" t="s">
        <v>298</v>
      </c>
      <c r="F51">
        <v>59.7286</v>
      </c>
      <c r="G51">
        <v>62.245800000000003</v>
      </c>
      <c r="H51">
        <v>65.3095</v>
      </c>
      <c r="I51">
        <v>69.008300000000006</v>
      </c>
      <c r="J51">
        <v>71.840500000000006</v>
      </c>
      <c r="K51">
        <v>74.494100000000003</v>
      </c>
      <c r="L51">
        <v>76.025099999999995</v>
      </c>
      <c r="M51">
        <v>75.876400000000004</v>
      </c>
      <c r="N51">
        <v>77.889099999999999</v>
      </c>
      <c r="O51">
        <v>80.731700000000004</v>
      </c>
      <c r="P51">
        <v>82.363100000000003</v>
      </c>
      <c r="Q51">
        <v>83.523600000000002</v>
      </c>
      <c r="R51">
        <v>87.442099999999996</v>
      </c>
      <c r="S51">
        <v>90.198499999999996</v>
      </c>
      <c r="T51">
        <v>91.756200000000007</v>
      </c>
      <c r="U51">
        <v>92.051400000000001</v>
      </c>
      <c r="V51">
        <v>91.214699999999993</v>
      </c>
      <c r="W51">
        <v>89.940600000000003</v>
      </c>
      <c r="X51">
        <v>89.697000000000003</v>
      </c>
      <c r="Y51">
        <v>90.253200000000007</v>
      </c>
      <c r="Z51">
        <v>90.390199999999993</v>
      </c>
      <c r="AA51">
        <v>90.336500000000001</v>
      </c>
      <c r="AB51">
        <v>91.76</v>
      </c>
      <c r="AC51">
        <v>96.378</v>
      </c>
      <c r="AD51">
        <v>97.596000000000004</v>
      </c>
      <c r="AE51">
        <v>100</v>
      </c>
      <c r="AF51">
        <v>101.051</v>
      </c>
    </row>
    <row r="52" spans="1:32" x14ac:dyDescent="0.3">
      <c r="A52" t="s">
        <v>124</v>
      </c>
      <c r="B52" t="s">
        <v>397</v>
      </c>
      <c r="C52" t="s">
        <v>297</v>
      </c>
      <c r="D52" t="s">
        <v>398</v>
      </c>
      <c r="E52" t="s">
        <v>298</v>
      </c>
      <c r="F52">
        <v>59.7286000000001</v>
      </c>
      <c r="G52">
        <v>62.245800000000003</v>
      </c>
      <c r="H52">
        <v>65.3095</v>
      </c>
      <c r="I52">
        <v>69.008300000000006</v>
      </c>
      <c r="J52">
        <v>71.840500000000006</v>
      </c>
      <c r="K52">
        <v>74.494100000000003</v>
      </c>
      <c r="L52">
        <v>76.025099999999995</v>
      </c>
      <c r="M52">
        <v>75.876400000000004</v>
      </c>
      <c r="N52">
        <v>77.889099999999999</v>
      </c>
      <c r="O52">
        <v>80.731700000000004</v>
      </c>
      <c r="P52">
        <v>82.363100000000003</v>
      </c>
      <c r="Q52">
        <v>83.523600000000002</v>
      </c>
      <c r="R52">
        <v>87.442099999999996</v>
      </c>
      <c r="S52">
        <v>90.198499999999996</v>
      </c>
      <c r="T52">
        <v>91.756200000000007</v>
      </c>
      <c r="U52">
        <v>92.051400000000001</v>
      </c>
      <c r="V52">
        <v>91.214699999999993</v>
      </c>
      <c r="W52">
        <v>89.940600000000003</v>
      </c>
      <c r="X52">
        <v>89.697000000000003</v>
      </c>
      <c r="Y52">
        <v>90.253200000000007</v>
      </c>
      <c r="Z52">
        <v>90.390199999999993</v>
      </c>
      <c r="AA52">
        <v>90.336500000000001</v>
      </c>
      <c r="AB52">
        <v>91.76</v>
      </c>
      <c r="AC52">
        <v>96.378</v>
      </c>
      <c r="AD52">
        <v>97.596000000000004</v>
      </c>
      <c r="AE52">
        <v>100</v>
      </c>
      <c r="AF52">
        <v>101.051</v>
      </c>
    </row>
    <row r="53" spans="1:32" x14ac:dyDescent="0.3">
      <c r="A53" t="s">
        <v>124</v>
      </c>
      <c r="B53" t="s">
        <v>399</v>
      </c>
      <c r="C53" t="s">
        <v>297</v>
      </c>
      <c r="D53" t="s">
        <v>400</v>
      </c>
      <c r="E53" t="s">
        <v>298</v>
      </c>
      <c r="F53">
        <v>59.7286</v>
      </c>
      <c r="G53">
        <v>62.245800000000003</v>
      </c>
      <c r="H53">
        <v>65.3095</v>
      </c>
      <c r="I53">
        <v>69.008300000000006</v>
      </c>
      <c r="J53">
        <v>71.840500000000006</v>
      </c>
      <c r="K53">
        <v>74.494100000000003</v>
      </c>
      <c r="L53">
        <v>76.025099999999995</v>
      </c>
      <c r="M53">
        <v>75.876400000000004</v>
      </c>
      <c r="N53">
        <v>77.889099999999999</v>
      </c>
      <c r="O53">
        <v>80.731700000000004</v>
      </c>
      <c r="P53">
        <v>82.363100000000003</v>
      </c>
      <c r="Q53">
        <v>83.523600000000002</v>
      </c>
      <c r="R53">
        <v>87.442099999999996</v>
      </c>
      <c r="S53">
        <v>90.198499999999996</v>
      </c>
      <c r="T53">
        <v>91.756200000000007</v>
      </c>
      <c r="U53">
        <v>92.051400000000001</v>
      </c>
      <c r="V53">
        <v>91.214699999999993</v>
      </c>
      <c r="W53">
        <v>89.940600000000003</v>
      </c>
      <c r="X53">
        <v>89.697000000000003</v>
      </c>
      <c r="Y53">
        <v>90.253200000000007</v>
      </c>
      <c r="Z53">
        <v>90.390199999999993</v>
      </c>
      <c r="AA53">
        <v>90.336500000000001</v>
      </c>
      <c r="AB53">
        <v>91.76</v>
      </c>
      <c r="AC53">
        <v>96.378</v>
      </c>
      <c r="AD53">
        <v>97.596000000000004</v>
      </c>
      <c r="AE53">
        <v>100</v>
      </c>
      <c r="AF53">
        <v>101.051</v>
      </c>
    </row>
    <row r="54" spans="1:32" x14ac:dyDescent="0.3">
      <c r="A54" t="s">
        <v>124</v>
      </c>
      <c r="B54" t="s">
        <v>401</v>
      </c>
      <c r="C54" t="s">
        <v>297</v>
      </c>
      <c r="D54" t="s">
        <v>402</v>
      </c>
      <c r="E54" t="s">
        <v>298</v>
      </c>
      <c r="F54">
        <v>59.728599999999901</v>
      </c>
      <c r="G54">
        <v>62.245799999999903</v>
      </c>
      <c r="H54">
        <v>65.3095</v>
      </c>
      <c r="I54">
        <v>69.008300000000006</v>
      </c>
      <c r="J54">
        <v>71.840500000000006</v>
      </c>
      <c r="K54">
        <v>74.494100000000003</v>
      </c>
      <c r="L54">
        <v>76.025099999999895</v>
      </c>
      <c r="M54">
        <v>75.876400000000004</v>
      </c>
      <c r="N54">
        <v>77.8890999999999</v>
      </c>
      <c r="O54">
        <v>80.731699999999904</v>
      </c>
      <c r="P54">
        <v>82.363099999999903</v>
      </c>
      <c r="Q54">
        <v>83.523599999999902</v>
      </c>
      <c r="R54">
        <v>87.442099999999897</v>
      </c>
      <c r="S54">
        <v>90.198499999999896</v>
      </c>
      <c r="T54">
        <v>91.756200000000007</v>
      </c>
      <c r="U54">
        <v>92.051400000000001</v>
      </c>
      <c r="V54">
        <v>91.214699999999993</v>
      </c>
      <c r="W54">
        <v>89.940600000000003</v>
      </c>
      <c r="X54">
        <v>89.697000000000003</v>
      </c>
      <c r="Y54">
        <v>90.253200000000007</v>
      </c>
      <c r="Z54">
        <v>90.390199999999993</v>
      </c>
      <c r="AA54">
        <v>90.336500000000001</v>
      </c>
      <c r="AB54">
        <v>91.76</v>
      </c>
      <c r="AC54">
        <v>96.378</v>
      </c>
      <c r="AD54">
        <v>97.596000000000004</v>
      </c>
      <c r="AE54">
        <v>100</v>
      </c>
      <c r="AF54">
        <v>101.051</v>
      </c>
    </row>
    <row r="55" spans="1:32" x14ac:dyDescent="0.3">
      <c r="A55" t="s">
        <v>124</v>
      </c>
      <c r="B55" t="s">
        <v>403</v>
      </c>
      <c r="C55" t="s">
        <v>297</v>
      </c>
      <c r="D55" t="s">
        <v>404</v>
      </c>
      <c r="E55" t="s">
        <v>298</v>
      </c>
      <c r="F55">
        <v>59.7286</v>
      </c>
      <c r="G55">
        <v>62.245800000000003</v>
      </c>
      <c r="H55">
        <v>65.3095</v>
      </c>
      <c r="I55">
        <v>69.008300000000006</v>
      </c>
      <c r="J55">
        <v>71.840500000000006</v>
      </c>
      <c r="K55">
        <v>74.494100000000003</v>
      </c>
      <c r="L55">
        <v>76.025099999999995</v>
      </c>
      <c r="M55">
        <v>75.876400000000004</v>
      </c>
      <c r="N55">
        <v>77.889099999999999</v>
      </c>
      <c r="O55">
        <v>80.731700000000004</v>
      </c>
      <c r="P55">
        <v>82.363100000000003</v>
      </c>
      <c r="Q55">
        <v>83.523600000000002</v>
      </c>
      <c r="R55">
        <v>87.442099999999996</v>
      </c>
      <c r="S55">
        <v>90.198499999999996</v>
      </c>
      <c r="T55">
        <v>91.756200000000007</v>
      </c>
      <c r="U55">
        <v>92.051400000000001</v>
      </c>
      <c r="V55">
        <v>91.214699999999993</v>
      </c>
      <c r="W55">
        <v>89.940600000000003</v>
      </c>
      <c r="X55">
        <v>89.697000000000003</v>
      </c>
      <c r="Y55">
        <v>90.253200000000007</v>
      </c>
      <c r="Z55">
        <v>90.390199999999993</v>
      </c>
      <c r="AA55">
        <v>90.336500000000001</v>
      </c>
      <c r="AB55">
        <v>91.76</v>
      </c>
      <c r="AC55">
        <v>96.378</v>
      </c>
      <c r="AD55">
        <v>97.596000000000004</v>
      </c>
      <c r="AE55">
        <v>100</v>
      </c>
      <c r="AF55">
        <v>101.051</v>
      </c>
    </row>
    <row r="56" spans="1:32" x14ac:dyDescent="0.3">
      <c r="A56" t="s">
        <v>124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124</v>
      </c>
      <c r="B57" t="s">
        <v>407</v>
      </c>
      <c r="C57" t="s">
        <v>297</v>
      </c>
      <c r="D57" t="s">
        <v>408</v>
      </c>
      <c r="E57" t="s">
        <v>298</v>
      </c>
      <c r="F57">
        <v>59.7286</v>
      </c>
      <c r="G57">
        <v>62.245800000000003</v>
      </c>
      <c r="H57">
        <v>65.3095</v>
      </c>
      <c r="I57">
        <v>69.008300000000006</v>
      </c>
      <c r="J57">
        <v>71.840500000000006</v>
      </c>
      <c r="K57">
        <v>74.494100000000003</v>
      </c>
      <c r="L57">
        <v>76.025099999999995</v>
      </c>
      <c r="M57">
        <v>75.876400000000103</v>
      </c>
      <c r="N57">
        <v>77.889100000000099</v>
      </c>
      <c r="O57">
        <v>80.731700000000103</v>
      </c>
      <c r="P57">
        <v>82.363100000000102</v>
      </c>
      <c r="Q57">
        <v>83.523600000000101</v>
      </c>
      <c r="R57">
        <v>87.442100000000096</v>
      </c>
      <c r="S57">
        <v>90.198500000000095</v>
      </c>
      <c r="T57">
        <v>91.756200000000106</v>
      </c>
      <c r="U57">
        <v>92.0514000000001</v>
      </c>
      <c r="V57">
        <v>91.214700000000093</v>
      </c>
      <c r="W57">
        <v>89.940600000000103</v>
      </c>
      <c r="X57">
        <v>89.697000000000102</v>
      </c>
      <c r="Y57">
        <v>90.253200000000007</v>
      </c>
      <c r="Z57">
        <v>90.390199999999993</v>
      </c>
      <c r="AA57">
        <v>90.336500000000001</v>
      </c>
      <c r="AB57">
        <v>91.76</v>
      </c>
      <c r="AC57">
        <v>96.378</v>
      </c>
      <c r="AD57">
        <v>97.596000000000004</v>
      </c>
      <c r="AE57">
        <v>100</v>
      </c>
      <c r="AF57">
        <v>101.051</v>
      </c>
    </row>
    <row r="58" spans="1:32" x14ac:dyDescent="0.3">
      <c r="A58" t="s">
        <v>124</v>
      </c>
      <c r="B58" t="s">
        <v>409</v>
      </c>
      <c r="C58" t="s">
        <v>297</v>
      </c>
      <c r="D58" t="s">
        <v>410</v>
      </c>
      <c r="E58" t="s">
        <v>298</v>
      </c>
      <c r="F58">
        <v>59.7286</v>
      </c>
      <c r="G58">
        <v>62.245800000000003</v>
      </c>
      <c r="H58">
        <v>65.3095</v>
      </c>
      <c r="I58">
        <v>69.008300000000006</v>
      </c>
      <c r="J58">
        <v>71.840500000000006</v>
      </c>
      <c r="K58">
        <v>74.494100000000003</v>
      </c>
      <c r="L58">
        <v>76.025099999999995</v>
      </c>
      <c r="M58">
        <v>75.876400000000103</v>
      </c>
      <c r="N58">
        <v>77.889100000000099</v>
      </c>
      <c r="O58">
        <v>80.731700000000103</v>
      </c>
      <c r="P58">
        <v>82.363100000000102</v>
      </c>
      <c r="Q58">
        <v>83.523600000000101</v>
      </c>
      <c r="R58">
        <v>87.442100000000096</v>
      </c>
      <c r="S58">
        <v>90.198500000000095</v>
      </c>
      <c r="T58">
        <v>91.756200000000106</v>
      </c>
      <c r="U58">
        <v>92.0514000000001</v>
      </c>
      <c r="V58">
        <v>91.214700000000093</v>
      </c>
      <c r="W58">
        <v>89.940600000000103</v>
      </c>
      <c r="X58">
        <v>89.697000000000102</v>
      </c>
      <c r="Y58">
        <v>90.253200000000007</v>
      </c>
      <c r="Z58">
        <v>90.390199999999993</v>
      </c>
      <c r="AA58">
        <v>90.336500000000001</v>
      </c>
      <c r="AB58">
        <v>91.76</v>
      </c>
      <c r="AC58">
        <v>96.378</v>
      </c>
      <c r="AD58">
        <v>97.596000000000004</v>
      </c>
      <c r="AE58">
        <v>100</v>
      </c>
      <c r="AF58">
        <v>101.051</v>
      </c>
    </row>
    <row r="59" spans="1:32" x14ac:dyDescent="0.3">
      <c r="A59" t="s">
        <v>124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126</v>
      </c>
      <c r="B2" t="s">
        <v>295</v>
      </c>
      <c r="C2" t="s">
        <v>297</v>
      </c>
      <c r="D2" t="s">
        <v>296</v>
      </c>
      <c r="E2" t="s">
        <v>298</v>
      </c>
      <c r="F2">
        <v>57.855699606445903</v>
      </c>
      <c r="G2">
        <v>60.293818886147903</v>
      </c>
      <c r="H2">
        <v>63.302781547286799</v>
      </c>
      <c r="I2">
        <v>66.938719176434205</v>
      </c>
      <c r="J2">
        <v>69.671957075151795</v>
      </c>
      <c r="K2">
        <v>72.257834785760707</v>
      </c>
      <c r="L2">
        <v>74.004930471242304</v>
      </c>
      <c r="M2">
        <v>73.526025454272101</v>
      </c>
      <c r="N2">
        <v>76.460053067915396</v>
      </c>
      <c r="O2">
        <v>78.770308745746405</v>
      </c>
      <c r="P2">
        <v>80.282798189668995</v>
      </c>
      <c r="Q2">
        <v>81.728224018858796</v>
      </c>
      <c r="R2">
        <v>85.325387273065502</v>
      </c>
      <c r="S2">
        <v>87.884690805097904</v>
      </c>
      <c r="T2">
        <v>90.036807289623596</v>
      </c>
      <c r="U2">
        <v>90.130156574563003</v>
      </c>
      <c r="V2">
        <v>90.445699060863703</v>
      </c>
      <c r="W2">
        <v>90.877509761418594</v>
      </c>
      <c r="X2">
        <v>90.574287226049904</v>
      </c>
      <c r="Y2">
        <v>90.860914078919507</v>
      </c>
      <c r="Z2">
        <v>91.280322505047295</v>
      </c>
      <c r="AA2">
        <v>90.662875024546494</v>
      </c>
      <c r="AB2">
        <v>91.697053989654194</v>
      </c>
      <c r="AC2">
        <v>96.4135016645577</v>
      </c>
      <c r="AD2">
        <v>97.704305036440104</v>
      </c>
      <c r="AE2">
        <v>100</v>
      </c>
      <c r="AF2">
        <v>101.36619197137399</v>
      </c>
    </row>
    <row r="3" spans="1:32" x14ac:dyDescent="0.3">
      <c r="A3" t="s">
        <v>126</v>
      </c>
      <c r="B3" t="s">
        <v>299</v>
      </c>
      <c r="C3" t="s">
        <v>297</v>
      </c>
      <c r="D3" t="s">
        <v>300</v>
      </c>
      <c r="E3" t="s">
        <v>298</v>
      </c>
      <c r="F3">
        <v>62.403558793130799</v>
      </c>
      <c r="G3">
        <v>63.652813449257998</v>
      </c>
      <c r="H3">
        <v>66.823877562415205</v>
      </c>
      <c r="I3">
        <v>70.632524857897195</v>
      </c>
      <c r="J3">
        <v>73.502217203264294</v>
      </c>
      <c r="K3">
        <v>76.347062727462998</v>
      </c>
      <c r="L3">
        <v>77.535265765877199</v>
      </c>
      <c r="M3">
        <v>77.615828432940901</v>
      </c>
      <c r="N3">
        <v>78.659838083808197</v>
      </c>
      <c r="O3">
        <v>82.050108363537504</v>
      </c>
      <c r="P3">
        <v>83.764890255634299</v>
      </c>
      <c r="Q3">
        <v>84.722507296137096</v>
      </c>
      <c r="R3">
        <v>88.923014551092606</v>
      </c>
      <c r="S3">
        <v>91.634944421908102</v>
      </c>
      <c r="T3">
        <v>92.860601937977805</v>
      </c>
      <c r="U3">
        <v>93.255724853451099</v>
      </c>
      <c r="V3">
        <v>91.642422681697994</v>
      </c>
      <c r="W3">
        <v>89.111000073828507</v>
      </c>
      <c r="X3">
        <v>88.373393804506406</v>
      </c>
      <c r="Y3">
        <v>89.533085754133396</v>
      </c>
      <c r="Z3">
        <v>89.740299183544707</v>
      </c>
      <c r="AA3">
        <v>89.593952655441001</v>
      </c>
      <c r="AB3">
        <v>91.322402623772504</v>
      </c>
      <c r="AC3">
        <v>96.580560910043701</v>
      </c>
      <c r="AD3">
        <v>98.310029067153195</v>
      </c>
      <c r="AE3">
        <v>100</v>
      </c>
      <c r="AF3">
        <v>103.10437066711501</v>
      </c>
    </row>
    <row r="4" spans="1:32" x14ac:dyDescent="0.3">
      <c r="A4" t="s">
        <v>126</v>
      </c>
      <c r="B4" t="s">
        <v>301</v>
      </c>
      <c r="C4" t="s">
        <v>297</v>
      </c>
      <c r="D4" t="s">
        <v>302</v>
      </c>
      <c r="E4" t="s">
        <v>298</v>
      </c>
      <c r="F4">
        <v>62.248388740947199</v>
      </c>
      <c r="G4">
        <v>63.629412752789698</v>
      </c>
      <c r="H4">
        <v>66.801967701345504</v>
      </c>
      <c r="I4">
        <v>70.6152703158576</v>
      </c>
      <c r="J4">
        <v>73.485482921484802</v>
      </c>
      <c r="K4">
        <v>76.317634421755301</v>
      </c>
      <c r="L4">
        <v>77.563329949010097</v>
      </c>
      <c r="M4">
        <v>77.589937966008506</v>
      </c>
      <c r="N4">
        <v>78.714829165446801</v>
      </c>
      <c r="O4">
        <v>82.100339613304001</v>
      </c>
      <c r="P4">
        <v>83.814385486364998</v>
      </c>
      <c r="Q4">
        <v>84.775522491410896</v>
      </c>
      <c r="R4">
        <v>89.014371633742797</v>
      </c>
      <c r="S4">
        <v>91.7161025504777</v>
      </c>
      <c r="T4">
        <v>92.952895836138595</v>
      </c>
      <c r="U4">
        <v>93.354406495699493</v>
      </c>
      <c r="V4">
        <v>91.583944633955795</v>
      </c>
      <c r="W4">
        <v>88.777513674545105</v>
      </c>
      <c r="X4">
        <v>87.922852905271199</v>
      </c>
      <c r="Y4">
        <v>89.259987472394201</v>
      </c>
      <c r="Z4">
        <v>89.467531919054494</v>
      </c>
      <c r="AA4">
        <v>89.344202789991698</v>
      </c>
      <c r="AB4">
        <v>91.1350903539211</v>
      </c>
      <c r="AC4">
        <v>96.5733997882664</v>
      </c>
      <c r="AD4">
        <v>98.447386556764897</v>
      </c>
      <c r="AE4">
        <v>100</v>
      </c>
      <c r="AF4">
        <v>103.549780328479</v>
      </c>
    </row>
    <row r="5" spans="1:32" x14ac:dyDescent="0.3">
      <c r="A5" t="s">
        <v>126</v>
      </c>
      <c r="B5" t="s">
        <v>303</v>
      </c>
      <c r="C5" t="s">
        <v>297</v>
      </c>
      <c r="D5" t="s">
        <v>304</v>
      </c>
      <c r="E5" t="s">
        <v>298</v>
      </c>
      <c r="F5">
        <v>65.144213591087706</v>
      </c>
      <c r="G5">
        <v>65.629156299462196</v>
      </c>
      <c r="H5">
        <v>68.9069124226707</v>
      </c>
      <c r="I5">
        <v>72.830889689799804</v>
      </c>
      <c r="J5">
        <v>75.777849541589205</v>
      </c>
      <c r="K5">
        <v>78.785430074938205</v>
      </c>
      <c r="L5">
        <v>79.649737314060403</v>
      </c>
      <c r="M5">
        <v>80.031419537584895</v>
      </c>
      <c r="N5">
        <v>79.923087296994893</v>
      </c>
      <c r="O5">
        <v>84.031190282005099</v>
      </c>
      <c r="P5">
        <v>85.874248712050104</v>
      </c>
      <c r="Q5">
        <v>86.515960956731803</v>
      </c>
      <c r="R5">
        <v>91.1657418032283</v>
      </c>
      <c r="S5">
        <v>93.934517659579399</v>
      </c>
      <c r="T5">
        <v>94.605182334044898</v>
      </c>
      <c r="U5">
        <v>95.194066415010994</v>
      </c>
      <c r="V5">
        <v>92.163842939040805</v>
      </c>
      <c r="W5">
        <v>87.421053489389806</v>
      </c>
      <c r="X5">
        <v>86.197240166682505</v>
      </c>
      <c r="Y5">
        <v>88.210876510028001</v>
      </c>
      <c r="Z5">
        <v>88.314747436806698</v>
      </c>
      <c r="AA5">
        <v>88.446302388269501</v>
      </c>
      <c r="AB5">
        <v>90.714799479035406</v>
      </c>
      <c r="AC5">
        <v>96.6855223572787</v>
      </c>
      <c r="AD5">
        <v>98.998141540926298</v>
      </c>
      <c r="AE5">
        <v>100</v>
      </c>
      <c r="AF5">
        <v>105.20364338406399</v>
      </c>
    </row>
    <row r="6" spans="1:32" x14ac:dyDescent="0.3">
      <c r="A6" t="s">
        <v>126</v>
      </c>
      <c r="B6" t="s">
        <v>305</v>
      </c>
      <c r="C6" t="s">
        <v>297</v>
      </c>
      <c r="D6" t="s">
        <v>306</v>
      </c>
      <c r="E6" t="s">
        <v>298</v>
      </c>
      <c r="F6">
        <v>61.546050445311799</v>
      </c>
      <c r="G6">
        <v>63.166801472314297</v>
      </c>
      <c r="H6">
        <v>66.316330142317099</v>
      </c>
      <c r="I6">
        <v>70.105991508700001</v>
      </c>
      <c r="J6">
        <v>72.958209221925202</v>
      </c>
      <c r="K6">
        <v>75.749670126307805</v>
      </c>
      <c r="L6">
        <v>77.105863564151505</v>
      </c>
      <c r="M6">
        <v>77.024075770857806</v>
      </c>
      <c r="N6">
        <v>78.550617763661606</v>
      </c>
      <c r="O6">
        <v>81.709189528688398</v>
      </c>
      <c r="P6">
        <v>83.386955397088897</v>
      </c>
      <c r="Q6">
        <v>84.454215803968907</v>
      </c>
      <c r="R6">
        <v>88.563232077522997</v>
      </c>
      <c r="S6">
        <v>91.246039351659803</v>
      </c>
      <c r="T6">
        <v>92.675907416678896</v>
      </c>
      <c r="U6">
        <v>93.017176340034993</v>
      </c>
      <c r="V6">
        <v>91.570260139536998</v>
      </c>
      <c r="W6">
        <v>89.215458329726204</v>
      </c>
      <c r="X6">
        <v>88.433705051844996</v>
      </c>
      <c r="Y6">
        <v>89.6064379417749</v>
      </c>
      <c r="Z6">
        <v>89.853859470732999</v>
      </c>
      <c r="AA6">
        <v>89.624609700146905</v>
      </c>
      <c r="AB6">
        <v>91.253653232049999</v>
      </c>
      <c r="AC6">
        <v>96.551686130411099</v>
      </c>
      <c r="AD6">
        <v>98.292370268399694</v>
      </c>
      <c r="AE6">
        <v>100</v>
      </c>
      <c r="AF6">
        <v>103.14582802826099</v>
      </c>
    </row>
    <row r="7" spans="1:32" x14ac:dyDescent="0.3">
      <c r="A7" t="s">
        <v>126</v>
      </c>
      <c r="B7" t="s">
        <v>307</v>
      </c>
      <c r="C7" t="s">
        <v>297</v>
      </c>
      <c r="D7" t="s">
        <v>308</v>
      </c>
      <c r="E7" t="s">
        <v>298</v>
      </c>
      <c r="F7">
        <v>60.882901741719998</v>
      </c>
      <c r="G7">
        <v>62.643887483413003</v>
      </c>
      <c r="H7">
        <v>65.766585818308997</v>
      </c>
      <c r="I7">
        <v>69.526609501967997</v>
      </c>
      <c r="J7">
        <v>72.357322705863098</v>
      </c>
      <c r="K7">
        <v>75.111164472507596</v>
      </c>
      <c r="L7">
        <v>76.531381032427802</v>
      </c>
      <c r="M7">
        <v>76.387448646954795</v>
      </c>
      <c r="N7">
        <v>78.153427918228104</v>
      </c>
      <c r="O7">
        <v>81.164612381386902</v>
      </c>
      <c r="P7">
        <v>82.813944271123205</v>
      </c>
      <c r="Q7">
        <v>83.940656124196494</v>
      </c>
      <c r="R7">
        <v>87.958433835633898</v>
      </c>
      <c r="S7">
        <v>90.627371642714706</v>
      </c>
      <c r="T7">
        <v>92.172322872845697</v>
      </c>
      <c r="U7">
        <v>92.471784339280404</v>
      </c>
      <c r="V7">
        <v>91.395686724384902</v>
      </c>
      <c r="W7">
        <v>89.4895217713959</v>
      </c>
      <c r="X7">
        <v>88.819304613479801</v>
      </c>
      <c r="Y7">
        <v>89.819519538761298</v>
      </c>
      <c r="Z7">
        <v>90.080742455671199</v>
      </c>
      <c r="AA7">
        <v>89.812113376058704</v>
      </c>
      <c r="AB7">
        <v>91.350660551400097</v>
      </c>
      <c r="AC7">
        <v>96.536269357543404</v>
      </c>
      <c r="AD7">
        <v>98.206355909429007</v>
      </c>
      <c r="AE7">
        <v>100</v>
      </c>
      <c r="AF7">
        <v>102.887850572517</v>
      </c>
    </row>
    <row r="8" spans="1:32" x14ac:dyDescent="0.3">
      <c r="A8" t="s">
        <v>126</v>
      </c>
      <c r="B8" t="s">
        <v>309</v>
      </c>
      <c r="C8" t="s">
        <v>297</v>
      </c>
      <c r="D8" t="s">
        <v>310</v>
      </c>
      <c r="E8" t="s">
        <v>298</v>
      </c>
      <c r="F8">
        <v>62.278663102231803</v>
      </c>
      <c r="G8">
        <v>63.617949138203898</v>
      </c>
      <c r="H8">
        <v>66.795315112354203</v>
      </c>
      <c r="I8">
        <v>70.614016671431699</v>
      </c>
      <c r="J8">
        <v>73.481419551464697</v>
      </c>
      <c r="K8">
        <v>76.327448589536601</v>
      </c>
      <c r="L8">
        <v>77.5472357539863</v>
      </c>
      <c r="M8">
        <v>77.581223294684094</v>
      </c>
      <c r="N8">
        <v>78.641029292740001</v>
      </c>
      <c r="O8">
        <v>82.057449536039101</v>
      </c>
      <c r="P8">
        <v>83.773570064588995</v>
      </c>
      <c r="Q8">
        <v>84.714683809462898</v>
      </c>
      <c r="R8">
        <v>88.971396965837101</v>
      </c>
      <c r="S8">
        <v>91.653173180814505</v>
      </c>
      <c r="T8">
        <v>92.930113030577104</v>
      </c>
      <c r="U8">
        <v>93.325857299002706</v>
      </c>
      <c r="V8">
        <v>91.565371613826002</v>
      </c>
      <c r="W8">
        <v>88.925604182851899</v>
      </c>
      <c r="X8">
        <v>88.052550033693805</v>
      </c>
      <c r="Y8">
        <v>89.300441237448595</v>
      </c>
      <c r="Z8">
        <v>89.5632993454862</v>
      </c>
      <c r="AA8">
        <v>89.405967601317897</v>
      </c>
      <c r="AB8">
        <v>91.176951253392801</v>
      </c>
      <c r="AC8">
        <v>96.662391822187899</v>
      </c>
      <c r="AD8">
        <v>98.604438509215299</v>
      </c>
      <c r="AE8">
        <v>100</v>
      </c>
      <c r="AF8">
        <v>103.979147540922</v>
      </c>
    </row>
    <row r="9" spans="1:32" x14ac:dyDescent="0.3">
      <c r="A9" t="s">
        <v>126</v>
      </c>
      <c r="B9" t="s">
        <v>311</v>
      </c>
      <c r="C9" t="s">
        <v>297</v>
      </c>
      <c r="D9" t="s">
        <v>312</v>
      </c>
      <c r="E9" t="s">
        <v>298</v>
      </c>
      <c r="F9">
        <v>62.389151152271303</v>
      </c>
      <c r="G9">
        <v>63.856497675494197</v>
      </c>
      <c r="H9">
        <v>67.036790651534801</v>
      </c>
      <c r="I9">
        <v>70.859949395454393</v>
      </c>
      <c r="J9">
        <v>73.7419756683272</v>
      </c>
      <c r="K9">
        <v>76.580380319351406</v>
      </c>
      <c r="L9">
        <v>77.827510102529999</v>
      </c>
      <c r="M9">
        <v>77.865131272453596</v>
      </c>
      <c r="N9">
        <v>78.926483329292196</v>
      </c>
      <c r="O9">
        <v>82.382498284249394</v>
      </c>
      <c r="P9">
        <v>84.111855018290498</v>
      </c>
      <c r="Q9">
        <v>85.031424182171804</v>
      </c>
      <c r="R9">
        <v>89.324974162375398</v>
      </c>
      <c r="S9">
        <v>92.035162999449994</v>
      </c>
      <c r="T9">
        <v>93.254683905602803</v>
      </c>
      <c r="U9">
        <v>93.680709795032001</v>
      </c>
      <c r="V9">
        <v>91.820509014974306</v>
      </c>
      <c r="W9">
        <v>89.0653586173365</v>
      </c>
      <c r="X9">
        <v>88.194481994536204</v>
      </c>
      <c r="Y9">
        <v>89.476049267832707</v>
      </c>
      <c r="Z9">
        <v>89.699521162406498</v>
      </c>
      <c r="AA9">
        <v>89.524957276205299</v>
      </c>
      <c r="AB9">
        <v>91.221655999435697</v>
      </c>
      <c r="AC9">
        <v>96.606536229412299</v>
      </c>
      <c r="AD9">
        <v>98.422397711208703</v>
      </c>
      <c r="AE9">
        <v>100</v>
      </c>
      <c r="AF9">
        <v>103.492396973005</v>
      </c>
    </row>
    <row r="10" spans="1:32" x14ac:dyDescent="0.3">
      <c r="A10" t="s">
        <v>126</v>
      </c>
      <c r="B10" t="s">
        <v>313</v>
      </c>
      <c r="C10" t="s">
        <v>297</v>
      </c>
      <c r="D10" t="s">
        <v>314</v>
      </c>
      <c r="E10" t="s">
        <v>298</v>
      </c>
      <c r="F10">
        <v>62.681376693684797</v>
      </c>
      <c r="G10">
        <v>64.085454501538607</v>
      </c>
      <c r="H10">
        <v>67.277558553844301</v>
      </c>
      <c r="I10">
        <v>71.113736347816996</v>
      </c>
      <c r="J10">
        <v>74.005144951134795</v>
      </c>
      <c r="K10">
        <v>76.859743848539196</v>
      </c>
      <c r="L10">
        <v>78.071543582171003</v>
      </c>
      <c r="M10">
        <v>78.143582950438002</v>
      </c>
      <c r="N10">
        <v>79.093963902340903</v>
      </c>
      <c r="O10">
        <v>82.614625116280294</v>
      </c>
      <c r="P10">
        <v>84.354672770758995</v>
      </c>
      <c r="Q10">
        <v>85.253798470176093</v>
      </c>
      <c r="R10">
        <v>89.580201151822493</v>
      </c>
      <c r="S10">
        <v>92.297750027697106</v>
      </c>
      <c r="T10">
        <v>93.471608848239498</v>
      </c>
      <c r="U10">
        <v>93.906027300648205</v>
      </c>
      <c r="V10">
        <v>91.939621666844204</v>
      </c>
      <c r="W10">
        <v>88.971353863106003</v>
      </c>
      <c r="X10">
        <v>88.043018448777104</v>
      </c>
      <c r="Y10">
        <v>89.421239187622106</v>
      </c>
      <c r="Z10">
        <v>89.625281387077294</v>
      </c>
      <c r="AA10">
        <v>89.482341298017403</v>
      </c>
      <c r="AB10">
        <v>91.211871438317999</v>
      </c>
      <c r="AC10">
        <v>96.617263932741693</v>
      </c>
      <c r="AD10">
        <v>98.454137445595293</v>
      </c>
      <c r="AE10">
        <v>100</v>
      </c>
      <c r="AF10">
        <v>103.572502858814</v>
      </c>
    </row>
    <row r="11" spans="1:32" x14ac:dyDescent="0.3">
      <c r="A11" t="s">
        <v>126</v>
      </c>
      <c r="B11" t="s">
        <v>315</v>
      </c>
      <c r="C11" t="s">
        <v>297</v>
      </c>
      <c r="D11" t="s">
        <v>316</v>
      </c>
      <c r="E11" t="s">
        <v>298</v>
      </c>
      <c r="F11">
        <v>62.996216204447002</v>
      </c>
      <c r="G11">
        <v>64.330722618765193</v>
      </c>
      <c r="H11">
        <v>67.535483870494204</v>
      </c>
      <c r="I11">
        <v>71.385594879115203</v>
      </c>
      <c r="J11">
        <v>74.287034054423998</v>
      </c>
      <c r="K11">
        <v>77.159016890890996</v>
      </c>
      <c r="L11">
        <v>78.332224300863203</v>
      </c>
      <c r="M11">
        <v>78.4429161781527</v>
      </c>
      <c r="N11">
        <v>79.257521196276699</v>
      </c>
      <c r="O11">
        <v>82.856893663770407</v>
      </c>
      <c r="P11">
        <v>84.609301785948801</v>
      </c>
      <c r="Q11">
        <v>85.483319228921602</v>
      </c>
      <c r="R11">
        <v>89.846515315271503</v>
      </c>
      <c r="S11">
        <v>92.571683447360002</v>
      </c>
      <c r="T11">
        <v>93.699265762058204</v>
      </c>
      <c r="U11">
        <v>94.143213815934203</v>
      </c>
      <c r="V11">
        <v>92.0622832324146</v>
      </c>
      <c r="W11">
        <v>88.785521150887206</v>
      </c>
      <c r="X11">
        <v>87.774738794025794</v>
      </c>
      <c r="Y11">
        <v>89.308231260613297</v>
      </c>
      <c r="Z11">
        <v>89.483008109804501</v>
      </c>
      <c r="AA11">
        <v>89.391830782209595</v>
      </c>
      <c r="AB11">
        <v>91.184781864769803</v>
      </c>
      <c r="AC11">
        <v>96.628138464026705</v>
      </c>
      <c r="AD11">
        <v>98.504078286567704</v>
      </c>
      <c r="AE11">
        <v>100</v>
      </c>
      <c r="AF11">
        <v>103.694613559434</v>
      </c>
    </row>
    <row r="12" spans="1:32" x14ac:dyDescent="0.3">
      <c r="A12" t="s">
        <v>126</v>
      </c>
      <c r="B12" t="s">
        <v>317</v>
      </c>
      <c r="C12" t="s">
        <v>297</v>
      </c>
      <c r="D12" t="s">
        <v>318</v>
      </c>
      <c r="E12" t="s">
        <v>298</v>
      </c>
      <c r="F12">
        <v>61.398446748480303</v>
      </c>
      <c r="G12">
        <v>63.051685556208298</v>
      </c>
      <c r="H12">
        <v>66.193389706310398</v>
      </c>
      <c r="I12">
        <v>69.973980730794906</v>
      </c>
      <c r="J12">
        <v>72.821954995661898</v>
      </c>
      <c r="K12">
        <v>75.604514154631801</v>
      </c>
      <c r="L12">
        <v>76.958742630388002</v>
      </c>
      <c r="M12">
        <v>76.883470447455593</v>
      </c>
      <c r="N12">
        <v>78.392039006556899</v>
      </c>
      <c r="O12">
        <v>81.557854777858196</v>
      </c>
      <c r="P12">
        <v>83.234485090896797</v>
      </c>
      <c r="Q12">
        <v>84.2912525814898</v>
      </c>
      <c r="R12">
        <v>88.399950440092695</v>
      </c>
      <c r="S12">
        <v>91.083298294640102</v>
      </c>
      <c r="T12">
        <v>92.5155142834668</v>
      </c>
      <c r="U12">
        <v>92.855273915601003</v>
      </c>
      <c r="V12">
        <v>91.515881049171995</v>
      </c>
      <c r="W12">
        <v>89.4135026275885</v>
      </c>
      <c r="X12">
        <v>88.714185722102201</v>
      </c>
      <c r="Y12">
        <v>89.766495016161798</v>
      </c>
      <c r="Z12">
        <v>90.010848367064597</v>
      </c>
      <c r="AA12">
        <v>89.776728776591398</v>
      </c>
      <c r="AB12">
        <v>91.3546099296303</v>
      </c>
      <c r="AC12">
        <v>96.546358264327395</v>
      </c>
      <c r="AD12">
        <v>98.2181697253544</v>
      </c>
      <c r="AE12">
        <v>100</v>
      </c>
      <c r="AF12">
        <v>102.911730240637</v>
      </c>
    </row>
    <row r="13" spans="1:32" x14ac:dyDescent="0.3">
      <c r="A13" t="s">
        <v>126</v>
      </c>
      <c r="B13" t="s">
        <v>319</v>
      </c>
      <c r="C13" t="s">
        <v>297</v>
      </c>
      <c r="D13" t="s">
        <v>320</v>
      </c>
      <c r="E13" t="s">
        <v>298</v>
      </c>
      <c r="F13">
        <v>61.068990196756602</v>
      </c>
      <c r="G13">
        <v>62.734394989645303</v>
      </c>
      <c r="H13">
        <v>65.863369745427306</v>
      </c>
      <c r="I13">
        <v>69.629375069766098</v>
      </c>
      <c r="J13">
        <v>72.462504420438293</v>
      </c>
      <c r="K13">
        <v>75.229874376609999</v>
      </c>
      <c r="L13">
        <v>76.614964491481004</v>
      </c>
      <c r="M13">
        <v>76.498463652583098</v>
      </c>
      <c r="N13">
        <v>78.1500010128903</v>
      </c>
      <c r="O13">
        <v>81.225155656036307</v>
      </c>
      <c r="P13">
        <v>82.884051627681004</v>
      </c>
      <c r="Q13">
        <v>83.980308874733794</v>
      </c>
      <c r="R13">
        <v>88.030978940815203</v>
      </c>
      <c r="S13">
        <v>90.700481020536998</v>
      </c>
      <c r="T13">
        <v>92.187338331314393</v>
      </c>
      <c r="U13">
        <v>92.505273459476101</v>
      </c>
      <c r="V13">
        <v>91.339137875255304</v>
      </c>
      <c r="W13">
        <v>89.5085593469652</v>
      </c>
      <c r="X13">
        <v>88.866168627302798</v>
      </c>
      <c r="Y13">
        <v>89.861276367342498</v>
      </c>
      <c r="Z13">
        <v>90.110300491808403</v>
      </c>
      <c r="AA13">
        <v>89.858282825087798</v>
      </c>
      <c r="AB13">
        <v>91.395242904052793</v>
      </c>
      <c r="AC13">
        <v>96.546762902086698</v>
      </c>
      <c r="AD13">
        <v>98.180707409834199</v>
      </c>
      <c r="AE13">
        <v>100</v>
      </c>
      <c r="AF13">
        <v>102.835763841274</v>
      </c>
    </row>
    <row r="14" spans="1:32" x14ac:dyDescent="0.3">
      <c r="A14" t="s">
        <v>126</v>
      </c>
      <c r="B14" t="s">
        <v>321</v>
      </c>
      <c r="C14" t="s">
        <v>297</v>
      </c>
      <c r="D14" t="s">
        <v>322</v>
      </c>
      <c r="E14" t="s">
        <v>298</v>
      </c>
      <c r="F14">
        <v>61.2900291797948</v>
      </c>
      <c r="G14">
        <v>63.081438649934903</v>
      </c>
      <c r="H14">
        <v>66.222070316347697</v>
      </c>
      <c r="I14">
        <v>70.0037162053478</v>
      </c>
      <c r="J14">
        <v>72.855405579720994</v>
      </c>
      <c r="K14">
        <v>75.626200216315695</v>
      </c>
      <c r="L14">
        <v>77.037169459962996</v>
      </c>
      <c r="M14">
        <v>76.918017127933695</v>
      </c>
      <c r="N14">
        <v>78.595675553660797</v>
      </c>
      <c r="O14">
        <v>81.680086171629597</v>
      </c>
      <c r="P14">
        <v>83.347269657436499</v>
      </c>
      <c r="Q14">
        <v>84.452058997052106</v>
      </c>
      <c r="R14">
        <v>88.524660952718193</v>
      </c>
      <c r="S14">
        <v>91.207714591039604</v>
      </c>
      <c r="T14">
        <v>92.707239902334194</v>
      </c>
      <c r="U14">
        <v>93.026835058280795</v>
      </c>
      <c r="V14">
        <v>91.666290077651198</v>
      </c>
      <c r="W14">
        <v>89.527143804232793</v>
      </c>
      <c r="X14">
        <v>88.810686800751697</v>
      </c>
      <c r="Y14">
        <v>89.864552218326807</v>
      </c>
      <c r="Z14">
        <v>90.119843833916605</v>
      </c>
      <c r="AA14">
        <v>89.866934437390199</v>
      </c>
      <c r="AB14">
        <v>91.382532059855706</v>
      </c>
      <c r="AC14">
        <v>96.508732321232102</v>
      </c>
      <c r="AD14">
        <v>98.136868039197793</v>
      </c>
      <c r="AE14">
        <v>100</v>
      </c>
      <c r="AF14">
        <v>102.71061383366801</v>
      </c>
    </row>
    <row r="15" spans="1:32" x14ac:dyDescent="0.3">
      <c r="A15" t="s">
        <v>126</v>
      </c>
      <c r="B15" t="s">
        <v>323</v>
      </c>
      <c r="C15" t="s">
        <v>297</v>
      </c>
      <c r="D15" t="s">
        <v>324</v>
      </c>
      <c r="E15" t="s">
        <v>298</v>
      </c>
      <c r="F15">
        <v>61.3702355493444</v>
      </c>
      <c r="G15">
        <v>63.055366813081498</v>
      </c>
      <c r="H15">
        <v>66.197019693178007</v>
      </c>
      <c r="I15">
        <v>69.978328467390796</v>
      </c>
      <c r="J15">
        <v>72.826929851349902</v>
      </c>
      <c r="K15">
        <v>75.606837695478006</v>
      </c>
      <c r="L15">
        <v>76.981720579828206</v>
      </c>
      <c r="M15">
        <v>76.889414291715298</v>
      </c>
      <c r="N15">
        <v>78.467693664969303</v>
      </c>
      <c r="O15">
        <v>81.594094585211593</v>
      </c>
      <c r="P15">
        <v>83.265413990598006</v>
      </c>
      <c r="Q15">
        <v>84.344719016650401</v>
      </c>
      <c r="R15">
        <v>88.436127069671997</v>
      </c>
      <c r="S15">
        <v>91.123158159277196</v>
      </c>
      <c r="T15">
        <v>92.567823997728496</v>
      </c>
      <c r="U15">
        <v>92.903876509403503</v>
      </c>
      <c r="V15">
        <v>91.548285992537103</v>
      </c>
      <c r="W15">
        <v>89.423300585229001</v>
      </c>
      <c r="X15">
        <v>88.720174431029207</v>
      </c>
      <c r="Y15">
        <v>89.787851153229198</v>
      </c>
      <c r="Z15">
        <v>90.032396049837004</v>
      </c>
      <c r="AA15">
        <v>89.797686124339194</v>
      </c>
      <c r="AB15">
        <v>91.366025747883498</v>
      </c>
      <c r="AC15">
        <v>96.523156719311501</v>
      </c>
      <c r="AD15">
        <v>98.149243286052595</v>
      </c>
      <c r="AE15">
        <v>100</v>
      </c>
      <c r="AF15">
        <v>102.742787094539</v>
      </c>
    </row>
    <row r="16" spans="1:32" x14ac:dyDescent="0.3">
      <c r="A16" t="s">
        <v>126</v>
      </c>
      <c r="B16" t="s">
        <v>325</v>
      </c>
      <c r="C16" t="s">
        <v>297</v>
      </c>
      <c r="D16" t="s">
        <v>326</v>
      </c>
      <c r="E16" t="s">
        <v>298</v>
      </c>
      <c r="F16">
        <v>61.462919951434401</v>
      </c>
      <c r="G16">
        <v>63.055117260083499</v>
      </c>
      <c r="H16">
        <v>66.198804695047798</v>
      </c>
      <c r="I16">
        <v>69.981177735710403</v>
      </c>
      <c r="J16">
        <v>72.828087222253302</v>
      </c>
      <c r="K16">
        <v>75.6162244481974</v>
      </c>
      <c r="L16">
        <v>76.961461238323807</v>
      </c>
      <c r="M16">
        <v>76.8914232110738</v>
      </c>
      <c r="N16">
        <v>78.383537009648293</v>
      </c>
      <c r="O16">
        <v>81.547735823225295</v>
      </c>
      <c r="P16">
        <v>83.223445024248505</v>
      </c>
      <c r="Q16">
        <v>84.279748254164801</v>
      </c>
      <c r="R16">
        <v>88.387574263386</v>
      </c>
      <c r="S16">
        <v>91.0777306629804</v>
      </c>
      <c r="T16">
        <v>92.4936046424897</v>
      </c>
      <c r="U16">
        <v>92.837384365647594</v>
      </c>
      <c r="V16">
        <v>91.484481648078301</v>
      </c>
      <c r="W16">
        <v>89.367057828308901</v>
      </c>
      <c r="X16">
        <v>88.670318126269805</v>
      </c>
      <c r="Y16">
        <v>89.744517357123001</v>
      </c>
      <c r="Z16">
        <v>89.983589481155207</v>
      </c>
      <c r="AA16">
        <v>89.758976239891098</v>
      </c>
      <c r="AB16">
        <v>91.356399017167803</v>
      </c>
      <c r="AC16">
        <v>96.531573561232705</v>
      </c>
      <c r="AD16">
        <v>98.156575562209795</v>
      </c>
      <c r="AE16">
        <v>100</v>
      </c>
      <c r="AF16">
        <v>102.762687137981</v>
      </c>
    </row>
    <row r="17" spans="1:32" x14ac:dyDescent="0.3">
      <c r="A17" t="s">
        <v>126</v>
      </c>
      <c r="B17" t="s">
        <v>327</v>
      </c>
      <c r="C17" t="s">
        <v>297</v>
      </c>
      <c r="D17" t="s">
        <v>328</v>
      </c>
      <c r="E17" t="s">
        <v>298</v>
      </c>
      <c r="F17">
        <v>61.3087207492988</v>
      </c>
      <c r="G17">
        <v>63.009532163160799</v>
      </c>
      <c r="H17">
        <v>66.148462571507693</v>
      </c>
      <c r="I17">
        <v>69.926727653399496</v>
      </c>
      <c r="J17">
        <v>72.773473765480503</v>
      </c>
      <c r="K17">
        <v>75.549757769081793</v>
      </c>
      <c r="L17">
        <v>76.922945006240099</v>
      </c>
      <c r="M17">
        <v>76.831413228436602</v>
      </c>
      <c r="N17">
        <v>78.397251178358701</v>
      </c>
      <c r="O17">
        <v>81.532002253939396</v>
      </c>
      <c r="P17">
        <v>83.2038667551424</v>
      </c>
      <c r="Q17">
        <v>84.277246621359595</v>
      </c>
      <c r="R17">
        <v>88.372186091331002</v>
      </c>
      <c r="S17">
        <v>91.049176131499493</v>
      </c>
      <c r="T17">
        <v>92.501121458072802</v>
      </c>
      <c r="U17">
        <v>92.833840840355506</v>
      </c>
      <c r="V17">
        <v>91.5046011102541</v>
      </c>
      <c r="W17">
        <v>89.4424885848765</v>
      </c>
      <c r="X17">
        <v>88.714387444896602</v>
      </c>
      <c r="Y17">
        <v>89.784423606163898</v>
      </c>
      <c r="Z17">
        <v>90.051511696272001</v>
      </c>
      <c r="AA17">
        <v>89.783503184117706</v>
      </c>
      <c r="AB17">
        <v>91.348020296866395</v>
      </c>
      <c r="AC17">
        <v>96.557665003867299</v>
      </c>
      <c r="AD17">
        <v>98.247845518620807</v>
      </c>
      <c r="AE17">
        <v>100</v>
      </c>
      <c r="AF17">
        <v>103.02694321701701</v>
      </c>
    </row>
    <row r="18" spans="1:32" x14ac:dyDescent="0.3">
      <c r="A18" t="s">
        <v>126</v>
      </c>
      <c r="B18" t="s">
        <v>329</v>
      </c>
      <c r="C18" t="s">
        <v>297</v>
      </c>
      <c r="D18" t="s">
        <v>330</v>
      </c>
      <c r="E18" t="s">
        <v>298</v>
      </c>
      <c r="F18">
        <v>60.581895014192497</v>
      </c>
      <c r="G18">
        <v>62.532393748182301</v>
      </c>
      <c r="H18">
        <v>65.640862620987406</v>
      </c>
      <c r="I18">
        <v>69.386013230281307</v>
      </c>
      <c r="J18">
        <v>72.216443391396197</v>
      </c>
      <c r="K18">
        <v>74.944792842819396</v>
      </c>
      <c r="L18">
        <v>76.395668356317998</v>
      </c>
      <c r="M18">
        <v>76.244104055758299</v>
      </c>
      <c r="N18">
        <v>78.084691085834905</v>
      </c>
      <c r="O18">
        <v>81.051228553504899</v>
      </c>
      <c r="P18">
        <v>82.695612605473897</v>
      </c>
      <c r="Q18">
        <v>83.833683625070293</v>
      </c>
      <c r="R18">
        <v>87.823888322864406</v>
      </c>
      <c r="S18">
        <v>90.511433074355494</v>
      </c>
      <c r="T18">
        <v>92.061545519500001</v>
      </c>
      <c r="U18">
        <v>92.358498236724103</v>
      </c>
      <c r="V18">
        <v>91.334250943903598</v>
      </c>
      <c r="W18">
        <v>89.715919921874701</v>
      </c>
      <c r="X18">
        <v>89.142407969759503</v>
      </c>
      <c r="Y18">
        <v>90.022029289746499</v>
      </c>
      <c r="Z18">
        <v>90.282413617758195</v>
      </c>
      <c r="AA18">
        <v>89.992232848919002</v>
      </c>
      <c r="AB18">
        <v>91.451628127167496</v>
      </c>
      <c r="AC18">
        <v>96.517358372361997</v>
      </c>
      <c r="AD18">
        <v>98.091031659406298</v>
      </c>
      <c r="AE18">
        <v>100</v>
      </c>
      <c r="AF18">
        <v>102.57678172022599</v>
      </c>
    </row>
    <row r="19" spans="1:32" x14ac:dyDescent="0.3">
      <c r="A19" t="s">
        <v>126</v>
      </c>
      <c r="B19" t="s">
        <v>331</v>
      </c>
      <c r="C19" t="s">
        <v>297</v>
      </c>
      <c r="D19" t="s">
        <v>332</v>
      </c>
      <c r="E19" t="s">
        <v>298</v>
      </c>
      <c r="F19">
        <v>60.9990190596017</v>
      </c>
      <c r="G19">
        <v>62.682007551626697</v>
      </c>
      <c r="H19">
        <v>65.808598976190197</v>
      </c>
      <c r="I19">
        <v>69.572122351571807</v>
      </c>
      <c r="J19">
        <v>72.403081360415698</v>
      </c>
      <c r="K19">
        <v>75.1663497952011</v>
      </c>
      <c r="L19">
        <v>76.5570963349507</v>
      </c>
      <c r="M19">
        <v>76.437166843499597</v>
      </c>
      <c r="N19">
        <v>78.089122453043004</v>
      </c>
      <c r="O19">
        <v>81.1568157125418</v>
      </c>
      <c r="P19">
        <v>82.811974609073005</v>
      </c>
      <c r="Q19">
        <v>83.914397563852702</v>
      </c>
      <c r="R19">
        <v>87.958477941967203</v>
      </c>
      <c r="S19">
        <v>90.623124085088094</v>
      </c>
      <c r="T19">
        <v>92.139957692714106</v>
      </c>
      <c r="U19">
        <v>92.449364303058402</v>
      </c>
      <c r="V19">
        <v>91.275544907732197</v>
      </c>
      <c r="W19">
        <v>89.512052547341995</v>
      </c>
      <c r="X19">
        <v>88.865520222759201</v>
      </c>
      <c r="Y19">
        <v>89.8089642990074</v>
      </c>
      <c r="Z19">
        <v>90.080192490115095</v>
      </c>
      <c r="AA19">
        <v>89.812783773041502</v>
      </c>
      <c r="AB19">
        <v>91.359152350326397</v>
      </c>
      <c r="AC19">
        <v>96.511751505420804</v>
      </c>
      <c r="AD19">
        <v>98.156615790987402</v>
      </c>
      <c r="AE19">
        <v>100</v>
      </c>
      <c r="AF19">
        <v>102.750751558926</v>
      </c>
    </row>
    <row r="20" spans="1:32" x14ac:dyDescent="0.3">
      <c r="A20" t="s">
        <v>126</v>
      </c>
      <c r="B20" t="s">
        <v>333</v>
      </c>
      <c r="C20" t="s">
        <v>297</v>
      </c>
      <c r="D20" t="s">
        <v>334</v>
      </c>
      <c r="E20" t="s">
        <v>298</v>
      </c>
      <c r="F20">
        <v>58.501919989968698</v>
      </c>
      <c r="G20">
        <v>60.823901637002699</v>
      </c>
      <c r="H20">
        <v>63.858576333057499</v>
      </c>
      <c r="I20">
        <v>67.523168890910199</v>
      </c>
      <c r="J20">
        <v>70.278842437660202</v>
      </c>
      <c r="K20">
        <v>72.899575841444303</v>
      </c>
      <c r="L20">
        <v>74.5904641032905</v>
      </c>
      <c r="M20">
        <v>74.171583959020097</v>
      </c>
      <c r="N20">
        <v>76.890677258882306</v>
      </c>
      <c r="O20">
        <v>79.335912619590104</v>
      </c>
      <c r="P20">
        <v>80.875573393532605</v>
      </c>
      <c r="Q20">
        <v>82.263590628973304</v>
      </c>
      <c r="R20">
        <v>85.947068447492001</v>
      </c>
      <c r="S20">
        <v>88.529664995647806</v>
      </c>
      <c r="T20">
        <v>90.580232187779004</v>
      </c>
      <c r="U20">
        <v>90.710954893982404</v>
      </c>
      <c r="V20">
        <v>90.700572302527306</v>
      </c>
      <c r="W20">
        <v>90.528528119377995</v>
      </c>
      <c r="X20">
        <v>90.081503706134995</v>
      </c>
      <c r="Y20">
        <v>90.621482749785002</v>
      </c>
      <c r="Z20">
        <v>91.006880999625196</v>
      </c>
      <c r="AA20">
        <v>90.473088548263902</v>
      </c>
      <c r="AB20">
        <v>91.614609275891894</v>
      </c>
      <c r="AC20">
        <v>96.438572836987106</v>
      </c>
      <c r="AD20">
        <v>97.822923198043</v>
      </c>
      <c r="AE20">
        <v>100</v>
      </c>
      <c r="AF20">
        <v>101.685234672584</v>
      </c>
    </row>
    <row r="21" spans="1:32" x14ac:dyDescent="0.3">
      <c r="A21" t="s">
        <v>126</v>
      </c>
      <c r="B21" t="s">
        <v>335</v>
      </c>
      <c r="C21" t="s">
        <v>297</v>
      </c>
      <c r="D21" t="s">
        <v>336</v>
      </c>
      <c r="E21" t="s">
        <v>298</v>
      </c>
      <c r="F21">
        <v>59.457565857267603</v>
      </c>
      <c r="G21">
        <v>61.563149002046302</v>
      </c>
      <c r="H21">
        <v>64.632699218496299</v>
      </c>
      <c r="I21">
        <v>68.334684695329301</v>
      </c>
      <c r="J21">
        <v>71.121025752017601</v>
      </c>
      <c r="K21">
        <v>73.794953527208904</v>
      </c>
      <c r="L21">
        <v>75.370808935420399</v>
      </c>
      <c r="M21">
        <v>75.073538370737296</v>
      </c>
      <c r="N21">
        <v>77.348259116903094</v>
      </c>
      <c r="O21">
        <v>80.047751526168796</v>
      </c>
      <c r="P21">
        <v>81.631205767229503</v>
      </c>
      <c r="Q21">
        <v>82.906140656655793</v>
      </c>
      <c r="R21">
        <v>86.727851012640599</v>
      </c>
      <c r="S21">
        <v>89.344501566447207</v>
      </c>
      <c r="T21">
        <v>91.189799289299003</v>
      </c>
      <c r="U21">
        <v>91.388299363434498</v>
      </c>
      <c r="V21">
        <v>90.947001487011505</v>
      </c>
      <c r="W21">
        <v>90.114853041632998</v>
      </c>
      <c r="X21">
        <v>89.598469470740895</v>
      </c>
      <c r="Y21">
        <v>90.285946189400505</v>
      </c>
      <c r="Z21">
        <v>90.617080215982398</v>
      </c>
      <c r="AA21">
        <v>90.208440318448893</v>
      </c>
      <c r="AB21">
        <v>91.513020434892894</v>
      </c>
      <c r="AC21">
        <v>96.487567929647</v>
      </c>
      <c r="AD21">
        <v>97.980095747098105</v>
      </c>
      <c r="AE21">
        <v>100</v>
      </c>
      <c r="AF21">
        <v>102.13343718937</v>
      </c>
    </row>
    <row r="22" spans="1:32" x14ac:dyDescent="0.3">
      <c r="A22" t="s">
        <v>126</v>
      </c>
      <c r="B22" t="s">
        <v>337</v>
      </c>
      <c r="C22" t="s">
        <v>297</v>
      </c>
      <c r="D22" t="s">
        <v>338</v>
      </c>
      <c r="E22" t="s">
        <v>298</v>
      </c>
      <c r="F22">
        <v>61.259043970665999</v>
      </c>
      <c r="G22">
        <v>62.917172012497097</v>
      </c>
      <c r="H22">
        <v>66.050383134003596</v>
      </c>
      <c r="I22">
        <v>69.820874869355293</v>
      </c>
      <c r="J22">
        <v>72.663142840232297</v>
      </c>
      <c r="K22">
        <v>75.4396562144874</v>
      </c>
      <c r="L22">
        <v>76.780394382650101</v>
      </c>
      <c r="M22">
        <v>76.719384801729205</v>
      </c>
      <c r="N22">
        <v>78.2078538898174</v>
      </c>
      <c r="O22">
        <v>81.363259293809307</v>
      </c>
      <c r="P22">
        <v>83.035236232011897</v>
      </c>
      <c r="Q22">
        <v>84.095590896428305</v>
      </c>
      <c r="R22">
        <v>88.1905393990601</v>
      </c>
      <c r="S22">
        <v>90.876004969926399</v>
      </c>
      <c r="T22">
        <v>92.319109054318403</v>
      </c>
      <c r="U22">
        <v>92.654603133126002</v>
      </c>
      <c r="V22">
        <v>91.371854992607794</v>
      </c>
      <c r="W22">
        <v>89.447191101750803</v>
      </c>
      <c r="X22">
        <v>88.796171086975804</v>
      </c>
      <c r="Y22">
        <v>89.776034450873695</v>
      </c>
      <c r="Z22">
        <v>90.015944734816301</v>
      </c>
      <c r="AA22">
        <v>89.807189966291403</v>
      </c>
      <c r="AB22">
        <v>91.387148785768701</v>
      </c>
      <c r="AC22">
        <v>96.557103422620699</v>
      </c>
      <c r="AD22">
        <v>98.180524305044102</v>
      </c>
      <c r="AE22">
        <v>100</v>
      </c>
      <c r="AF22">
        <v>102.695760087427</v>
      </c>
    </row>
    <row r="23" spans="1:32" x14ac:dyDescent="0.3">
      <c r="A23" t="s">
        <v>126</v>
      </c>
      <c r="B23" t="s">
        <v>339</v>
      </c>
      <c r="C23" t="s">
        <v>297</v>
      </c>
      <c r="D23" t="s">
        <v>340</v>
      </c>
      <c r="E23" t="s">
        <v>298</v>
      </c>
      <c r="F23">
        <v>59.003654967948698</v>
      </c>
      <c r="G23">
        <v>61.248868826022203</v>
      </c>
      <c r="H23">
        <v>64.300547003369999</v>
      </c>
      <c r="I23">
        <v>67.983630568834201</v>
      </c>
      <c r="J23">
        <v>70.758462502388198</v>
      </c>
      <c r="K23">
        <v>73.402581144864897</v>
      </c>
      <c r="L23">
        <v>75.032412825588196</v>
      </c>
      <c r="M23">
        <v>74.683819256709299</v>
      </c>
      <c r="N23">
        <v>77.174725896761501</v>
      </c>
      <c r="O23">
        <v>79.749928958423993</v>
      </c>
      <c r="P23">
        <v>81.315117230672399</v>
      </c>
      <c r="Q23">
        <v>82.636419950722598</v>
      </c>
      <c r="R23">
        <v>86.400003889873901</v>
      </c>
      <c r="S23">
        <v>89.0265814509075</v>
      </c>
      <c r="T23">
        <v>90.907418542065898</v>
      </c>
      <c r="U23">
        <v>91.097888348063705</v>
      </c>
      <c r="V23">
        <v>90.883376453544898</v>
      </c>
      <c r="W23">
        <v>90.553713212295094</v>
      </c>
      <c r="X23">
        <v>90.206968098470696</v>
      </c>
      <c r="Y23">
        <v>90.649972289784799</v>
      </c>
      <c r="Z23">
        <v>90.989210158231103</v>
      </c>
      <c r="AA23">
        <v>90.547531911865704</v>
      </c>
      <c r="AB23">
        <v>91.726929129382896</v>
      </c>
      <c r="AC23">
        <v>96.488426932879094</v>
      </c>
      <c r="AD23">
        <v>97.822160698058497</v>
      </c>
      <c r="AE23">
        <v>100</v>
      </c>
      <c r="AF23">
        <v>101.610421279552</v>
      </c>
    </row>
    <row r="24" spans="1:32" x14ac:dyDescent="0.3">
      <c r="A24" t="s">
        <v>126</v>
      </c>
      <c r="B24" t="s">
        <v>341</v>
      </c>
      <c r="C24" t="s">
        <v>297</v>
      </c>
      <c r="D24" t="s">
        <v>342</v>
      </c>
      <c r="E24" t="s">
        <v>298</v>
      </c>
      <c r="F24">
        <v>64.575966986927796</v>
      </c>
      <c r="G24">
        <v>65.204149998712595</v>
      </c>
      <c r="H24">
        <v>68.460268595024502</v>
      </c>
      <c r="I24">
        <v>72.360997962059599</v>
      </c>
      <c r="J24">
        <v>75.290674186808999</v>
      </c>
      <c r="K24">
        <v>78.264519668003103</v>
      </c>
      <c r="L24">
        <v>79.205655541348904</v>
      </c>
      <c r="M24">
        <v>79.514202506989605</v>
      </c>
      <c r="N24">
        <v>79.664986267679396</v>
      </c>
      <c r="O24">
        <v>83.622526081187402</v>
      </c>
      <c r="P24">
        <v>85.4381631885269</v>
      </c>
      <c r="Q24">
        <v>86.1500017658677</v>
      </c>
      <c r="R24">
        <v>90.700986602780702</v>
      </c>
      <c r="S24">
        <v>93.451022003122503</v>
      </c>
      <c r="T24">
        <v>94.274589690695294</v>
      </c>
      <c r="U24">
        <v>94.816264997077795</v>
      </c>
      <c r="V24">
        <v>92.046909956382294</v>
      </c>
      <c r="W24">
        <v>87.911147800058004</v>
      </c>
      <c r="X24">
        <v>86.799539455357404</v>
      </c>
      <c r="Y24">
        <v>88.583422109992696</v>
      </c>
      <c r="Z24">
        <v>88.725496970204503</v>
      </c>
      <c r="AA24">
        <v>88.750840667482507</v>
      </c>
      <c r="AB24">
        <v>90.862557499221296</v>
      </c>
      <c r="AC24">
        <v>96.696769842789806</v>
      </c>
      <c r="AD24">
        <v>98.875842233178005</v>
      </c>
      <c r="AE24">
        <v>100</v>
      </c>
      <c r="AF24">
        <v>104.764722059288</v>
      </c>
    </row>
    <row r="25" spans="1:32" x14ac:dyDescent="0.3">
      <c r="A25" t="s">
        <v>126</v>
      </c>
      <c r="B25" t="s">
        <v>343</v>
      </c>
      <c r="C25" t="s">
        <v>297</v>
      </c>
      <c r="D25" t="s">
        <v>344</v>
      </c>
      <c r="E25" t="s">
        <v>298</v>
      </c>
      <c r="F25">
        <v>63.692874972120798</v>
      </c>
      <c r="G25">
        <v>64.541279470410998</v>
      </c>
      <c r="H25">
        <v>67.761336351541303</v>
      </c>
      <c r="I25">
        <v>71.622482916055105</v>
      </c>
      <c r="J25">
        <v>74.525939238950798</v>
      </c>
      <c r="K25">
        <v>77.448700062127699</v>
      </c>
      <c r="L25">
        <v>78.467109857021597</v>
      </c>
      <c r="M25">
        <v>78.704423186720902</v>
      </c>
      <c r="N25">
        <v>79.108859524838095</v>
      </c>
      <c r="O25">
        <v>82.886886994038605</v>
      </c>
      <c r="P25">
        <v>84.6657508935902</v>
      </c>
      <c r="Q25">
        <v>85.458321012783998</v>
      </c>
      <c r="R25">
        <v>89.885243592795604</v>
      </c>
      <c r="S25">
        <v>92.623209021154693</v>
      </c>
      <c r="T25">
        <v>93.6195990104072</v>
      </c>
      <c r="U25">
        <v>94.099421930180696</v>
      </c>
      <c r="V25">
        <v>91.807513628573602</v>
      </c>
      <c r="W25">
        <v>88.321356506102504</v>
      </c>
      <c r="X25">
        <v>87.402314557168793</v>
      </c>
      <c r="Y25">
        <v>88.890294088719401</v>
      </c>
      <c r="Z25">
        <v>89.035418891832904</v>
      </c>
      <c r="AA25">
        <v>89.035093563555094</v>
      </c>
      <c r="AB25">
        <v>91.011856695956496</v>
      </c>
      <c r="AC25">
        <v>96.619905725280006</v>
      </c>
      <c r="AD25">
        <v>98.629313522473197</v>
      </c>
      <c r="AE25">
        <v>100</v>
      </c>
      <c r="AF25">
        <v>104.05165660802599</v>
      </c>
    </row>
    <row r="26" spans="1:32" x14ac:dyDescent="0.3">
      <c r="A26" t="s">
        <v>126</v>
      </c>
      <c r="B26" t="s">
        <v>345</v>
      </c>
      <c r="C26" t="s">
        <v>297</v>
      </c>
      <c r="D26" t="s">
        <v>346</v>
      </c>
      <c r="E26" t="s">
        <v>298</v>
      </c>
      <c r="F26">
        <v>65.422278042773499</v>
      </c>
      <c r="G26">
        <v>65.8263088286689</v>
      </c>
      <c r="H26">
        <v>69.115191850547603</v>
      </c>
      <c r="I26">
        <v>73.051395210698402</v>
      </c>
      <c r="J26">
        <v>76.005648894602103</v>
      </c>
      <c r="K26">
        <v>79.029147055012999</v>
      </c>
      <c r="L26">
        <v>79.881961966364102</v>
      </c>
      <c r="M26">
        <v>80.273944436473698</v>
      </c>
      <c r="N26">
        <v>80.153738847824201</v>
      </c>
      <c r="O26">
        <v>84.285178166143595</v>
      </c>
      <c r="P26">
        <v>86.136058918956607</v>
      </c>
      <c r="Q26">
        <v>86.770959420889497</v>
      </c>
      <c r="R26">
        <v>91.432685665240001</v>
      </c>
      <c r="S26">
        <v>94.2038544711247</v>
      </c>
      <c r="T26">
        <v>94.872872630332694</v>
      </c>
      <c r="U26">
        <v>95.467064114306993</v>
      </c>
      <c r="V26">
        <v>92.258306317924195</v>
      </c>
      <c r="W26">
        <v>87.514161269486706</v>
      </c>
      <c r="X26">
        <v>86.279631805402303</v>
      </c>
      <c r="Y26">
        <v>88.270136484710605</v>
      </c>
      <c r="Z26">
        <v>88.384852656861</v>
      </c>
      <c r="AA26">
        <v>88.485023318308706</v>
      </c>
      <c r="AB26">
        <v>90.7446145053771</v>
      </c>
      <c r="AC26">
        <v>96.749270432144598</v>
      </c>
      <c r="AD26">
        <v>99.063877536005606</v>
      </c>
      <c r="AE26">
        <v>100</v>
      </c>
      <c r="AF26">
        <v>105.31944628670701</v>
      </c>
    </row>
    <row r="27" spans="1:32" x14ac:dyDescent="0.3">
      <c r="A27" t="s">
        <v>126</v>
      </c>
      <c r="B27" t="s">
        <v>347</v>
      </c>
      <c r="C27" t="s">
        <v>297</v>
      </c>
      <c r="D27" t="s">
        <v>348</v>
      </c>
      <c r="E27" t="s">
        <v>298</v>
      </c>
      <c r="F27">
        <v>63.6390113522828</v>
      </c>
      <c r="G27">
        <v>64.519484275775397</v>
      </c>
      <c r="H27">
        <v>67.739923189884493</v>
      </c>
      <c r="I27">
        <v>71.602162782985403</v>
      </c>
      <c r="J27">
        <v>74.504753917403903</v>
      </c>
      <c r="K27">
        <v>77.423931546388701</v>
      </c>
      <c r="L27">
        <v>78.464781771134795</v>
      </c>
      <c r="M27">
        <v>78.678730125997802</v>
      </c>
      <c r="N27">
        <v>79.133535593836001</v>
      </c>
      <c r="O27">
        <v>82.900105270128194</v>
      </c>
      <c r="P27">
        <v>84.676994936441204</v>
      </c>
      <c r="Q27">
        <v>85.471350284505206</v>
      </c>
      <c r="R27">
        <v>89.905895098200006</v>
      </c>
      <c r="S27">
        <v>92.628692954583599</v>
      </c>
      <c r="T27">
        <v>93.609203783827098</v>
      </c>
      <c r="U27">
        <v>94.098425163737502</v>
      </c>
      <c r="V27">
        <v>91.786780175527099</v>
      </c>
      <c r="W27">
        <v>88.260246210818906</v>
      </c>
      <c r="X27">
        <v>87.2489012122291</v>
      </c>
      <c r="Y27">
        <v>88.8531634375138</v>
      </c>
      <c r="Z27">
        <v>89.031370524700193</v>
      </c>
      <c r="AA27">
        <v>88.963337612183395</v>
      </c>
      <c r="AB27">
        <v>90.931763172434103</v>
      </c>
      <c r="AC27">
        <v>96.646847173214098</v>
      </c>
      <c r="AD27">
        <v>98.731648049631801</v>
      </c>
      <c r="AE27">
        <v>100</v>
      </c>
      <c r="AF27">
        <v>104.35186145046001</v>
      </c>
    </row>
    <row r="28" spans="1:32" x14ac:dyDescent="0.3">
      <c r="A28" t="s">
        <v>126</v>
      </c>
      <c r="B28" t="s">
        <v>349</v>
      </c>
      <c r="C28" t="s">
        <v>297</v>
      </c>
      <c r="D28" t="s">
        <v>350</v>
      </c>
      <c r="E28" t="s">
        <v>298</v>
      </c>
      <c r="F28">
        <v>60.744205342096997</v>
      </c>
      <c r="G28">
        <v>62.433989675205602</v>
      </c>
      <c r="H28">
        <v>65.547013220222595</v>
      </c>
      <c r="I28">
        <v>69.294388176029202</v>
      </c>
      <c r="J28">
        <v>72.114563243933006</v>
      </c>
      <c r="K28">
        <v>74.864709541963904</v>
      </c>
      <c r="L28">
        <v>76.256764714311501</v>
      </c>
      <c r="M28">
        <v>76.131521467551707</v>
      </c>
      <c r="N28">
        <v>77.842575401152899</v>
      </c>
      <c r="O28">
        <v>80.861324011894396</v>
      </c>
      <c r="P28">
        <v>82.505671137568299</v>
      </c>
      <c r="Q28">
        <v>83.624119849391306</v>
      </c>
      <c r="R28">
        <v>87.623398110200199</v>
      </c>
      <c r="S28">
        <v>90.289698436340501</v>
      </c>
      <c r="T28">
        <v>91.825398264273801</v>
      </c>
      <c r="U28">
        <v>92.126123468474603</v>
      </c>
      <c r="V28">
        <v>91.080627721472595</v>
      </c>
      <c r="W28">
        <v>89.379434958883706</v>
      </c>
      <c r="X28">
        <v>88.803854974542801</v>
      </c>
      <c r="Y28">
        <v>89.654300013939704</v>
      </c>
      <c r="Z28">
        <v>89.898273045984098</v>
      </c>
      <c r="AA28">
        <v>89.671942331653199</v>
      </c>
      <c r="AB28">
        <v>91.254826355843605</v>
      </c>
      <c r="AC28">
        <v>96.478474811257499</v>
      </c>
      <c r="AD28">
        <v>98.152652904058399</v>
      </c>
      <c r="AE28">
        <v>100</v>
      </c>
      <c r="AF28">
        <v>102.541038423822</v>
      </c>
    </row>
    <row r="29" spans="1:32" x14ac:dyDescent="0.3">
      <c r="A29" t="s">
        <v>126</v>
      </c>
      <c r="B29" t="s">
        <v>351</v>
      </c>
      <c r="C29" t="s">
        <v>297</v>
      </c>
      <c r="D29" t="s">
        <v>352</v>
      </c>
      <c r="E29" t="s">
        <v>298</v>
      </c>
      <c r="F29">
        <v>61.7317268104985</v>
      </c>
      <c r="G29">
        <v>63.079120433001798</v>
      </c>
      <c r="H29">
        <v>66.229170414800095</v>
      </c>
      <c r="I29">
        <v>70.015368687963502</v>
      </c>
      <c r="J29">
        <v>72.858904824255902</v>
      </c>
      <c r="K29">
        <v>75.671674995667004</v>
      </c>
      <c r="L29">
        <v>76.935774949766298</v>
      </c>
      <c r="M29">
        <v>76.920496224224806</v>
      </c>
      <c r="N29">
        <v>78.217505874335004</v>
      </c>
      <c r="O29">
        <v>81.479742511479998</v>
      </c>
      <c r="P29">
        <v>83.167965190839695</v>
      </c>
      <c r="Q29">
        <v>84.175286654436405</v>
      </c>
      <c r="R29">
        <v>88.314284529583105</v>
      </c>
      <c r="S29">
        <v>90.995065222286897</v>
      </c>
      <c r="T29">
        <v>92.340422786375498</v>
      </c>
      <c r="U29">
        <v>92.703072181640707</v>
      </c>
      <c r="V29">
        <v>91.2444311551412</v>
      </c>
      <c r="W29">
        <v>89.099240377477003</v>
      </c>
      <c r="X29">
        <v>88.441306005379701</v>
      </c>
      <c r="Y29">
        <v>89.425673518131902</v>
      </c>
      <c r="Z29">
        <v>89.651301538158506</v>
      </c>
      <c r="AA29">
        <v>89.479816559969606</v>
      </c>
      <c r="AB29">
        <v>91.167792458127906</v>
      </c>
      <c r="AC29">
        <v>96.498644238718597</v>
      </c>
      <c r="AD29">
        <v>98.258830461153707</v>
      </c>
      <c r="AE29">
        <v>100</v>
      </c>
      <c r="AF29">
        <v>102.863092552634</v>
      </c>
    </row>
    <row r="30" spans="1:32" x14ac:dyDescent="0.3">
      <c r="A30" t="s">
        <v>126</v>
      </c>
      <c r="B30" t="s">
        <v>353</v>
      </c>
      <c r="C30" t="s">
        <v>297</v>
      </c>
      <c r="D30" t="s">
        <v>354</v>
      </c>
      <c r="E30" t="s">
        <v>298</v>
      </c>
      <c r="F30">
        <v>62.201389691951199</v>
      </c>
      <c r="G30">
        <v>63.510984906933501</v>
      </c>
      <c r="H30">
        <v>66.6829303401462</v>
      </c>
      <c r="I30">
        <v>70.494579426947595</v>
      </c>
      <c r="J30">
        <v>73.356918036184794</v>
      </c>
      <c r="K30">
        <v>76.193332131477803</v>
      </c>
      <c r="L30">
        <v>77.432736128338107</v>
      </c>
      <c r="M30">
        <v>77.449973966421695</v>
      </c>
      <c r="N30">
        <v>78.598411040960301</v>
      </c>
      <c r="O30">
        <v>81.961095556060997</v>
      </c>
      <c r="P30">
        <v>83.666748212926805</v>
      </c>
      <c r="Q30">
        <v>84.642261912152307</v>
      </c>
      <c r="R30">
        <v>88.855943844764596</v>
      </c>
      <c r="S30">
        <v>91.537413383179995</v>
      </c>
      <c r="T30">
        <v>92.862343584711795</v>
      </c>
      <c r="U30">
        <v>93.2388910204007</v>
      </c>
      <c r="V30">
        <v>91.614365517535006</v>
      </c>
      <c r="W30">
        <v>89.095083414922996</v>
      </c>
      <c r="X30">
        <v>88.264639903031096</v>
      </c>
      <c r="Y30">
        <v>89.3952373978629</v>
      </c>
      <c r="Z30">
        <v>89.647498644617599</v>
      </c>
      <c r="AA30">
        <v>89.450925041202296</v>
      </c>
      <c r="AB30">
        <v>91.211125736638806</v>
      </c>
      <c r="AC30">
        <v>96.629406001763996</v>
      </c>
      <c r="AD30">
        <v>98.435805700042096</v>
      </c>
      <c r="AE30">
        <v>100</v>
      </c>
      <c r="AF30">
        <v>103.518587189149</v>
      </c>
    </row>
    <row r="31" spans="1:32" x14ac:dyDescent="0.3">
      <c r="A31" t="s">
        <v>126</v>
      </c>
      <c r="B31" t="s">
        <v>355</v>
      </c>
      <c r="C31" t="s">
        <v>297</v>
      </c>
      <c r="D31" t="s">
        <v>356</v>
      </c>
      <c r="E31" t="s">
        <v>298</v>
      </c>
      <c r="F31">
        <v>61.026102002471298</v>
      </c>
      <c r="G31">
        <v>62.580623770833</v>
      </c>
      <c r="H31">
        <v>65.705512009028396</v>
      </c>
      <c r="I31">
        <v>69.465149831488802</v>
      </c>
      <c r="J31">
        <v>72.289029667448105</v>
      </c>
      <c r="K31">
        <v>75.060003357866407</v>
      </c>
      <c r="L31">
        <v>76.417561179992703</v>
      </c>
      <c r="M31">
        <v>76.312191708224105</v>
      </c>
      <c r="N31">
        <v>77.930954684592294</v>
      </c>
      <c r="O31">
        <v>81.005846295423197</v>
      </c>
      <c r="P31">
        <v>82.659367920317806</v>
      </c>
      <c r="Q31">
        <v>83.754558923712807</v>
      </c>
      <c r="R31">
        <v>87.789371566270802</v>
      </c>
      <c r="S31">
        <v>90.440124201093894</v>
      </c>
      <c r="T31">
        <v>91.939959542467193</v>
      </c>
      <c r="U31">
        <v>92.2502744111097</v>
      </c>
      <c r="V31">
        <v>90.909877395357995</v>
      </c>
      <c r="W31">
        <v>88.839630387651496</v>
      </c>
      <c r="X31">
        <v>88.109333788538905</v>
      </c>
      <c r="Y31">
        <v>89.159543401481002</v>
      </c>
      <c r="Z31">
        <v>89.409296863411797</v>
      </c>
      <c r="AA31">
        <v>89.199461891640397</v>
      </c>
      <c r="AB31">
        <v>90.957151489693501</v>
      </c>
      <c r="AC31">
        <v>96.463450337176198</v>
      </c>
      <c r="AD31">
        <v>98.357532896428793</v>
      </c>
      <c r="AE31">
        <v>100</v>
      </c>
      <c r="AF31">
        <v>103.11619425284501</v>
      </c>
    </row>
    <row r="32" spans="1:32" x14ac:dyDescent="0.3">
      <c r="A32" t="s">
        <v>126</v>
      </c>
      <c r="B32" t="s">
        <v>357</v>
      </c>
      <c r="C32" t="s">
        <v>297</v>
      </c>
      <c r="D32" t="s">
        <v>358</v>
      </c>
      <c r="E32" t="s">
        <v>298</v>
      </c>
      <c r="F32">
        <v>59.814697928379701</v>
      </c>
      <c r="G32">
        <v>61.794247376251803</v>
      </c>
      <c r="H32">
        <v>64.873131202264801</v>
      </c>
      <c r="I32">
        <v>68.584478086527696</v>
      </c>
      <c r="J32">
        <v>71.380257041273197</v>
      </c>
      <c r="K32">
        <v>74.073921920723905</v>
      </c>
      <c r="L32">
        <v>75.586962422505906</v>
      </c>
      <c r="M32">
        <v>75.350392187600804</v>
      </c>
      <c r="N32">
        <v>77.466795743592897</v>
      </c>
      <c r="O32">
        <v>80.248625577983304</v>
      </c>
      <c r="P32">
        <v>81.850318600600005</v>
      </c>
      <c r="Q32">
        <v>83.076111162510998</v>
      </c>
      <c r="R32">
        <v>86.944553831336194</v>
      </c>
      <c r="S32">
        <v>89.585971122174897</v>
      </c>
      <c r="T32">
        <v>91.304418967070802</v>
      </c>
      <c r="U32">
        <v>91.542551245556695</v>
      </c>
      <c r="V32">
        <v>90.965466594790996</v>
      </c>
      <c r="W32">
        <v>89.832278072546998</v>
      </c>
      <c r="X32">
        <v>89.349436718948297</v>
      </c>
      <c r="Y32">
        <v>90.0251537573929</v>
      </c>
      <c r="Z32">
        <v>90.3158773098083</v>
      </c>
      <c r="AA32">
        <v>89.976454989367895</v>
      </c>
      <c r="AB32">
        <v>91.385318536466798</v>
      </c>
      <c r="AC32">
        <v>96.442368706428198</v>
      </c>
      <c r="AD32">
        <v>97.9792641870404</v>
      </c>
      <c r="AE32">
        <v>100</v>
      </c>
      <c r="AF32">
        <v>102.043282272621</v>
      </c>
    </row>
    <row r="33" spans="1:32" x14ac:dyDescent="0.3">
      <c r="A33" t="s">
        <v>126</v>
      </c>
      <c r="B33" t="s">
        <v>359</v>
      </c>
      <c r="C33" t="s">
        <v>297</v>
      </c>
      <c r="D33" t="s">
        <v>360</v>
      </c>
      <c r="E33" t="s">
        <v>298</v>
      </c>
      <c r="F33">
        <v>61.079430844355898</v>
      </c>
      <c r="G33">
        <v>62.767210058868898</v>
      </c>
      <c r="H33">
        <v>65.886582746503095</v>
      </c>
      <c r="I33">
        <v>69.640517211776597</v>
      </c>
      <c r="J33">
        <v>72.478180939641604</v>
      </c>
      <c r="K33">
        <v>75.241055959142798</v>
      </c>
      <c r="L33">
        <v>76.566993769483702</v>
      </c>
      <c r="M33">
        <v>76.530278815385302</v>
      </c>
      <c r="N33">
        <v>77.979153640643702</v>
      </c>
      <c r="O33">
        <v>81.133880935271307</v>
      </c>
      <c r="P33">
        <v>82.805717807878196</v>
      </c>
      <c r="Q33">
        <v>83.854701038842606</v>
      </c>
      <c r="R33">
        <v>87.9112437695061</v>
      </c>
      <c r="S33">
        <v>90.632196772946102</v>
      </c>
      <c r="T33">
        <v>92.063021509872499</v>
      </c>
      <c r="U33">
        <v>92.3968998921614</v>
      </c>
      <c r="V33">
        <v>91.192129399817901</v>
      </c>
      <c r="W33">
        <v>89.490675746311595</v>
      </c>
      <c r="X33">
        <v>89.038507607458399</v>
      </c>
      <c r="Y33">
        <v>89.812187819160499</v>
      </c>
      <c r="Z33">
        <v>89.988107289392701</v>
      </c>
      <c r="AA33">
        <v>89.882701572800798</v>
      </c>
      <c r="AB33">
        <v>91.450813686342798</v>
      </c>
      <c r="AC33">
        <v>96.4689048305586</v>
      </c>
      <c r="AD33">
        <v>97.985739986049197</v>
      </c>
      <c r="AE33">
        <v>100</v>
      </c>
      <c r="AF33">
        <v>102.05593345470901</v>
      </c>
    </row>
    <row r="34" spans="1:32" x14ac:dyDescent="0.3">
      <c r="A34" t="s">
        <v>126</v>
      </c>
      <c r="B34" t="s">
        <v>361</v>
      </c>
      <c r="C34" t="s">
        <v>297</v>
      </c>
      <c r="D34" t="s">
        <v>362</v>
      </c>
      <c r="E34" t="s">
        <v>298</v>
      </c>
      <c r="F34">
        <v>62.563234860432601</v>
      </c>
      <c r="G34">
        <v>63.911044473441599</v>
      </c>
      <c r="H34">
        <v>67.093420127212894</v>
      </c>
      <c r="I34">
        <v>70.917638055473404</v>
      </c>
      <c r="J34">
        <v>73.801558257626397</v>
      </c>
      <c r="K34">
        <v>76.644718195056697</v>
      </c>
      <c r="L34">
        <v>77.865548076908297</v>
      </c>
      <c r="M34">
        <v>77.932386718961496</v>
      </c>
      <c r="N34">
        <v>78.950462654675405</v>
      </c>
      <c r="O34">
        <v>82.410423728758502</v>
      </c>
      <c r="P34">
        <v>84.140202805910405</v>
      </c>
      <c r="Q34">
        <v>85.070125521485195</v>
      </c>
      <c r="R34">
        <v>89.346219723983097</v>
      </c>
      <c r="S34">
        <v>92.063978480884302</v>
      </c>
      <c r="T34">
        <v>93.249908791760006</v>
      </c>
      <c r="U34">
        <v>93.671438106912106</v>
      </c>
      <c r="V34">
        <v>91.733368363217394</v>
      </c>
      <c r="W34">
        <v>88.787065808225407</v>
      </c>
      <c r="X34">
        <v>87.951808597629295</v>
      </c>
      <c r="Y34">
        <v>89.263050670548097</v>
      </c>
      <c r="Z34">
        <v>89.445208591883102</v>
      </c>
      <c r="AA34">
        <v>89.339908567092607</v>
      </c>
      <c r="AB34">
        <v>91.125623246766594</v>
      </c>
      <c r="AC34">
        <v>96.537380798398104</v>
      </c>
      <c r="AD34">
        <v>98.335640873276901</v>
      </c>
      <c r="AE34">
        <v>100</v>
      </c>
      <c r="AF34">
        <v>103.13675643709</v>
      </c>
    </row>
    <row r="35" spans="1:32" x14ac:dyDescent="0.3">
      <c r="A35" t="s">
        <v>126</v>
      </c>
      <c r="B35" t="s">
        <v>363</v>
      </c>
      <c r="C35" t="s">
        <v>297</v>
      </c>
      <c r="D35" t="s">
        <v>364</v>
      </c>
      <c r="E35" t="s">
        <v>298</v>
      </c>
      <c r="F35">
        <v>64.181413244245903</v>
      </c>
      <c r="G35">
        <v>64.980033716573999</v>
      </c>
      <c r="H35">
        <v>68.226022066082606</v>
      </c>
      <c r="I35">
        <v>72.117543123182301</v>
      </c>
      <c r="J35">
        <v>75.038961786831706</v>
      </c>
      <c r="K35">
        <v>77.988605733744095</v>
      </c>
      <c r="L35">
        <v>79.009622005862497</v>
      </c>
      <c r="M35">
        <v>79.243775689751999</v>
      </c>
      <c r="N35">
        <v>79.671128844602705</v>
      </c>
      <c r="O35">
        <v>83.480781627411403</v>
      </c>
      <c r="P35">
        <v>85.274932890972906</v>
      </c>
      <c r="Q35">
        <v>86.042812164183303</v>
      </c>
      <c r="R35">
        <v>90.533752856157804</v>
      </c>
      <c r="S35">
        <v>93.272174773072095</v>
      </c>
      <c r="T35">
        <v>94.172728661816507</v>
      </c>
      <c r="U35">
        <v>94.693761347382903</v>
      </c>
      <c r="V35">
        <v>92.193881237618797</v>
      </c>
      <c r="W35">
        <v>88.607482339592806</v>
      </c>
      <c r="X35">
        <v>87.611392805549102</v>
      </c>
      <c r="Y35">
        <v>89.0426938511998</v>
      </c>
      <c r="Z35">
        <v>89.250270133345893</v>
      </c>
      <c r="AA35">
        <v>89.137413376455498</v>
      </c>
      <c r="AB35">
        <v>91.040379126672207</v>
      </c>
      <c r="AC35">
        <v>96.695201624587199</v>
      </c>
      <c r="AD35">
        <v>98.638292652156295</v>
      </c>
      <c r="AE35">
        <v>100</v>
      </c>
      <c r="AF35">
        <v>104.080535481404</v>
      </c>
    </row>
    <row r="36" spans="1:32" x14ac:dyDescent="0.3">
      <c r="A36" t="s">
        <v>126</v>
      </c>
      <c r="B36" t="s">
        <v>365</v>
      </c>
      <c r="C36" t="s">
        <v>297</v>
      </c>
      <c r="D36" t="s">
        <v>366</v>
      </c>
      <c r="E36" t="s">
        <v>298</v>
      </c>
      <c r="F36">
        <v>65.335091139163794</v>
      </c>
      <c r="G36">
        <v>65.865681756074494</v>
      </c>
      <c r="H36">
        <v>69.156498339435799</v>
      </c>
      <c r="I36">
        <v>73.097002038946798</v>
      </c>
      <c r="J36">
        <v>76.054457150799493</v>
      </c>
      <c r="K36">
        <v>79.070484987393897</v>
      </c>
      <c r="L36">
        <v>79.970289389348196</v>
      </c>
      <c r="M36">
        <v>80.325421579999798</v>
      </c>
      <c r="N36">
        <v>80.324962238448407</v>
      </c>
      <c r="O36">
        <v>84.404428169671505</v>
      </c>
      <c r="P36">
        <v>86.252025053173497</v>
      </c>
      <c r="Q36">
        <v>86.898546559582201</v>
      </c>
      <c r="R36">
        <v>91.556477277518198</v>
      </c>
      <c r="S36">
        <v>94.3268055413036</v>
      </c>
      <c r="T36">
        <v>94.971017758081601</v>
      </c>
      <c r="U36">
        <v>95.576193023242794</v>
      </c>
      <c r="V36">
        <v>92.508099704475896</v>
      </c>
      <c r="W36">
        <v>88.028204769702299</v>
      </c>
      <c r="X36">
        <v>86.843280619774504</v>
      </c>
      <c r="Y36">
        <v>88.588944808426106</v>
      </c>
      <c r="Z36">
        <v>88.749221683756701</v>
      </c>
      <c r="AA36">
        <v>88.748287243324597</v>
      </c>
      <c r="AB36">
        <v>90.870156888647301</v>
      </c>
      <c r="AC36">
        <v>96.787149379218107</v>
      </c>
      <c r="AD36">
        <v>98.959698521485194</v>
      </c>
      <c r="AE36">
        <v>100</v>
      </c>
      <c r="AF36">
        <v>104.92963152360601</v>
      </c>
    </row>
    <row r="37" spans="1:32" x14ac:dyDescent="0.3">
      <c r="A37" t="s">
        <v>126</v>
      </c>
      <c r="B37" t="s">
        <v>367</v>
      </c>
      <c r="C37" t="s">
        <v>297</v>
      </c>
      <c r="D37" t="s">
        <v>368</v>
      </c>
      <c r="E37" t="s">
        <v>298</v>
      </c>
      <c r="F37">
        <v>64.299836526504293</v>
      </c>
      <c r="G37">
        <v>65.002710091811096</v>
      </c>
      <c r="H37">
        <v>68.250302135778298</v>
      </c>
      <c r="I37">
        <v>72.142161458263104</v>
      </c>
      <c r="J37">
        <v>75.063205284188896</v>
      </c>
      <c r="K37">
        <v>78.021253706537493</v>
      </c>
      <c r="L37">
        <v>79.010758771066307</v>
      </c>
      <c r="M37">
        <v>79.275739548762303</v>
      </c>
      <c r="N37">
        <v>79.575168518466199</v>
      </c>
      <c r="O37">
        <v>83.449643288980198</v>
      </c>
      <c r="P37">
        <v>85.251705345799394</v>
      </c>
      <c r="Q37">
        <v>85.991056184464597</v>
      </c>
      <c r="R37">
        <v>90.500332983304602</v>
      </c>
      <c r="S37">
        <v>93.236745207214099</v>
      </c>
      <c r="T37">
        <v>94.120628322992701</v>
      </c>
      <c r="U37">
        <v>94.645709316761895</v>
      </c>
      <c r="V37">
        <v>92.186360360510704</v>
      </c>
      <c r="W37">
        <v>88.547908773451098</v>
      </c>
      <c r="X37">
        <v>87.547668952726298</v>
      </c>
      <c r="Y37">
        <v>88.989553159053401</v>
      </c>
      <c r="Z37">
        <v>89.196371390347807</v>
      </c>
      <c r="AA37">
        <v>89.085452742126094</v>
      </c>
      <c r="AB37">
        <v>90.953363859708404</v>
      </c>
      <c r="AC37">
        <v>96.552660558926107</v>
      </c>
      <c r="AD37">
        <v>98.480554083808698</v>
      </c>
      <c r="AE37">
        <v>100</v>
      </c>
      <c r="AF37">
        <v>103.714287372992</v>
      </c>
    </row>
    <row r="38" spans="1:32" x14ac:dyDescent="0.3">
      <c r="A38" t="s">
        <v>126</v>
      </c>
      <c r="B38" t="s">
        <v>369</v>
      </c>
      <c r="C38" t="s">
        <v>297</v>
      </c>
      <c r="D38" t="s">
        <v>370</v>
      </c>
      <c r="E38" t="s">
        <v>298</v>
      </c>
      <c r="F38">
        <v>62.862907538857399</v>
      </c>
      <c r="G38">
        <v>64.209251837722107</v>
      </c>
      <c r="H38">
        <v>67.415146409592296</v>
      </c>
      <c r="I38">
        <v>71.267749704064201</v>
      </c>
      <c r="J38">
        <v>74.161802832756393</v>
      </c>
      <c r="K38">
        <v>77.032476165483899</v>
      </c>
      <c r="L38">
        <v>78.267035074548303</v>
      </c>
      <c r="M38">
        <v>78.328148677160002</v>
      </c>
      <c r="N38">
        <v>79.381263895699803</v>
      </c>
      <c r="O38">
        <v>82.846276294730501</v>
      </c>
      <c r="P38">
        <v>84.585322972748301</v>
      </c>
      <c r="Q38">
        <v>85.497225811201005</v>
      </c>
      <c r="R38">
        <v>89.828646339147198</v>
      </c>
      <c r="S38">
        <v>92.546055270933806</v>
      </c>
      <c r="T38">
        <v>93.641729007122507</v>
      </c>
      <c r="U38">
        <v>94.102975743662896</v>
      </c>
      <c r="V38">
        <v>91.916858308231298</v>
      </c>
      <c r="W38">
        <v>88.8568953963089</v>
      </c>
      <c r="X38">
        <v>87.953588308727007</v>
      </c>
      <c r="Y38">
        <v>89.230638284204105</v>
      </c>
      <c r="Z38">
        <v>89.459425752623702</v>
      </c>
      <c r="AA38">
        <v>89.298787400890802</v>
      </c>
      <c r="AB38">
        <v>91.145863679550402</v>
      </c>
      <c r="AC38">
        <v>96.753828899503603</v>
      </c>
      <c r="AD38">
        <v>98.641597235377304</v>
      </c>
      <c r="AE38">
        <v>100</v>
      </c>
      <c r="AF38">
        <v>104.072341257509</v>
      </c>
    </row>
    <row r="39" spans="1:32" x14ac:dyDescent="0.3">
      <c r="A39" t="s">
        <v>126</v>
      </c>
      <c r="B39" t="s">
        <v>371</v>
      </c>
      <c r="C39" t="s">
        <v>297</v>
      </c>
      <c r="D39" t="s">
        <v>372</v>
      </c>
      <c r="E39" t="s">
        <v>298</v>
      </c>
      <c r="F39">
        <v>60.722680110367698</v>
      </c>
      <c r="G39">
        <v>62.630452455852698</v>
      </c>
      <c r="H39">
        <v>65.755694921412697</v>
      </c>
      <c r="I39">
        <v>69.520757145908206</v>
      </c>
      <c r="J39">
        <v>72.350765355457</v>
      </c>
      <c r="K39">
        <v>75.101904704171801</v>
      </c>
      <c r="L39">
        <v>76.551426529438501</v>
      </c>
      <c r="M39">
        <v>76.377052712468796</v>
      </c>
      <c r="N39">
        <v>78.226511975285106</v>
      </c>
      <c r="O39">
        <v>81.200144011532601</v>
      </c>
      <c r="P39">
        <v>82.841040262731696</v>
      </c>
      <c r="Q39">
        <v>84.003957782916501</v>
      </c>
      <c r="R39">
        <v>88.009398305226995</v>
      </c>
      <c r="S39">
        <v>90.666794191566794</v>
      </c>
      <c r="T39">
        <v>92.287060492534707</v>
      </c>
      <c r="U39">
        <v>92.567160919850807</v>
      </c>
      <c r="V39">
        <v>91.4785693533656</v>
      </c>
      <c r="W39">
        <v>89.222377696350193</v>
      </c>
      <c r="X39">
        <v>88.461423378548304</v>
      </c>
      <c r="Y39">
        <v>89.618840387908506</v>
      </c>
      <c r="Z39">
        <v>89.877454434552504</v>
      </c>
      <c r="AA39">
        <v>89.634645299968298</v>
      </c>
      <c r="AB39">
        <v>91.287383077990697</v>
      </c>
      <c r="AC39">
        <v>96.638813594457801</v>
      </c>
      <c r="AD39">
        <v>98.421236684978695</v>
      </c>
      <c r="AE39">
        <v>100</v>
      </c>
      <c r="AF39">
        <v>103.379323865628</v>
      </c>
    </row>
    <row r="40" spans="1:32" x14ac:dyDescent="0.3">
      <c r="A40" t="s">
        <v>126</v>
      </c>
      <c r="B40" t="s">
        <v>373</v>
      </c>
      <c r="C40" t="s">
        <v>297</v>
      </c>
      <c r="D40" t="s">
        <v>374</v>
      </c>
      <c r="E40" t="s">
        <v>298</v>
      </c>
      <c r="F40">
        <v>60.896282032129001</v>
      </c>
      <c r="G40">
        <v>62.565418710335003</v>
      </c>
      <c r="H40">
        <v>65.687616052047005</v>
      </c>
      <c r="I40">
        <v>69.445704185379199</v>
      </c>
      <c r="J40">
        <v>72.271111291822393</v>
      </c>
      <c r="K40">
        <v>75.028522142291294</v>
      </c>
      <c r="L40">
        <v>76.413214946035694</v>
      </c>
      <c r="M40">
        <v>76.292181404254507</v>
      </c>
      <c r="N40">
        <v>77.940213797153405</v>
      </c>
      <c r="O40">
        <v>81.002352876558405</v>
      </c>
      <c r="P40">
        <v>82.651535777682895</v>
      </c>
      <c r="Q40">
        <v>83.761991698399598</v>
      </c>
      <c r="R40">
        <v>87.785703893309602</v>
      </c>
      <c r="S40">
        <v>90.438871887248297</v>
      </c>
      <c r="T40">
        <v>92.008538316414203</v>
      </c>
      <c r="U40">
        <v>92.299041345802294</v>
      </c>
      <c r="V40">
        <v>91.263095130874007</v>
      </c>
      <c r="W40">
        <v>89.484636651883207</v>
      </c>
      <c r="X40">
        <v>88.770112519718793</v>
      </c>
      <c r="Y40">
        <v>89.855108223498405</v>
      </c>
      <c r="Z40">
        <v>90.117227030671899</v>
      </c>
      <c r="AA40">
        <v>89.847255234933797</v>
      </c>
      <c r="AB40">
        <v>91.397594105536896</v>
      </c>
      <c r="AC40">
        <v>96.581402634985594</v>
      </c>
      <c r="AD40">
        <v>98.236497779674906</v>
      </c>
      <c r="AE40">
        <v>100</v>
      </c>
      <c r="AF40">
        <v>102.95196560602599</v>
      </c>
    </row>
    <row r="41" spans="1:32" x14ac:dyDescent="0.3">
      <c r="A41" t="s">
        <v>126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126</v>
      </c>
      <c r="B42" t="s">
        <v>377</v>
      </c>
      <c r="C42" t="s">
        <v>297</v>
      </c>
      <c r="D42" t="s">
        <v>378</v>
      </c>
      <c r="E42" t="s">
        <v>298</v>
      </c>
      <c r="F42">
        <v>62.099651070597503</v>
      </c>
      <c r="G42">
        <v>63.507655923812699</v>
      </c>
      <c r="H42">
        <v>66.6737039969439</v>
      </c>
      <c r="I42">
        <v>70.479467727296594</v>
      </c>
      <c r="J42">
        <v>73.344343967433701</v>
      </c>
      <c r="K42">
        <v>76.169891713714506</v>
      </c>
      <c r="L42">
        <v>77.413789822881796</v>
      </c>
      <c r="M42">
        <v>77.420751466485299</v>
      </c>
      <c r="N42">
        <v>78.614578658598106</v>
      </c>
      <c r="O42">
        <v>81.983734600442205</v>
      </c>
      <c r="P42">
        <v>83.691854562839794</v>
      </c>
      <c r="Q42">
        <v>84.647868515297802</v>
      </c>
      <c r="R42">
        <v>88.874425760697207</v>
      </c>
      <c r="S42">
        <v>91.565824590517195</v>
      </c>
      <c r="T42">
        <v>92.881367922663401</v>
      </c>
      <c r="U42">
        <v>93.263979719976604</v>
      </c>
      <c r="V42">
        <v>91.644337618102298</v>
      </c>
      <c r="W42">
        <v>89.194940286610702</v>
      </c>
      <c r="X42">
        <v>88.390055128833097</v>
      </c>
      <c r="Y42">
        <v>89.606593278121494</v>
      </c>
      <c r="Z42">
        <v>89.843735642934504</v>
      </c>
      <c r="AA42">
        <v>89.633815805371</v>
      </c>
      <c r="AB42">
        <v>91.2523029481994</v>
      </c>
      <c r="AC42">
        <v>96.486634521163097</v>
      </c>
      <c r="AD42">
        <v>98.244821092944804</v>
      </c>
      <c r="AE42">
        <v>100</v>
      </c>
      <c r="AF42">
        <v>102.96465439025999</v>
      </c>
    </row>
    <row r="43" spans="1:32" x14ac:dyDescent="0.3">
      <c r="A43" t="s">
        <v>126</v>
      </c>
      <c r="B43" t="s">
        <v>379</v>
      </c>
      <c r="C43" t="s">
        <v>297</v>
      </c>
      <c r="D43" t="s">
        <v>380</v>
      </c>
      <c r="E43" t="s">
        <v>298</v>
      </c>
      <c r="F43">
        <v>62.0613336275009</v>
      </c>
      <c r="G43">
        <v>63.472259255136301</v>
      </c>
      <c r="H43">
        <v>66.637110432792795</v>
      </c>
      <c r="I43">
        <v>70.441560503061396</v>
      </c>
      <c r="J43">
        <v>73.304782918335206</v>
      </c>
      <c r="K43">
        <v>76.128150129626206</v>
      </c>
      <c r="L43">
        <v>77.379827262518504</v>
      </c>
      <c r="M43">
        <v>77.3821152611835</v>
      </c>
      <c r="N43">
        <v>78.590395376753406</v>
      </c>
      <c r="O43">
        <v>81.941914560370094</v>
      </c>
      <c r="P43">
        <v>83.646647197941903</v>
      </c>
      <c r="Q43">
        <v>84.615942979607198</v>
      </c>
      <c r="R43">
        <v>88.828793698220906</v>
      </c>
      <c r="S43">
        <v>91.518151528109598</v>
      </c>
      <c r="T43">
        <v>92.8512815358079</v>
      </c>
      <c r="U43">
        <v>93.226918611795099</v>
      </c>
      <c r="V43">
        <v>91.598213786571094</v>
      </c>
      <c r="W43">
        <v>89.098989758612205</v>
      </c>
      <c r="X43">
        <v>88.281597826372902</v>
      </c>
      <c r="Y43">
        <v>89.518982452546794</v>
      </c>
      <c r="Z43">
        <v>89.752591379164897</v>
      </c>
      <c r="AA43">
        <v>89.551330984066198</v>
      </c>
      <c r="AB43">
        <v>91.199678612037303</v>
      </c>
      <c r="AC43">
        <v>96.489842139442501</v>
      </c>
      <c r="AD43">
        <v>98.297139234363101</v>
      </c>
      <c r="AE43">
        <v>100</v>
      </c>
      <c r="AF43">
        <v>103.03866108937</v>
      </c>
    </row>
    <row r="44" spans="1:32" x14ac:dyDescent="0.3">
      <c r="A44" t="s">
        <v>126</v>
      </c>
      <c r="B44" t="s">
        <v>381</v>
      </c>
      <c r="C44" t="s">
        <v>297</v>
      </c>
      <c r="D44" t="s">
        <v>382</v>
      </c>
      <c r="E44" t="s">
        <v>298</v>
      </c>
      <c r="F44">
        <v>62.535088661054502</v>
      </c>
      <c r="G44">
        <v>63.762358987502097</v>
      </c>
      <c r="H44">
        <v>66.943762463652902</v>
      </c>
      <c r="I44">
        <v>70.765176292801897</v>
      </c>
      <c r="J44">
        <v>73.638601855477006</v>
      </c>
      <c r="K44">
        <v>76.491413953110296</v>
      </c>
      <c r="L44">
        <v>77.679852091338105</v>
      </c>
      <c r="M44">
        <v>77.749894379073595</v>
      </c>
      <c r="N44">
        <v>78.726736562822197</v>
      </c>
      <c r="O44">
        <v>82.196162437991703</v>
      </c>
      <c r="P44">
        <v>83.920637512550201</v>
      </c>
      <c r="Q44">
        <v>84.8498940549471</v>
      </c>
      <c r="R44">
        <v>89.115376176184398</v>
      </c>
      <c r="S44">
        <v>91.815540975110096</v>
      </c>
      <c r="T44">
        <v>93.0395024330154</v>
      </c>
      <c r="U44">
        <v>93.447325483179</v>
      </c>
      <c r="V44">
        <v>91.620826576575595</v>
      </c>
      <c r="W44">
        <v>88.761023620600497</v>
      </c>
      <c r="X44">
        <v>87.892605101870899</v>
      </c>
      <c r="Y44">
        <v>89.234493528482801</v>
      </c>
      <c r="Z44">
        <v>89.445423583984905</v>
      </c>
      <c r="AA44">
        <v>89.310909412255796</v>
      </c>
      <c r="AB44">
        <v>91.114454137612995</v>
      </c>
      <c r="AC44">
        <v>96.604211882996196</v>
      </c>
      <c r="AD44">
        <v>98.5058768560896</v>
      </c>
      <c r="AE44">
        <v>100</v>
      </c>
      <c r="AF44">
        <v>103.688911666677</v>
      </c>
    </row>
    <row r="45" spans="1:32" x14ac:dyDescent="0.3">
      <c r="A45" t="s">
        <v>126</v>
      </c>
      <c r="B45" t="s">
        <v>383</v>
      </c>
      <c r="C45" t="s">
        <v>297</v>
      </c>
      <c r="D45" t="s">
        <v>384</v>
      </c>
      <c r="E45" t="s">
        <v>298</v>
      </c>
      <c r="F45">
        <v>62.564746521593698</v>
      </c>
      <c r="G45">
        <v>63.783664956793601</v>
      </c>
      <c r="H45">
        <v>66.966127419804494</v>
      </c>
      <c r="I45">
        <v>70.7886775333522</v>
      </c>
      <c r="J45">
        <v>73.662959994774198</v>
      </c>
      <c r="K45">
        <v>76.517411815768995</v>
      </c>
      <c r="L45">
        <v>77.702721918417396</v>
      </c>
      <c r="M45">
        <v>77.775803956527994</v>
      </c>
      <c r="N45">
        <v>78.741963159101005</v>
      </c>
      <c r="O45">
        <v>82.217904770319393</v>
      </c>
      <c r="P45">
        <v>83.943628910775701</v>
      </c>
      <c r="Q45">
        <v>84.870151904264404</v>
      </c>
      <c r="R45">
        <v>89.139712797084002</v>
      </c>
      <c r="S45">
        <v>91.840771728591207</v>
      </c>
      <c r="T45">
        <v>93.059277851746103</v>
      </c>
      <c r="U45">
        <v>93.468994900915703</v>
      </c>
      <c r="V45">
        <v>91.627970727912597</v>
      </c>
      <c r="W45">
        <v>88.743838930133606</v>
      </c>
      <c r="X45">
        <v>87.871619475999793</v>
      </c>
      <c r="Y45">
        <v>89.221477210653106</v>
      </c>
      <c r="Z45">
        <v>89.430752449912902</v>
      </c>
      <c r="AA45">
        <v>89.300159266015797</v>
      </c>
      <c r="AB45">
        <v>91.109668152364307</v>
      </c>
      <c r="AC45">
        <v>96.605088074021694</v>
      </c>
      <c r="AD45">
        <v>98.511528399438305</v>
      </c>
      <c r="AE45">
        <v>100</v>
      </c>
      <c r="AF45">
        <v>103.704399178418</v>
      </c>
    </row>
    <row r="46" spans="1:32" x14ac:dyDescent="0.3">
      <c r="A46" t="s">
        <v>126</v>
      </c>
      <c r="B46" t="s">
        <v>385</v>
      </c>
      <c r="C46" t="s">
        <v>297</v>
      </c>
      <c r="D46" t="s">
        <v>386</v>
      </c>
      <c r="E46" t="s">
        <v>298</v>
      </c>
      <c r="F46">
        <v>61.9373357455665</v>
      </c>
      <c r="G46">
        <v>63.3595224203222</v>
      </c>
      <c r="H46">
        <v>66.520861217443397</v>
      </c>
      <c r="I46">
        <v>70.321550971538102</v>
      </c>
      <c r="J46">
        <v>73.179475810233299</v>
      </c>
      <c r="K46">
        <v>75.995661404351395</v>
      </c>
      <c r="L46">
        <v>77.276519508026496</v>
      </c>
      <c r="M46">
        <v>77.2624849984375</v>
      </c>
      <c r="N46">
        <v>78.521286051543697</v>
      </c>
      <c r="O46">
        <v>81.813465003722499</v>
      </c>
      <c r="P46">
        <v>83.507030200127403</v>
      </c>
      <c r="Q46">
        <v>84.518455026720801</v>
      </c>
      <c r="R46">
        <v>88.688110215444098</v>
      </c>
      <c r="S46">
        <v>91.371195689655096</v>
      </c>
      <c r="T46">
        <v>92.759147775287204</v>
      </c>
      <c r="U46">
        <v>93.113190218125894</v>
      </c>
      <c r="V46">
        <v>91.455891321612299</v>
      </c>
      <c r="W46">
        <v>88.802101190339499</v>
      </c>
      <c r="X46">
        <v>87.945138739961095</v>
      </c>
      <c r="Y46">
        <v>89.258318378451605</v>
      </c>
      <c r="Z46">
        <v>89.479908425101499</v>
      </c>
      <c r="AA46">
        <v>89.307557929349997</v>
      </c>
      <c r="AB46">
        <v>91.0522024869002</v>
      </c>
      <c r="AC46">
        <v>96.512366440371594</v>
      </c>
      <c r="AD46">
        <v>98.474936243391596</v>
      </c>
      <c r="AE46">
        <v>100</v>
      </c>
      <c r="AF46">
        <v>103.28321125342799</v>
      </c>
    </row>
    <row r="47" spans="1:32" x14ac:dyDescent="0.3">
      <c r="A47" t="s">
        <v>126</v>
      </c>
      <c r="B47" t="s">
        <v>387</v>
      </c>
      <c r="C47" t="s">
        <v>297</v>
      </c>
      <c r="D47" t="s">
        <v>388</v>
      </c>
      <c r="E47" t="s">
        <v>298</v>
      </c>
      <c r="F47">
        <v>62.077622321043798</v>
      </c>
      <c r="G47">
        <v>63.647100741108602</v>
      </c>
      <c r="H47">
        <v>66.809787904471094</v>
      </c>
      <c r="I47">
        <v>70.612934378059194</v>
      </c>
      <c r="J47">
        <v>73.488956715186106</v>
      </c>
      <c r="K47">
        <v>76.3026078558173</v>
      </c>
      <c r="L47">
        <v>77.561152859795797</v>
      </c>
      <c r="M47">
        <v>77.603874292067005</v>
      </c>
      <c r="N47">
        <v>78.736491614600098</v>
      </c>
      <c r="O47">
        <v>82.100316888066502</v>
      </c>
      <c r="P47">
        <v>83.811919022780401</v>
      </c>
      <c r="Q47">
        <v>84.777869263067899</v>
      </c>
      <c r="R47">
        <v>88.997705102913002</v>
      </c>
      <c r="S47">
        <v>91.7254962780395</v>
      </c>
      <c r="T47">
        <v>93.023475321258601</v>
      </c>
      <c r="U47">
        <v>93.410873305600802</v>
      </c>
      <c r="V47">
        <v>91.714872514654203</v>
      </c>
      <c r="W47">
        <v>88.966461280057203</v>
      </c>
      <c r="X47">
        <v>88.2211249600294</v>
      </c>
      <c r="Y47">
        <v>89.446634952941693</v>
      </c>
      <c r="Z47">
        <v>89.618590438009093</v>
      </c>
      <c r="AA47">
        <v>89.543924397075401</v>
      </c>
      <c r="AB47">
        <v>91.281978544974507</v>
      </c>
      <c r="AC47">
        <v>96.562099933728206</v>
      </c>
      <c r="AD47">
        <v>98.312164469161004</v>
      </c>
      <c r="AE47">
        <v>100</v>
      </c>
      <c r="AF47">
        <v>103.136929117379</v>
      </c>
    </row>
    <row r="48" spans="1:32" x14ac:dyDescent="0.3">
      <c r="A48" t="s">
        <v>126</v>
      </c>
      <c r="B48" t="s">
        <v>389</v>
      </c>
      <c r="C48" t="s">
        <v>297</v>
      </c>
      <c r="D48" t="s">
        <v>390</v>
      </c>
      <c r="E48" t="s">
        <v>298</v>
      </c>
      <c r="F48">
        <v>60.398093572195599</v>
      </c>
      <c r="G48">
        <v>62.323057004085399</v>
      </c>
      <c r="H48">
        <v>65.426532082210997</v>
      </c>
      <c r="I48">
        <v>69.1658732768703</v>
      </c>
      <c r="J48">
        <v>71.985310141081797</v>
      </c>
      <c r="K48">
        <v>74.708350840359799</v>
      </c>
      <c r="L48">
        <v>76.179463991789106</v>
      </c>
      <c r="M48">
        <v>75.988118061462202</v>
      </c>
      <c r="N48">
        <v>77.914742124655106</v>
      </c>
      <c r="O48">
        <v>80.821267783771404</v>
      </c>
      <c r="P48">
        <v>82.449193283860197</v>
      </c>
      <c r="Q48">
        <v>83.624175268747805</v>
      </c>
      <c r="R48">
        <v>87.5915601840222</v>
      </c>
      <c r="S48">
        <v>90.249370590989898</v>
      </c>
      <c r="T48">
        <v>91.906360164827603</v>
      </c>
      <c r="U48">
        <v>92.167734440875805</v>
      </c>
      <c r="V48">
        <v>91.261609875304998</v>
      </c>
      <c r="W48">
        <v>89.735014298121797</v>
      </c>
      <c r="X48">
        <v>89.135765692454498</v>
      </c>
      <c r="Y48">
        <v>90.009301709085307</v>
      </c>
      <c r="Z48">
        <v>90.290287857978797</v>
      </c>
      <c r="AA48">
        <v>89.977656637987707</v>
      </c>
      <c r="AB48">
        <v>91.444867061967798</v>
      </c>
      <c r="AC48">
        <v>96.518257775816807</v>
      </c>
      <c r="AD48">
        <v>98.085030697781704</v>
      </c>
      <c r="AE48">
        <v>100</v>
      </c>
      <c r="AF48">
        <v>102.480730590294</v>
      </c>
    </row>
    <row r="49" spans="1:32" x14ac:dyDescent="0.3">
      <c r="A49" t="s">
        <v>126</v>
      </c>
      <c r="B49" t="s">
        <v>391</v>
      </c>
      <c r="C49" t="s">
        <v>297</v>
      </c>
      <c r="D49" t="s">
        <v>392</v>
      </c>
      <c r="E49" t="s">
        <v>298</v>
      </c>
      <c r="F49">
        <v>59.848948101863499</v>
      </c>
      <c r="G49">
        <v>61.955461486683902</v>
      </c>
      <c r="H49">
        <v>65.035598347993599</v>
      </c>
      <c r="I49">
        <v>68.749687995395703</v>
      </c>
      <c r="J49">
        <v>71.5563901655552</v>
      </c>
      <c r="K49">
        <v>74.242811146660003</v>
      </c>
      <c r="L49">
        <v>75.772244733582994</v>
      </c>
      <c r="M49">
        <v>75.538645830513602</v>
      </c>
      <c r="N49">
        <v>77.651937235452294</v>
      </c>
      <c r="O49">
        <v>80.444334214757902</v>
      </c>
      <c r="P49">
        <v>82.0522795532098</v>
      </c>
      <c r="Q49">
        <v>83.274021745471799</v>
      </c>
      <c r="R49">
        <v>87.162958116529197</v>
      </c>
      <c r="S49">
        <v>89.822099919337205</v>
      </c>
      <c r="T49">
        <v>91.540455007780295</v>
      </c>
      <c r="U49">
        <v>91.783124113665295</v>
      </c>
      <c r="V49">
        <v>91.131378630161805</v>
      </c>
      <c r="W49">
        <v>90.042495904941205</v>
      </c>
      <c r="X49">
        <v>89.592727855708205</v>
      </c>
      <c r="Y49">
        <v>90.237229359926502</v>
      </c>
      <c r="Z49">
        <v>90.520120980564897</v>
      </c>
      <c r="AA49">
        <v>90.185923287394502</v>
      </c>
      <c r="AB49">
        <v>91.526879450388705</v>
      </c>
      <c r="AC49">
        <v>96.439809475434799</v>
      </c>
      <c r="AD49">
        <v>97.916054445906099</v>
      </c>
      <c r="AE49">
        <v>100</v>
      </c>
      <c r="AF49">
        <v>102.045237781463</v>
      </c>
    </row>
    <row r="50" spans="1:32" x14ac:dyDescent="0.3">
      <c r="A50" t="s">
        <v>126</v>
      </c>
      <c r="B50" t="s">
        <v>393</v>
      </c>
      <c r="C50" t="s">
        <v>297</v>
      </c>
      <c r="D50" t="s">
        <v>394</v>
      </c>
      <c r="E50" t="s">
        <v>298</v>
      </c>
      <c r="F50">
        <v>59.8591664170849</v>
      </c>
      <c r="G50">
        <v>61.844793706347197</v>
      </c>
      <c r="H50">
        <v>64.931745865159897</v>
      </c>
      <c r="I50">
        <v>68.653235958672994</v>
      </c>
      <c r="J50">
        <v>71.450100914216804</v>
      </c>
      <c r="K50">
        <v>74.147809900041295</v>
      </c>
      <c r="L50">
        <v>75.693699396115207</v>
      </c>
      <c r="M50">
        <v>75.417184299075402</v>
      </c>
      <c r="N50">
        <v>77.604596433009803</v>
      </c>
      <c r="O50">
        <v>80.364008945971193</v>
      </c>
      <c r="P50">
        <v>81.960917610547099</v>
      </c>
      <c r="Q50">
        <v>83.216269423070301</v>
      </c>
      <c r="R50">
        <v>87.084742910841399</v>
      </c>
      <c r="S50">
        <v>89.703658451751707</v>
      </c>
      <c r="T50">
        <v>91.526879304846005</v>
      </c>
      <c r="U50">
        <v>91.737048819769896</v>
      </c>
      <c r="V50">
        <v>91.037504701688405</v>
      </c>
      <c r="W50">
        <v>89.877673336698194</v>
      </c>
      <c r="X50">
        <v>89.270424297684897</v>
      </c>
      <c r="Y50">
        <v>90.099980983479895</v>
      </c>
      <c r="Z50">
        <v>90.422407532246297</v>
      </c>
      <c r="AA50">
        <v>90.038473514255003</v>
      </c>
      <c r="AB50">
        <v>91.464069272365407</v>
      </c>
      <c r="AC50">
        <v>96.530106871167604</v>
      </c>
      <c r="AD50">
        <v>98.073180740172603</v>
      </c>
      <c r="AE50">
        <v>100</v>
      </c>
      <c r="AF50">
        <v>102.443189038741</v>
      </c>
    </row>
    <row r="51" spans="1:32" x14ac:dyDescent="0.3">
      <c r="A51" t="s">
        <v>126</v>
      </c>
      <c r="B51" t="s">
        <v>395</v>
      </c>
      <c r="C51" t="s">
        <v>297</v>
      </c>
      <c r="D51" t="s">
        <v>396</v>
      </c>
      <c r="E51" t="s">
        <v>298</v>
      </c>
      <c r="F51">
        <v>59.827771140119602</v>
      </c>
      <c r="G51">
        <v>61.826177309401501</v>
      </c>
      <c r="H51">
        <v>64.912261505939696</v>
      </c>
      <c r="I51">
        <v>68.632949621031798</v>
      </c>
      <c r="J51">
        <v>71.429162227006202</v>
      </c>
      <c r="K51">
        <v>74.124610202548993</v>
      </c>
      <c r="L51">
        <v>75.677108190455101</v>
      </c>
      <c r="M51">
        <v>75.394680685349101</v>
      </c>
      <c r="N51">
        <v>77.603451129031995</v>
      </c>
      <c r="O51">
        <v>80.351691998016193</v>
      </c>
      <c r="P51">
        <v>81.946718486404706</v>
      </c>
      <c r="Q51">
        <v>83.208409133136101</v>
      </c>
      <c r="R51">
        <v>87.069947813130995</v>
      </c>
      <c r="S51">
        <v>89.688050502622204</v>
      </c>
      <c r="T51">
        <v>91.523140264300395</v>
      </c>
      <c r="U51">
        <v>91.730155736091902</v>
      </c>
      <c r="V51">
        <v>91.037265102214107</v>
      </c>
      <c r="W51">
        <v>89.902188547630999</v>
      </c>
      <c r="X51">
        <v>89.300368276818404</v>
      </c>
      <c r="Y51">
        <v>90.116627561719895</v>
      </c>
      <c r="Z51">
        <v>90.441933923683607</v>
      </c>
      <c r="AA51">
        <v>90.053795481060703</v>
      </c>
      <c r="AB51">
        <v>91.471890922720206</v>
      </c>
      <c r="AC51">
        <v>96.518384225943507</v>
      </c>
      <c r="AD51">
        <v>98.051248988403898</v>
      </c>
      <c r="AE51">
        <v>100</v>
      </c>
      <c r="AF51">
        <v>102.38128738191099</v>
      </c>
    </row>
    <row r="52" spans="1:32" x14ac:dyDescent="0.3">
      <c r="A52" t="s">
        <v>126</v>
      </c>
      <c r="B52" t="s">
        <v>397</v>
      </c>
      <c r="C52" t="s">
        <v>297</v>
      </c>
      <c r="D52" t="s">
        <v>398</v>
      </c>
      <c r="E52" t="s">
        <v>298</v>
      </c>
      <c r="F52">
        <v>60.088626256793702</v>
      </c>
      <c r="G52">
        <v>61.998531294288298</v>
      </c>
      <c r="H52">
        <v>65.0927786561939</v>
      </c>
      <c r="I52">
        <v>68.821542199974402</v>
      </c>
      <c r="J52">
        <v>71.624139436613007</v>
      </c>
      <c r="K52">
        <v>74.338162120872198</v>
      </c>
      <c r="L52">
        <v>75.840227082782903</v>
      </c>
      <c r="M52">
        <v>75.603298262705295</v>
      </c>
      <c r="N52">
        <v>77.6367536815617</v>
      </c>
      <c r="O52">
        <v>80.478893647398905</v>
      </c>
      <c r="P52">
        <v>82.090170818678203</v>
      </c>
      <c r="Q52">
        <v>83.300502930003304</v>
      </c>
      <c r="R52">
        <v>87.219018369129898</v>
      </c>
      <c r="S52">
        <v>89.844603745911101</v>
      </c>
      <c r="T52">
        <v>91.579130725191206</v>
      </c>
      <c r="U52">
        <v>91.813481131822797</v>
      </c>
      <c r="V52">
        <v>91.059309869735401</v>
      </c>
      <c r="W52">
        <v>89.707071254366397</v>
      </c>
      <c r="X52">
        <v>89.059428996538699</v>
      </c>
      <c r="Y52">
        <v>89.991226473418607</v>
      </c>
      <c r="Z52">
        <v>90.292275979464506</v>
      </c>
      <c r="AA52">
        <v>89.939118840466094</v>
      </c>
      <c r="AB52">
        <v>91.417478428640706</v>
      </c>
      <c r="AC52">
        <v>96.606193354158705</v>
      </c>
      <c r="AD52">
        <v>98.216435413278006</v>
      </c>
      <c r="AE52">
        <v>100</v>
      </c>
      <c r="AF52">
        <v>102.842179129733</v>
      </c>
    </row>
    <row r="53" spans="1:32" x14ac:dyDescent="0.3">
      <c r="A53" t="s">
        <v>126</v>
      </c>
      <c r="B53" t="s">
        <v>399</v>
      </c>
      <c r="C53" t="s">
        <v>297</v>
      </c>
      <c r="D53" t="s">
        <v>400</v>
      </c>
      <c r="E53" t="s">
        <v>298</v>
      </c>
      <c r="F53">
        <v>62.595135462223098</v>
      </c>
      <c r="G53">
        <v>63.709147321154298</v>
      </c>
      <c r="H53">
        <v>66.891573471591698</v>
      </c>
      <c r="I53">
        <v>70.712809058899495</v>
      </c>
      <c r="J53">
        <v>73.581750557321797</v>
      </c>
      <c r="K53">
        <v>76.441908628225903</v>
      </c>
      <c r="L53">
        <v>77.605699421483905</v>
      </c>
      <c r="M53">
        <v>77.678674039235702</v>
      </c>
      <c r="N53">
        <v>78.663648122447498</v>
      </c>
      <c r="O53">
        <v>82.120944756222499</v>
      </c>
      <c r="P53">
        <v>83.840380690920298</v>
      </c>
      <c r="Q53">
        <v>84.784249351417103</v>
      </c>
      <c r="R53">
        <v>89.052090229584707</v>
      </c>
      <c r="S53">
        <v>91.737173871042501</v>
      </c>
      <c r="T53">
        <v>92.998130914968002</v>
      </c>
      <c r="U53">
        <v>93.393647100625799</v>
      </c>
      <c r="V53">
        <v>91.641941016587495</v>
      </c>
      <c r="W53">
        <v>89.079403984668502</v>
      </c>
      <c r="X53">
        <v>88.205880875909799</v>
      </c>
      <c r="Y53">
        <v>89.4969861747213</v>
      </c>
      <c r="Z53">
        <v>89.738864903444806</v>
      </c>
      <c r="AA53">
        <v>89.526043412524203</v>
      </c>
      <c r="AB53">
        <v>91.202944278635698</v>
      </c>
      <c r="AC53">
        <v>96.614078900112304</v>
      </c>
      <c r="AD53">
        <v>98.494440987757201</v>
      </c>
      <c r="AE53">
        <v>100</v>
      </c>
      <c r="AF53">
        <v>103.926720937726</v>
      </c>
    </row>
    <row r="54" spans="1:32" x14ac:dyDescent="0.3">
      <c r="A54" t="s">
        <v>126</v>
      </c>
      <c r="B54" t="s">
        <v>401</v>
      </c>
      <c r="C54" t="s">
        <v>297</v>
      </c>
      <c r="D54" t="s">
        <v>402</v>
      </c>
      <c r="E54" t="s">
        <v>298</v>
      </c>
      <c r="F54">
        <v>62.096090019369797</v>
      </c>
      <c r="G54">
        <v>63.349712526827901</v>
      </c>
      <c r="H54">
        <v>66.513958098965205</v>
      </c>
      <c r="I54">
        <v>70.3157138416599</v>
      </c>
      <c r="J54">
        <v>73.170306955545797</v>
      </c>
      <c r="K54">
        <v>76.001892199584304</v>
      </c>
      <c r="L54">
        <v>77.225964289191097</v>
      </c>
      <c r="M54">
        <v>77.244388537262694</v>
      </c>
      <c r="N54">
        <v>78.392541564989898</v>
      </c>
      <c r="O54">
        <v>81.747819385886103</v>
      </c>
      <c r="P54">
        <v>83.447717441482794</v>
      </c>
      <c r="Q54">
        <v>84.430870890535502</v>
      </c>
      <c r="R54">
        <v>88.635703900362003</v>
      </c>
      <c r="S54">
        <v>91.306836717392798</v>
      </c>
      <c r="T54">
        <v>92.644361150858302</v>
      </c>
      <c r="U54">
        <v>93.012814809594104</v>
      </c>
      <c r="V54">
        <v>91.416604703809</v>
      </c>
      <c r="W54">
        <v>89.005803631715906</v>
      </c>
      <c r="X54">
        <v>88.164850277180705</v>
      </c>
      <c r="Y54">
        <v>89.420292624538106</v>
      </c>
      <c r="Z54">
        <v>89.669411184931903</v>
      </c>
      <c r="AA54">
        <v>89.456161594969402</v>
      </c>
      <c r="AB54">
        <v>91.154453703449306</v>
      </c>
      <c r="AC54">
        <v>96.598541319302697</v>
      </c>
      <c r="AD54">
        <v>98.511983887792795</v>
      </c>
      <c r="AE54">
        <v>100</v>
      </c>
      <c r="AF54">
        <v>103.95846716512401</v>
      </c>
    </row>
    <row r="55" spans="1:32" x14ac:dyDescent="0.3">
      <c r="A55" t="s">
        <v>126</v>
      </c>
      <c r="B55" t="s">
        <v>403</v>
      </c>
      <c r="C55" t="s">
        <v>297</v>
      </c>
      <c r="D55" t="s">
        <v>404</v>
      </c>
      <c r="E55" t="s">
        <v>298</v>
      </c>
      <c r="F55">
        <v>61.728543233278302</v>
      </c>
      <c r="G55">
        <v>63.087309650215801</v>
      </c>
      <c r="H55">
        <v>66.238280318883497</v>
      </c>
      <c r="I55">
        <v>70.025824031704602</v>
      </c>
      <c r="J55">
        <v>72.869986202983398</v>
      </c>
      <c r="K55">
        <v>75.6800398935803</v>
      </c>
      <c r="L55">
        <v>76.951629025421695</v>
      </c>
      <c r="M55">
        <v>76.931109872713705</v>
      </c>
      <c r="N55">
        <v>78.182299859334407</v>
      </c>
      <c r="O55">
        <v>81.468847688547797</v>
      </c>
      <c r="P55">
        <v>83.154828096563406</v>
      </c>
      <c r="Q55">
        <v>84.164577703619102</v>
      </c>
      <c r="R55">
        <v>88.324014484844497</v>
      </c>
      <c r="S55">
        <v>90.984773140345396</v>
      </c>
      <c r="T55">
        <v>92.374157220251405</v>
      </c>
      <c r="U55">
        <v>92.723558603217697</v>
      </c>
      <c r="V55">
        <v>91.237005156812899</v>
      </c>
      <c r="W55">
        <v>88.935420608382103</v>
      </c>
      <c r="X55">
        <v>88.117921164858899</v>
      </c>
      <c r="Y55">
        <v>89.345418751647998</v>
      </c>
      <c r="Z55">
        <v>89.60032169742</v>
      </c>
      <c r="AA55">
        <v>89.386689653699804</v>
      </c>
      <c r="AB55">
        <v>91.103432178351795</v>
      </c>
      <c r="AC55">
        <v>96.577129891463599</v>
      </c>
      <c r="AD55">
        <v>98.526598228592505</v>
      </c>
      <c r="AE55">
        <v>100</v>
      </c>
      <c r="AF55">
        <v>103.98531868404299</v>
      </c>
    </row>
    <row r="56" spans="1:32" x14ac:dyDescent="0.3">
      <c r="A56" t="s">
        <v>126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126</v>
      </c>
      <c r="B57" t="s">
        <v>407</v>
      </c>
      <c r="C57" t="s">
        <v>297</v>
      </c>
      <c r="D57" t="s">
        <v>408</v>
      </c>
      <c r="E57" t="s">
        <v>298</v>
      </c>
      <c r="F57">
        <v>62.360820955204098</v>
      </c>
      <c r="G57">
        <v>63.638176177660398</v>
      </c>
      <c r="H57">
        <v>66.813027049907106</v>
      </c>
      <c r="I57">
        <v>70.627403209605106</v>
      </c>
      <c r="J57">
        <v>73.496005481716594</v>
      </c>
      <c r="K57">
        <v>76.338328451846294</v>
      </c>
      <c r="L57">
        <v>77.548015352613007</v>
      </c>
      <c r="M57">
        <v>77.597504990874498</v>
      </c>
      <c r="N57">
        <v>78.649575187970498</v>
      </c>
      <c r="O57">
        <v>82.073208363829906</v>
      </c>
      <c r="P57">
        <v>83.789496932986694</v>
      </c>
      <c r="Q57">
        <v>84.738578319469099</v>
      </c>
      <c r="R57">
        <v>88.979391907584301</v>
      </c>
      <c r="S57">
        <v>91.675584420760501</v>
      </c>
      <c r="T57">
        <v>92.9389147032485</v>
      </c>
      <c r="U57">
        <v>93.334029305773299</v>
      </c>
      <c r="V57">
        <v>91.592942181901705</v>
      </c>
      <c r="W57">
        <v>88.854699436684001</v>
      </c>
      <c r="X57">
        <v>88.010617203289399</v>
      </c>
      <c r="Y57">
        <v>89.310082356241196</v>
      </c>
      <c r="Z57">
        <v>89.527440767719497</v>
      </c>
      <c r="AA57">
        <v>89.376230832289707</v>
      </c>
      <c r="AB57">
        <v>91.147223536194801</v>
      </c>
      <c r="AC57">
        <v>96.597300909383193</v>
      </c>
      <c r="AD57">
        <v>98.466532357570003</v>
      </c>
      <c r="AE57">
        <v>100</v>
      </c>
      <c r="AF57">
        <v>103.578101402863</v>
      </c>
    </row>
    <row r="58" spans="1:32" x14ac:dyDescent="0.3">
      <c r="A58" t="s">
        <v>126</v>
      </c>
      <c r="B58" t="s">
        <v>409</v>
      </c>
      <c r="C58" t="s">
        <v>297</v>
      </c>
      <c r="D58" t="s">
        <v>410</v>
      </c>
      <c r="E58" t="s">
        <v>298</v>
      </c>
      <c r="F58">
        <v>62.360820955204098</v>
      </c>
      <c r="G58">
        <v>63.638176177660398</v>
      </c>
      <c r="H58">
        <v>66.813027049907106</v>
      </c>
      <c r="I58">
        <v>70.627403209605106</v>
      </c>
      <c r="J58">
        <v>73.496005481716594</v>
      </c>
      <c r="K58">
        <v>76.338328451846294</v>
      </c>
      <c r="L58">
        <v>77.548015352613007</v>
      </c>
      <c r="M58">
        <v>77.597504990874498</v>
      </c>
      <c r="N58">
        <v>78.649575187970498</v>
      </c>
      <c r="O58">
        <v>82.073208363829906</v>
      </c>
      <c r="P58">
        <v>83.789496932986694</v>
      </c>
      <c r="Q58">
        <v>84.738578319469099</v>
      </c>
      <c r="R58">
        <v>88.979391907584301</v>
      </c>
      <c r="S58">
        <v>91.675584420760501</v>
      </c>
      <c r="T58">
        <v>92.9389147032485</v>
      </c>
      <c r="U58">
        <v>93.334029305773299</v>
      </c>
      <c r="V58">
        <v>91.592942181901705</v>
      </c>
      <c r="W58">
        <v>88.854699436684001</v>
      </c>
      <c r="X58">
        <v>88.010617203289399</v>
      </c>
      <c r="Y58">
        <v>89.310082356241196</v>
      </c>
      <c r="Z58">
        <v>89.527440767719497</v>
      </c>
      <c r="AA58">
        <v>89.376230832289707</v>
      </c>
      <c r="AB58">
        <v>91.147223536194801</v>
      </c>
      <c r="AC58">
        <v>96.597300909383193</v>
      </c>
      <c r="AD58">
        <v>98.466532357570003</v>
      </c>
      <c r="AE58">
        <v>100</v>
      </c>
      <c r="AF58">
        <v>103.578101402863</v>
      </c>
    </row>
    <row r="59" spans="1:32" x14ac:dyDescent="0.3">
      <c r="A59" t="s">
        <v>126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128</v>
      </c>
      <c r="B2" t="s">
        <v>295</v>
      </c>
      <c r="C2" t="s">
        <v>297</v>
      </c>
      <c r="D2" t="s">
        <v>296</v>
      </c>
      <c r="E2" t="s">
        <v>298</v>
      </c>
      <c r="F2">
        <v>58.429293626919197</v>
      </c>
      <c r="G2">
        <v>60.917778387773303</v>
      </c>
      <c r="H2">
        <v>63.957795336830799</v>
      </c>
      <c r="I2">
        <v>67.631744059738594</v>
      </c>
      <c r="J2">
        <v>70.393586965486904</v>
      </c>
      <c r="K2">
        <v>73.004015061254606</v>
      </c>
      <c r="L2">
        <v>74.782216598963103</v>
      </c>
      <c r="M2">
        <v>74.286607706882506</v>
      </c>
      <c r="N2">
        <v>77.296746524711395</v>
      </c>
      <c r="O2">
        <v>79.610164590807699</v>
      </c>
      <c r="P2">
        <v>81.136105817360701</v>
      </c>
      <c r="Q2">
        <v>82.607849514740906</v>
      </c>
      <c r="R2">
        <v>86.233640670514802</v>
      </c>
      <c r="S2">
        <v>88.819997427987303</v>
      </c>
      <c r="T2">
        <v>91.011815862391899</v>
      </c>
      <c r="U2">
        <v>91.101078911452106</v>
      </c>
      <c r="V2">
        <v>91.202697976751395</v>
      </c>
      <c r="W2">
        <v>91.261919568581604</v>
      </c>
      <c r="X2">
        <v>91.082556963934195</v>
      </c>
      <c r="Y2">
        <v>91.310867992877107</v>
      </c>
      <c r="Z2">
        <v>91.514519347429896</v>
      </c>
      <c r="AA2">
        <v>91.067774435304699</v>
      </c>
      <c r="AB2">
        <v>92.219334866568801</v>
      </c>
      <c r="AC2">
        <v>96.912393509359205</v>
      </c>
      <c r="AD2">
        <v>97.927859945402005</v>
      </c>
      <c r="AE2">
        <v>100</v>
      </c>
      <c r="AF2">
        <v>102.93770812377601</v>
      </c>
    </row>
    <row r="3" spans="1:32" x14ac:dyDescent="0.3">
      <c r="A3" t="s">
        <v>128</v>
      </c>
      <c r="B3" t="s">
        <v>299</v>
      </c>
      <c r="C3" t="s">
        <v>297</v>
      </c>
      <c r="D3" t="s">
        <v>300</v>
      </c>
      <c r="E3" t="s">
        <v>298</v>
      </c>
      <c r="F3">
        <v>61.327289918768102</v>
      </c>
      <c r="G3">
        <v>63.371694756067399</v>
      </c>
      <c r="H3">
        <v>66.531707464025899</v>
      </c>
      <c r="I3">
        <v>70.341244088484103</v>
      </c>
      <c r="J3">
        <v>73.207884128511495</v>
      </c>
      <c r="K3">
        <v>75.970738139520193</v>
      </c>
      <c r="L3">
        <v>77.545244051005895</v>
      </c>
      <c r="M3">
        <v>77.276961781645198</v>
      </c>
      <c r="N3">
        <v>79.514137837502602</v>
      </c>
      <c r="O3">
        <v>82.342634869927295</v>
      </c>
      <c r="P3">
        <v>83.983312191208199</v>
      </c>
      <c r="Q3">
        <v>85.256460640427804</v>
      </c>
      <c r="R3">
        <v>89.216555684197104</v>
      </c>
      <c r="S3">
        <v>91.914007678047597</v>
      </c>
      <c r="T3">
        <v>93.693352839091602</v>
      </c>
      <c r="U3">
        <v>93.933115899433801</v>
      </c>
      <c r="V3">
        <v>92.790028625824107</v>
      </c>
      <c r="W3">
        <v>90.728256728073305</v>
      </c>
      <c r="X3">
        <v>90.408410463140399</v>
      </c>
      <c r="Y3">
        <v>91.119381973536505</v>
      </c>
      <c r="Z3">
        <v>90.992700740461004</v>
      </c>
      <c r="AA3">
        <v>90.975146799880505</v>
      </c>
      <c r="AB3">
        <v>92.5854319251373</v>
      </c>
      <c r="AC3">
        <v>97.494241179027398</v>
      </c>
      <c r="AD3">
        <v>98.388896534392302</v>
      </c>
      <c r="AE3">
        <v>100</v>
      </c>
      <c r="AF3">
        <v>105.191840357948</v>
      </c>
    </row>
    <row r="4" spans="1:32" x14ac:dyDescent="0.3">
      <c r="A4" t="s">
        <v>128</v>
      </c>
      <c r="B4" t="s">
        <v>301</v>
      </c>
      <c r="C4" t="s">
        <v>297</v>
      </c>
      <c r="D4" t="s">
        <v>302</v>
      </c>
      <c r="E4" t="s">
        <v>298</v>
      </c>
      <c r="F4">
        <v>61.913368583127301</v>
      </c>
      <c r="G4">
        <v>63.558688272763298</v>
      </c>
      <c r="H4">
        <v>66.728246351079605</v>
      </c>
      <c r="I4">
        <v>70.542540251102395</v>
      </c>
      <c r="J4">
        <v>73.4127631239556</v>
      </c>
      <c r="K4">
        <v>76.218518180863398</v>
      </c>
      <c r="L4">
        <v>77.594721730180794</v>
      </c>
      <c r="M4">
        <v>77.503265478580701</v>
      </c>
      <c r="N4">
        <v>79.055494475345498</v>
      </c>
      <c r="O4">
        <v>82.230308205333699</v>
      </c>
      <c r="P4">
        <v>83.916324635452199</v>
      </c>
      <c r="Q4">
        <v>84.998390242805201</v>
      </c>
      <c r="R4">
        <v>89.138614476920907</v>
      </c>
      <c r="S4">
        <v>91.837696950929001</v>
      </c>
      <c r="T4">
        <v>93.290617868140004</v>
      </c>
      <c r="U4">
        <v>93.629001417019396</v>
      </c>
      <c r="V4">
        <v>92.093626975428904</v>
      </c>
      <c r="W4">
        <v>89.562756136572403</v>
      </c>
      <c r="X4">
        <v>88.942852951632702</v>
      </c>
      <c r="Y4">
        <v>90.000526749836595</v>
      </c>
      <c r="Z4">
        <v>90.049473853216099</v>
      </c>
      <c r="AA4">
        <v>89.976429395805297</v>
      </c>
      <c r="AB4">
        <v>91.705709035316303</v>
      </c>
      <c r="AC4">
        <v>96.951920908203206</v>
      </c>
      <c r="AD4">
        <v>98.444393894247597</v>
      </c>
      <c r="AE4">
        <v>100</v>
      </c>
      <c r="AF4">
        <v>104.331561244974</v>
      </c>
    </row>
    <row r="5" spans="1:32" x14ac:dyDescent="0.3">
      <c r="A5" t="s">
        <v>128</v>
      </c>
      <c r="B5" t="s">
        <v>303</v>
      </c>
      <c r="C5" t="s">
        <v>297</v>
      </c>
      <c r="D5" t="s">
        <v>304</v>
      </c>
      <c r="E5" t="s">
        <v>298</v>
      </c>
      <c r="F5">
        <v>64.507268181195201</v>
      </c>
      <c r="G5">
        <v>65.295904783841607</v>
      </c>
      <c r="H5">
        <v>68.556634287084194</v>
      </c>
      <c r="I5">
        <v>72.465412066160397</v>
      </c>
      <c r="J5">
        <v>75.401382361433903</v>
      </c>
      <c r="K5">
        <v>78.366461198307903</v>
      </c>
      <c r="L5">
        <v>79.365937437244895</v>
      </c>
      <c r="M5">
        <v>79.624253057026195</v>
      </c>
      <c r="N5">
        <v>79.932847214686902</v>
      </c>
      <c r="O5">
        <v>83.817154753552799</v>
      </c>
      <c r="P5">
        <v>85.624117930354799</v>
      </c>
      <c r="Q5">
        <v>86.384069816194497</v>
      </c>
      <c r="R5">
        <v>90.918103635553607</v>
      </c>
      <c r="S5">
        <v>93.6750357694564</v>
      </c>
      <c r="T5">
        <v>94.569399030347697</v>
      </c>
      <c r="U5">
        <v>95.090688193598595</v>
      </c>
      <c r="V5">
        <v>92.387242914874093</v>
      </c>
      <c r="W5">
        <v>88.061592143691598</v>
      </c>
      <c r="X5">
        <v>87.035422056481906</v>
      </c>
      <c r="Y5">
        <v>88.785162182501296</v>
      </c>
      <c r="Z5">
        <v>88.806403360657498</v>
      </c>
      <c r="AA5">
        <v>88.935746979957401</v>
      </c>
      <c r="AB5">
        <v>91.106767382279401</v>
      </c>
      <c r="AC5">
        <v>96.886911055890593</v>
      </c>
      <c r="AD5">
        <v>98.904110376487793</v>
      </c>
      <c r="AE5">
        <v>100</v>
      </c>
      <c r="AF5">
        <v>105.4374108733</v>
      </c>
    </row>
    <row r="6" spans="1:32" x14ac:dyDescent="0.3">
      <c r="A6" t="s">
        <v>128</v>
      </c>
      <c r="B6" t="s">
        <v>305</v>
      </c>
      <c r="C6" t="s">
        <v>297</v>
      </c>
      <c r="D6" t="s">
        <v>306</v>
      </c>
      <c r="E6" t="s">
        <v>298</v>
      </c>
      <c r="F6">
        <v>61.362109705983102</v>
      </c>
      <c r="G6">
        <v>63.212615218479598</v>
      </c>
      <c r="H6">
        <v>66.364984269295505</v>
      </c>
      <c r="I6">
        <v>70.162052793847394</v>
      </c>
      <c r="J6">
        <v>73.019100480798897</v>
      </c>
      <c r="K6">
        <v>75.792355403079299</v>
      </c>
      <c r="L6">
        <v>77.265212122128801</v>
      </c>
      <c r="M6">
        <v>77.0804573691223</v>
      </c>
      <c r="N6">
        <v>78.983802609474907</v>
      </c>
      <c r="O6">
        <v>81.965407431402696</v>
      </c>
      <c r="P6">
        <v>83.6218877922866</v>
      </c>
      <c r="Q6">
        <v>84.7966189690043</v>
      </c>
      <c r="R6">
        <v>88.827749888591498</v>
      </c>
      <c r="S6">
        <v>91.5126881248095</v>
      </c>
      <c r="T6">
        <v>93.135475489410197</v>
      </c>
      <c r="U6">
        <v>93.420505969871598</v>
      </c>
      <c r="V6">
        <v>92.163788025592595</v>
      </c>
      <c r="W6">
        <v>90.019549486005005</v>
      </c>
      <c r="X6">
        <v>89.490085856557997</v>
      </c>
      <c r="Y6">
        <v>90.374183920400696</v>
      </c>
      <c r="Z6">
        <v>90.422283477850897</v>
      </c>
      <c r="AA6">
        <v>90.280394476835696</v>
      </c>
      <c r="AB6">
        <v>91.878520078916594</v>
      </c>
      <c r="AC6">
        <v>96.992725601265604</v>
      </c>
      <c r="AD6">
        <v>98.335264200785403</v>
      </c>
      <c r="AE6">
        <v>100</v>
      </c>
      <c r="AF6">
        <v>104.133937283522</v>
      </c>
    </row>
    <row r="7" spans="1:32" x14ac:dyDescent="0.3">
      <c r="A7" t="s">
        <v>128</v>
      </c>
      <c r="B7" t="s">
        <v>307</v>
      </c>
      <c r="C7" t="s">
        <v>297</v>
      </c>
      <c r="D7" t="s">
        <v>308</v>
      </c>
      <c r="E7" t="s">
        <v>298</v>
      </c>
      <c r="F7">
        <v>60.783122629512</v>
      </c>
      <c r="G7">
        <v>62.755333848688899</v>
      </c>
      <c r="H7">
        <v>65.884364933415199</v>
      </c>
      <c r="I7">
        <v>69.655661890022301</v>
      </c>
      <c r="J7">
        <v>72.493880864469403</v>
      </c>
      <c r="K7">
        <v>75.234282129840295</v>
      </c>
      <c r="L7">
        <v>76.7635229339202</v>
      </c>
      <c r="M7">
        <v>76.524208238293298</v>
      </c>
      <c r="N7">
        <v>78.637864319750406</v>
      </c>
      <c r="O7">
        <v>81.4916397858903</v>
      </c>
      <c r="P7">
        <v>83.123528923491094</v>
      </c>
      <c r="Q7">
        <v>84.348815839834302</v>
      </c>
      <c r="R7">
        <v>88.302136166144095</v>
      </c>
      <c r="S7">
        <v>90.974308455992997</v>
      </c>
      <c r="T7">
        <v>92.691844303806803</v>
      </c>
      <c r="U7">
        <v>92.942660142903605</v>
      </c>
      <c r="V7">
        <v>91.976403412307505</v>
      </c>
      <c r="W7">
        <v>90.177679729113805</v>
      </c>
      <c r="X7">
        <v>89.729448857121398</v>
      </c>
      <c r="Y7">
        <v>90.493245846513801</v>
      </c>
      <c r="Z7">
        <v>90.562414895269498</v>
      </c>
      <c r="AA7">
        <v>90.387746317805494</v>
      </c>
      <c r="AB7">
        <v>91.9198896545076</v>
      </c>
      <c r="AC7">
        <v>96.9615744037594</v>
      </c>
      <c r="AD7">
        <v>98.270291181222802</v>
      </c>
      <c r="AE7">
        <v>100</v>
      </c>
      <c r="AF7">
        <v>103.888381105847</v>
      </c>
    </row>
    <row r="8" spans="1:32" x14ac:dyDescent="0.3">
      <c r="A8" t="s">
        <v>128</v>
      </c>
      <c r="B8" t="s">
        <v>309</v>
      </c>
      <c r="C8" t="s">
        <v>297</v>
      </c>
      <c r="D8" t="s">
        <v>310</v>
      </c>
      <c r="E8" t="s">
        <v>298</v>
      </c>
      <c r="F8">
        <v>61.959850296123498</v>
      </c>
      <c r="G8">
        <v>63.569554823158001</v>
      </c>
      <c r="H8">
        <v>66.743931768992596</v>
      </c>
      <c r="I8">
        <v>70.563657388608306</v>
      </c>
      <c r="J8">
        <v>73.432477250884105</v>
      </c>
      <c r="K8">
        <v>76.251391074103296</v>
      </c>
      <c r="L8">
        <v>77.600688386740401</v>
      </c>
      <c r="M8">
        <v>77.520907908670594</v>
      </c>
      <c r="N8">
        <v>78.993009106714297</v>
      </c>
      <c r="O8">
        <v>82.208342981614194</v>
      </c>
      <c r="P8">
        <v>83.898513692971605</v>
      </c>
      <c r="Q8">
        <v>84.956939936518395</v>
      </c>
      <c r="R8">
        <v>89.118781878743604</v>
      </c>
      <c r="S8">
        <v>91.802399292033797</v>
      </c>
      <c r="T8">
        <v>93.287878646777401</v>
      </c>
      <c r="U8">
        <v>93.622256317904302</v>
      </c>
      <c r="V8">
        <v>92.0750964244139</v>
      </c>
      <c r="W8">
        <v>89.655981863814802</v>
      </c>
      <c r="X8">
        <v>88.99904012156</v>
      </c>
      <c r="Y8">
        <v>90.029947668043604</v>
      </c>
      <c r="Z8">
        <v>90.149428408956993</v>
      </c>
      <c r="AA8">
        <v>90.042817108594903</v>
      </c>
      <c r="AB8">
        <v>91.755846576547199</v>
      </c>
      <c r="AC8">
        <v>97.037047006718197</v>
      </c>
      <c r="AD8">
        <v>98.555236076000796</v>
      </c>
      <c r="AE8">
        <v>100</v>
      </c>
      <c r="AF8">
        <v>104.732536670473</v>
      </c>
    </row>
    <row r="9" spans="1:32" x14ac:dyDescent="0.3">
      <c r="A9" t="s">
        <v>128</v>
      </c>
      <c r="B9" t="s">
        <v>311</v>
      </c>
      <c r="C9" t="s">
        <v>297</v>
      </c>
      <c r="D9" t="s">
        <v>312</v>
      </c>
      <c r="E9" t="s">
        <v>298</v>
      </c>
      <c r="F9">
        <v>62.030192570906102</v>
      </c>
      <c r="G9">
        <v>63.7312736518546</v>
      </c>
      <c r="H9">
        <v>66.906537144524194</v>
      </c>
      <c r="I9">
        <v>70.727885539128806</v>
      </c>
      <c r="J9">
        <v>73.606976148702103</v>
      </c>
      <c r="K9">
        <v>76.418478983596899</v>
      </c>
      <c r="L9">
        <v>77.790275766083397</v>
      </c>
      <c r="M9">
        <v>77.711297066069406</v>
      </c>
      <c r="N9">
        <v>79.206589976815806</v>
      </c>
      <c r="O9">
        <v>82.434723710952198</v>
      </c>
      <c r="P9">
        <v>84.131763426551899</v>
      </c>
      <c r="Q9">
        <v>85.183648215301602</v>
      </c>
      <c r="R9">
        <v>89.362943666755896</v>
      </c>
      <c r="S9">
        <v>92.067740285241598</v>
      </c>
      <c r="T9">
        <v>93.518692528205193</v>
      </c>
      <c r="U9">
        <v>93.871229550555995</v>
      </c>
      <c r="V9">
        <v>92.287409974385994</v>
      </c>
      <c r="W9">
        <v>89.818061585781805</v>
      </c>
      <c r="X9">
        <v>89.207294466647198</v>
      </c>
      <c r="Y9">
        <v>90.196895095871099</v>
      </c>
      <c r="Z9">
        <v>90.248572255744506</v>
      </c>
      <c r="AA9">
        <v>90.139547808532797</v>
      </c>
      <c r="AB9">
        <v>91.793895731701895</v>
      </c>
      <c r="AC9">
        <v>96.993806153399802</v>
      </c>
      <c r="AD9">
        <v>98.425942802980998</v>
      </c>
      <c r="AE9">
        <v>100</v>
      </c>
      <c r="AF9">
        <v>104.285015330165</v>
      </c>
    </row>
    <row r="10" spans="1:32" x14ac:dyDescent="0.3">
      <c r="A10" t="s">
        <v>128</v>
      </c>
      <c r="B10" t="s">
        <v>313</v>
      </c>
      <c r="C10" t="s">
        <v>297</v>
      </c>
      <c r="D10" t="s">
        <v>314</v>
      </c>
      <c r="E10" t="s">
        <v>298</v>
      </c>
      <c r="F10">
        <v>62.260674893692702</v>
      </c>
      <c r="G10">
        <v>63.915993391009202</v>
      </c>
      <c r="H10">
        <v>67.100806964921702</v>
      </c>
      <c r="I10">
        <v>70.932773023164799</v>
      </c>
      <c r="J10">
        <v>73.819491310487095</v>
      </c>
      <c r="K10">
        <v>76.643594607363397</v>
      </c>
      <c r="L10">
        <v>77.990223546145302</v>
      </c>
      <c r="M10">
        <v>77.935946632703804</v>
      </c>
      <c r="N10">
        <v>79.350168436197606</v>
      </c>
      <c r="O10">
        <v>82.626175461390503</v>
      </c>
      <c r="P10">
        <v>84.331270145394896</v>
      </c>
      <c r="Q10">
        <v>85.369196409258095</v>
      </c>
      <c r="R10">
        <v>89.573059455730004</v>
      </c>
      <c r="S10">
        <v>92.283834416549993</v>
      </c>
      <c r="T10">
        <v>93.7080455047995</v>
      </c>
      <c r="U10">
        <v>94.065946846113604</v>
      </c>
      <c r="V10">
        <v>92.398504091522895</v>
      </c>
      <c r="W10">
        <v>89.783074079621201</v>
      </c>
      <c r="X10">
        <v>89.134498119375706</v>
      </c>
      <c r="Y10">
        <v>90.192359746901403</v>
      </c>
      <c r="Z10">
        <v>90.224449513161005</v>
      </c>
      <c r="AA10">
        <v>90.142369987637693</v>
      </c>
      <c r="AB10">
        <v>91.818967705147202</v>
      </c>
      <c r="AC10">
        <v>97.022933024801006</v>
      </c>
      <c r="AD10">
        <v>98.449004668533803</v>
      </c>
      <c r="AE10">
        <v>100</v>
      </c>
      <c r="AF10">
        <v>104.408412160327</v>
      </c>
    </row>
    <row r="11" spans="1:32" x14ac:dyDescent="0.3">
      <c r="A11" t="s">
        <v>128</v>
      </c>
      <c r="B11" t="s">
        <v>315</v>
      </c>
      <c r="C11" t="s">
        <v>297</v>
      </c>
      <c r="D11" t="s">
        <v>316</v>
      </c>
      <c r="E11" t="s">
        <v>298</v>
      </c>
      <c r="F11">
        <v>62.518981809775099</v>
      </c>
      <c r="G11">
        <v>64.124776757476297</v>
      </c>
      <c r="H11">
        <v>67.320364291609394</v>
      </c>
      <c r="I11">
        <v>71.164353905309397</v>
      </c>
      <c r="J11">
        <v>74.059727688451204</v>
      </c>
      <c r="K11">
        <v>76.897792624224095</v>
      </c>
      <c r="L11">
        <v>78.217513203061699</v>
      </c>
      <c r="M11">
        <v>78.190657973711794</v>
      </c>
      <c r="N11">
        <v>79.506620743570494</v>
      </c>
      <c r="O11">
        <v>82.841023934016505</v>
      </c>
      <c r="P11">
        <v>84.555640105787603</v>
      </c>
      <c r="Q11">
        <v>85.576670155510001</v>
      </c>
      <c r="R11">
        <v>89.8085912413476</v>
      </c>
      <c r="S11">
        <v>92.526040504966701</v>
      </c>
      <c r="T11">
        <v>93.924052342475505</v>
      </c>
      <c r="U11">
        <v>94.288053022940403</v>
      </c>
      <c r="V11">
        <v>92.530054874611395</v>
      </c>
      <c r="W11">
        <v>89.711512821277793</v>
      </c>
      <c r="X11">
        <v>89.009413137933095</v>
      </c>
      <c r="Y11">
        <v>90.175474259410393</v>
      </c>
      <c r="Z11">
        <v>90.178690270462695</v>
      </c>
      <c r="AA11">
        <v>90.139251214473703</v>
      </c>
      <c r="AB11">
        <v>91.856582759436094</v>
      </c>
      <c r="AC11">
        <v>97.067357465670696</v>
      </c>
      <c r="AD11">
        <v>98.482594568351203</v>
      </c>
      <c r="AE11">
        <v>100</v>
      </c>
      <c r="AF11">
        <v>104.583751641173</v>
      </c>
    </row>
    <row r="12" spans="1:32" x14ac:dyDescent="0.3">
      <c r="A12" t="s">
        <v>128</v>
      </c>
      <c r="B12" t="s">
        <v>317</v>
      </c>
      <c r="C12" t="s">
        <v>297</v>
      </c>
      <c r="D12" t="s">
        <v>318</v>
      </c>
      <c r="E12" t="s">
        <v>298</v>
      </c>
      <c r="F12">
        <v>61.198618725991302</v>
      </c>
      <c r="G12">
        <v>63.081534865445597</v>
      </c>
      <c r="H12">
        <v>66.225788849242093</v>
      </c>
      <c r="I12">
        <v>70.013496396761496</v>
      </c>
      <c r="J12">
        <v>72.865464253560603</v>
      </c>
      <c r="K12">
        <v>75.629197193606601</v>
      </c>
      <c r="L12">
        <v>77.104319022717604</v>
      </c>
      <c r="M12">
        <v>76.919804244124293</v>
      </c>
      <c r="N12">
        <v>78.8270261292448</v>
      </c>
      <c r="O12">
        <v>81.801600394469105</v>
      </c>
      <c r="P12">
        <v>83.454398046196999</v>
      </c>
      <c r="Q12">
        <v>84.626614525401607</v>
      </c>
      <c r="R12">
        <v>88.650019480815303</v>
      </c>
      <c r="S12">
        <v>91.333466121079098</v>
      </c>
      <c r="T12">
        <v>92.967884791674194</v>
      </c>
      <c r="U12">
        <v>93.249099240469405</v>
      </c>
      <c r="V12">
        <v>92.081122222892105</v>
      </c>
      <c r="W12">
        <v>90.133291173059106</v>
      </c>
      <c r="X12">
        <v>89.665642452289006</v>
      </c>
      <c r="Y12">
        <v>90.469907139628802</v>
      </c>
      <c r="Z12">
        <v>90.527446311828797</v>
      </c>
      <c r="AA12">
        <v>90.377517080798597</v>
      </c>
      <c r="AB12">
        <v>91.938805151425697</v>
      </c>
      <c r="AC12">
        <v>96.980846630432595</v>
      </c>
      <c r="AD12">
        <v>98.281403822697698</v>
      </c>
      <c r="AE12">
        <v>100</v>
      </c>
      <c r="AF12">
        <v>103.94286577373001</v>
      </c>
    </row>
    <row r="13" spans="1:32" x14ac:dyDescent="0.3">
      <c r="A13" t="s">
        <v>128</v>
      </c>
      <c r="B13" t="s">
        <v>319</v>
      </c>
      <c r="C13" t="s">
        <v>297</v>
      </c>
      <c r="D13" t="s">
        <v>320</v>
      </c>
      <c r="E13" t="s">
        <v>298</v>
      </c>
      <c r="F13">
        <v>60.979480131579301</v>
      </c>
      <c r="G13">
        <v>62.885736467102703</v>
      </c>
      <c r="H13">
        <v>66.022622478155796</v>
      </c>
      <c r="I13">
        <v>69.802273985667895</v>
      </c>
      <c r="J13">
        <v>72.645161189585195</v>
      </c>
      <c r="K13">
        <v>75.398216932927298</v>
      </c>
      <c r="L13">
        <v>76.904142499145195</v>
      </c>
      <c r="M13">
        <v>76.682860910970405</v>
      </c>
      <c r="N13">
        <v>78.720820200037707</v>
      </c>
      <c r="O13">
        <v>81.619175164500902</v>
      </c>
      <c r="P13">
        <v>83.258950717047995</v>
      </c>
      <c r="Q13">
        <v>84.4663941887475</v>
      </c>
      <c r="R13">
        <v>88.445354365165699</v>
      </c>
      <c r="S13">
        <v>91.120395626514707</v>
      </c>
      <c r="T13">
        <v>92.795802432909397</v>
      </c>
      <c r="U13">
        <v>93.062059594246705</v>
      </c>
      <c r="V13">
        <v>92.024559578235596</v>
      </c>
      <c r="W13">
        <v>90.289682272751193</v>
      </c>
      <c r="X13">
        <v>89.876605119178507</v>
      </c>
      <c r="Y13">
        <v>90.618519774886806</v>
      </c>
      <c r="Z13">
        <v>90.655521423108993</v>
      </c>
      <c r="AA13">
        <v>90.502960738999107</v>
      </c>
      <c r="AB13">
        <v>92.032911780956994</v>
      </c>
      <c r="AC13">
        <v>97.0274931265389</v>
      </c>
      <c r="AD13">
        <v>98.261418853051595</v>
      </c>
      <c r="AE13">
        <v>100</v>
      </c>
      <c r="AF13">
        <v>103.969187329509</v>
      </c>
    </row>
    <row r="14" spans="1:32" x14ac:dyDescent="0.3">
      <c r="A14" t="s">
        <v>128</v>
      </c>
      <c r="B14" t="s">
        <v>321</v>
      </c>
      <c r="C14" t="s">
        <v>297</v>
      </c>
      <c r="D14" t="s">
        <v>322</v>
      </c>
      <c r="E14" t="s">
        <v>298</v>
      </c>
      <c r="F14">
        <v>61.136654010542003</v>
      </c>
      <c r="G14">
        <v>63.121663540251397</v>
      </c>
      <c r="H14">
        <v>66.265884646808004</v>
      </c>
      <c r="I14">
        <v>70.055239812124796</v>
      </c>
      <c r="J14">
        <v>72.910781250644504</v>
      </c>
      <c r="K14">
        <v>75.666429839158099</v>
      </c>
      <c r="L14">
        <v>77.183348744354305</v>
      </c>
      <c r="M14">
        <v>76.963673190609597</v>
      </c>
      <c r="N14">
        <v>79.0150908104347</v>
      </c>
      <c r="O14">
        <v>81.9210950730847</v>
      </c>
      <c r="P14">
        <v>83.566095291875996</v>
      </c>
      <c r="Q14">
        <v>84.781979677635704</v>
      </c>
      <c r="R14">
        <v>88.773654166702002</v>
      </c>
      <c r="S14">
        <v>91.457383166159403</v>
      </c>
      <c r="T14">
        <v>93.147551991885607</v>
      </c>
      <c r="U14">
        <v>93.412217502409206</v>
      </c>
      <c r="V14">
        <v>92.232092016008906</v>
      </c>
      <c r="W14">
        <v>90.258861748363898</v>
      </c>
      <c r="X14">
        <v>89.783096743913404</v>
      </c>
      <c r="Y14">
        <v>90.580777298583101</v>
      </c>
      <c r="Z14">
        <v>90.639639669169696</v>
      </c>
      <c r="AA14">
        <v>90.4783740046161</v>
      </c>
      <c r="AB14">
        <v>91.993144778731505</v>
      </c>
      <c r="AC14">
        <v>96.978776369762002</v>
      </c>
      <c r="AD14">
        <v>98.226721676302702</v>
      </c>
      <c r="AE14">
        <v>100</v>
      </c>
      <c r="AF14">
        <v>103.833098586228</v>
      </c>
    </row>
    <row r="15" spans="1:32" x14ac:dyDescent="0.3">
      <c r="A15" t="s">
        <v>128</v>
      </c>
      <c r="B15" t="s">
        <v>323</v>
      </c>
      <c r="C15" t="s">
        <v>297</v>
      </c>
      <c r="D15" t="s">
        <v>324</v>
      </c>
      <c r="E15" t="s">
        <v>298</v>
      </c>
      <c r="F15">
        <v>61.213954943235997</v>
      </c>
      <c r="G15">
        <v>63.122803646788498</v>
      </c>
      <c r="H15">
        <v>66.268917511242606</v>
      </c>
      <c r="I15">
        <v>70.0594437971247</v>
      </c>
      <c r="J15">
        <v>72.913620078163902</v>
      </c>
      <c r="K15">
        <v>75.676944794007895</v>
      </c>
      <c r="L15">
        <v>77.167636656382498</v>
      </c>
      <c r="M15">
        <v>76.970128269097799</v>
      </c>
      <c r="N15">
        <v>78.9330276206896</v>
      </c>
      <c r="O15">
        <v>81.880733779943995</v>
      </c>
      <c r="P15">
        <v>83.530872152181004</v>
      </c>
      <c r="Q15">
        <v>84.721342262447394</v>
      </c>
      <c r="R15">
        <v>88.734248723472305</v>
      </c>
      <c r="S15">
        <v>91.422350036988007</v>
      </c>
      <c r="T15">
        <v>93.0652031459326</v>
      </c>
      <c r="U15">
        <v>93.3451163962702</v>
      </c>
      <c r="V15">
        <v>92.157492468079496</v>
      </c>
      <c r="W15">
        <v>90.192744265021204</v>
      </c>
      <c r="X15">
        <v>89.719106952094293</v>
      </c>
      <c r="Y15">
        <v>90.533823571637498</v>
      </c>
      <c r="Z15">
        <v>90.586463324320405</v>
      </c>
      <c r="AA15">
        <v>90.438745883811194</v>
      </c>
      <c r="AB15">
        <v>91.993077965429507</v>
      </c>
      <c r="AC15">
        <v>97.0033934210593</v>
      </c>
      <c r="AD15">
        <v>98.238208585322695</v>
      </c>
      <c r="AE15">
        <v>100</v>
      </c>
      <c r="AF15">
        <v>103.892647889836</v>
      </c>
    </row>
    <row r="16" spans="1:32" x14ac:dyDescent="0.3">
      <c r="A16" t="s">
        <v>128</v>
      </c>
      <c r="B16" t="s">
        <v>325</v>
      </c>
      <c r="C16" t="s">
        <v>297</v>
      </c>
      <c r="D16" t="s">
        <v>326</v>
      </c>
      <c r="E16" t="s">
        <v>298</v>
      </c>
      <c r="F16">
        <v>61.2916152929348</v>
      </c>
      <c r="G16">
        <v>63.134665879369003</v>
      </c>
      <c r="H16">
        <v>66.2829672125401</v>
      </c>
      <c r="I16">
        <v>70.075161546117101</v>
      </c>
      <c r="J16">
        <v>72.928645275518704</v>
      </c>
      <c r="K16">
        <v>75.698567359959597</v>
      </c>
      <c r="L16">
        <v>77.167747123990594</v>
      </c>
      <c r="M16">
        <v>76.988794562194101</v>
      </c>
      <c r="N16">
        <v>78.873187712890399</v>
      </c>
      <c r="O16">
        <v>81.858865435433003</v>
      </c>
      <c r="P16">
        <v>83.514137366771493</v>
      </c>
      <c r="Q16">
        <v>84.680611999654801</v>
      </c>
      <c r="R16">
        <v>88.7119242018628</v>
      </c>
      <c r="S16">
        <v>91.403312396552096</v>
      </c>
      <c r="T16">
        <v>93.020998856869994</v>
      </c>
      <c r="U16">
        <v>93.308219189109494</v>
      </c>
      <c r="V16">
        <v>92.1163938829133</v>
      </c>
      <c r="W16">
        <v>90.156212077569606</v>
      </c>
      <c r="X16">
        <v>89.683626017314097</v>
      </c>
      <c r="Y16">
        <v>90.506547452104599</v>
      </c>
      <c r="Z16">
        <v>90.556007290712202</v>
      </c>
      <c r="AA16">
        <v>90.415812012990997</v>
      </c>
      <c r="AB16">
        <v>91.992174487216502</v>
      </c>
      <c r="AC16">
        <v>97.016932110821699</v>
      </c>
      <c r="AD16">
        <v>98.244862958724397</v>
      </c>
      <c r="AE16">
        <v>100</v>
      </c>
      <c r="AF16">
        <v>103.928695817166</v>
      </c>
    </row>
    <row r="17" spans="1:32" x14ac:dyDescent="0.3">
      <c r="A17" t="s">
        <v>128</v>
      </c>
      <c r="B17" t="s">
        <v>327</v>
      </c>
      <c r="C17" t="s">
        <v>297</v>
      </c>
      <c r="D17" t="s">
        <v>328</v>
      </c>
      <c r="E17" t="s">
        <v>298</v>
      </c>
      <c r="F17">
        <v>61.204533720653799</v>
      </c>
      <c r="G17">
        <v>63.120521839169598</v>
      </c>
      <c r="H17">
        <v>66.266164116214995</v>
      </c>
      <c r="I17">
        <v>70.056287455706794</v>
      </c>
      <c r="J17">
        <v>72.910492241561499</v>
      </c>
      <c r="K17">
        <v>75.672948319327503</v>
      </c>
      <c r="L17">
        <v>77.162445397761502</v>
      </c>
      <c r="M17">
        <v>76.966365181722793</v>
      </c>
      <c r="N17">
        <v>78.918676739247203</v>
      </c>
      <c r="O17">
        <v>81.872594846072403</v>
      </c>
      <c r="P17">
        <v>83.523515936173794</v>
      </c>
      <c r="Q17">
        <v>84.710469634636397</v>
      </c>
      <c r="R17">
        <v>88.725987020607207</v>
      </c>
      <c r="S17">
        <v>91.407325435170407</v>
      </c>
      <c r="T17">
        <v>93.062258679900097</v>
      </c>
      <c r="U17">
        <v>93.3371175086303</v>
      </c>
      <c r="V17">
        <v>92.180980672649397</v>
      </c>
      <c r="W17">
        <v>90.271188677811395</v>
      </c>
      <c r="X17">
        <v>89.798561682909593</v>
      </c>
      <c r="Y17">
        <v>90.591130504503596</v>
      </c>
      <c r="Z17">
        <v>90.644968355463803</v>
      </c>
      <c r="AA17">
        <v>90.4805123535631</v>
      </c>
      <c r="AB17">
        <v>92.030023709124904</v>
      </c>
      <c r="AC17">
        <v>97.054696677373698</v>
      </c>
      <c r="AD17">
        <v>98.309901137372705</v>
      </c>
      <c r="AE17">
        <v>100</v>
      </c>
      <c r="AF17">
        <v>104.148741740836</v>
      </c>
    </row>
    <row r="18" spans="1:32" x14ac:dyDescent="0.3">
      <c r="A18" t="s">
        <v>128</v>
      </c>
      <c r="B18" t="s">
        <v>329</v>
      </c>
      <c r="C18" t="s">
        <v>297</v>
      </c>
      <c r="D18" t="s">
        <v>330</v>
      </c>
      <c r="E18" t="s">
        <v>298</v>
      </c>
      <c r="F18">
        <v>60.6135659044443</v>
      </c>
      <c r="G18">
        <v>62.719005275802097</v>
      </c>
      <c r="H18">
        <v>65.839401953962394</v>
      </c>
      <c r="I18">
        <v>69.601681654188795</v>
      </c>
      <c r="J18">
        <v>72.441748652062699</v>
      </c>
      <c r="K18">
        <v>75.166527597351902</v>
      </c>
      <c r="L18">
        <v>76.708578384286696</v>
      </c>
      <c r="M18">
        <v>76.472095997142603</v>
      </c>
      <c r="N18">
        <v>78.618532088344196</v>
      </c>
      <c r="O18">
        <v>81.452139964990195</v>
      </c>
      <c r="P18">
        <v>83.083146913357197</v>
      </c>
      <c r="Q18">
        <v>84.309680814486597</v>
      </c>
      <c r="R18">
        <v>88.250567908059793</v>
      </c>
      <c r="S18">
        <v>90.940132665260194</v>
      </c>
      <c r="T18">
        <v>92.6429991362659</v>
      </c>
      <c r="U18">
        <v>92.897318771266399</v>
      </c>
      <c r="V18">
        <v>91.964753878888502</v>
      </c>
      <c r="W18">
        <v>90.3879046080188</v>
      </c>
      <c r="X18">
        <v>90.001021544588895</v>
      </c>
      <c r="Y18">
        <v>90.681664940119902</v>
      </c>
      <c r="Z18">
        <v>90.751356526641004</v>
      </c>
      <c r="AA18">
        <v>90.560725312009197</v>
      </c>
      <c r="AB18">
        <v>92.033915374717793</v>
      </c>
      <c r="AC18">
        <v>96.978643213639899</v>
      </c>
      <c r="AD18">
        <v>98.192639329003995</v>
      </c>
      <c r="AE18">
        <v>100</v>
      </c>
      <c r="AF18">
        <v>103.71409273561</v>
      </c>
    </row>
    <row r="19" spans="1:32" x14ac:dyDescent="0.3">
      <c r="A19" t="s">
        <v>128</v>
      </c>
      <c r="B19" t="s">
        <v>331</v>
      </c>
      <c r="C19" t="s">
        <v>297</v>
      </c>
      <c r="D19" t="s">
        <v>332</v>
      </c>
      <c r="E19" t="s">
        <v>298</v>
      </c>
      <c r="F19">
        <v>60.862450850636499</v>
      </c>
      <c r="G19">
        <v>62.7818197623034</v>
      </c>
      <c r="H19">
        <v>65.913695775710707</v>
      </c>
      <c r="I19">
        <v>69.687609650030595</v>
      </c>
      <c r="J19">
        <v>72.525956808030998</v>
      </c>
      <c r="K19">
        <v>75.273172572343995</v>
      </c>
      <c r="L19">
        <v>76.780441684793303</v>
      </c>
      <c r="M19">
        <v>76.558924432698305</v>
      </c>
      <c r="N19">
        <v>78.583729612545397</v>
      </c>
      <c r="O19">
        <v>81.481132319094399</v>
      </c>
      <c r="P19">
        <v>83.117125619053297</v>
      </c>
      <c r="Q19">
        <v>84.325137806630494</v>
      </c>
      <c r="R19">
        <v>88.298017088063006</v>
      </c>
      <c r="S19">
        <v>90.966704896273598</v>
      </c>
      <c r="T19">
        <v>92.666534028656798</v>
      </c>
      <c r="U19">
        <v>92.924703952635994</v>
      </c>
      <c r="V19">
        <v>91.878401059127597</v>
      </c>
      <c r="W19">
        <v>90.184871543292502</v>
      </c>
      <c r="X19">
        <v>89.745859441900294</v>
      </c>
      <c r="Y19">
        <v>90.479035137001105</v>
      </c>
      <c r="Z19">
        <v>90.565784802298097</v>
      </c>
      <c r="AA19">
        <v>90.388900457224196</v>
      </c>
      <c r="AB19">
        <v>91.9272196335546</v>
      </c>
      <c r="AC19">
        <v>96.944574340869593</v>
      </c>
      <c r="AD19">
        <v>98.234875630069894</v>
      </c>
      <c r="AE19">
        <v>100</v>
      </c>
      <c r="AF19">
        <v>103.792920634178</v>
      </c>
    </row>
    <row r="20" spans="1:32" x14ac:dyDescent="0.3">
      <c r="A20" t="s">
        <v>128</v>
      </c>
      <c r="B20" t="s">
        <v>333</v>
      </c>
      <c r="C20" t="s">
        <v>297</v>
      </c>
      <c r="D20" t="s">
        <v>334</v>
      </c>
      <c r="E20" t="s">
        <v>298</v>
      </c>
      <c r="F20">
        <v>59.142048320976102</v>
      </c>
      <c r="G20">
        <v>61.564124130569397</v>
      </c>
      <c r="H20">
        <v>64.635869385853596</v>
      </c>
      <c r="I20">
        <v>68.346535103511201</v>
      </c>
      <c r="J20">
        <v>71.136607586849095</v>
      </c>
      <c r="K20">
        <v>73.782910186191401</v>
      </c>
      <c r="L20">
        <v>75.531461109574195</v>
      </c>
      <c r="M20">
        <v>75.074155267580295</v>
      </c>
      <c r="N20">
        <v>77.952165558159194</v>
      </c>
      <c r="O20">
        <v>80.368740078378096</v>
      </c>
      <c r="P20">
        <v>81.920400339758203</v>
      </c>
      <c r="Q20">
        <v>83.359529632704195</v>
      </c>
      <c r="R20">
        <v>87.061648931761297</v>
      </c>
      <c r="S20">
        <v>89.676121382674495</v>
      </c>
      <c r="T20">
        <v>91.807781887663694</v>
      </c>
      <c r="U20">
        <v>91.923525001037007</v>
      </c>
      <c r="V20">
        <v>91.726881631363099</v>
      </c>
      <c r="W20">
        <v>91.144553817863596</v>
      </c>
      <c r="X20">
        <v>90.969590849428897</v>
      </c>
      <c r="Y20">
        <v>91.315147544078002</v>
      </c>
      <c r="Z20">
        <v>91.403384608384997</v>
      </c>
      <c r="AA20">
        <v>91.086144361872201</v>
      </c>
      <c r="AB20">
        <v>92.349811696975394</v>
      </c>
      <c r="AC20">
        <v>97.100337773979604</v>
      </c>
      <c r="AD20">
        <v>98.060715689806301</v>
      </c>
      <c r="AE20">
        <v>100</v>
      </c>
      <c r="AF20">
        <v>103.531018804045</v>
      </c>
    </row>
    <row r="21" spans="1:32" x14ac:dyDescent="0.3">
      <c r="A21" t="s">
        <v>128</v>
      </c>
      <c r="B21" t="s">
        <v>335</v>
      </c>
      <c r="C21" t="s">
        <v>297</v>
      </c>
      <c r="D21" t="s">
        <v>336</v>
      </c>
      <c r="E21" t="s">
        <v>298</v>
      </c>
      <c r="F21">
        <v>59.754424452106498</v>
      </c>
      <c r="G21">
        <v>62.070867758445203</v>
      </c>
      <c r="H21">
        <v>65.166737670597101</v>
      </c>
      <c r="I21">
        <v>68.904149719722199</v>
      </c>
      <c r="J21">
        <v>71.715761435908604</v>
      </c>
      <c r="K21">
        <v>74.394868075103702</v>
      </c>
      <c r="L21">
        <v>76.086886311579406</v>
      </c>
      <c r="M21">
        <v>75.691859322145206</v>
      </c>
      <c r="N21">
        <v>78.346826546397594</v>
      </c>
      <c r="O21">
        <v>80.898793937366094</v>
      </c>
      <c r="P21">
        <v>82.476340078933106</v>
      </c>
      <c r="Q21">
        <v>83.859715550607007</v>
      </c>
      <c r="R21">
        <v>87.642152489126104</v>
      </c>
      <c r="S21">
        <v>90.280247793343406</v>
      </c>
      <c r="T21">
        <v>92.305106552098195</v>
      </c>
      <c r="U21">
        <v>92.458173574415596</v>
      </c>
      <c r="V21">
        <v>91.962139464018605</v>
      </c>
      <c r="W21">
        <v>90.9073037918061</v>
      </c>
      <c r="X21">
        <v>90.707202738268194</v>
      </c>
      <c r="Y21">
        <v>91.133061297543406</v>
      </c>
      <c r="Z21">
        <v>91.147404937215398</v>
      </c>
      <c r="AA21">
        <v>90.931462350522906</v>
      </c>
      <c r="AB21">
        <v>92.312295066100901</v>
      </c>
      <c r="AC21">
        <v>97.144984697755106</v>
      </c>
      <c r="AD21">
        <v>98.163872220938998</v>
      </c>
      <c r="AE21">
        <v>100</v>
      </c>
      <c r="AF21">
        <v>103.842691351864</v>
      </c>
    </row>
    <row r="22" spans="1:32" x14ac:dyDescent="0.3">
      <c r="A22" t="s">
        <v>128</v>
      </c>
      <c r="B22" t="s">
        <v>337</v>
      </c>
      <c r="C22" t="s">
        <v>297</v>
      </c>
      <c r="D22" t="s">
        <v>338</v>
      </c>
      <c r="E22" t="s">
        <v>298</v>
      </c>
      <c r="F22">
        <v>60.5778887251615</v>
      </c>
      <c r="G22">
        <v>62.747818757212002</v>
      </c>
      <c r="H22">
        <v>65.875944064273696</v>
      </c>
      <c r="I22">
        <v>69.649455475914394</v>
      </c>
      <c r="J22">
        <v>72.4898959050998</v>
      </c>
      <c r="K22">
        <v>75.213590259976499</v>
      </c>
      <c r="L22">
        <v>76.827758609251106</v>
      </c>
      <c r="M22">
        <v>76.5146077795347</v>
      </c>
      <c r="N22">
        <v>78.902489791029595</v>
      </c>
      <c r="O22">
        <v>81.620325818063293</v>
      </c>
      <c r="P22">
        <v>83.233730745196596</v>
      </c>
      <c r="Q22">
        <v>84.546641043034299</v>
      </c>
      <c r="R22">
        <v>88.439782135107905</v>
      </c>
      <c r="S22">
        <v>91.111856784196206</v>
      </c>
      <c r="T22">
        <v>92.993435797141899</v>
      </c>
      <c r="U22">
        <v>93.199008030879895</v>
      </c>
      <c r="V22">
        <v>92.254786404439102</v>
      </c>
      <c r="W22">
        <v>90.559531938051407</v>
      </c>
      <c r="X22">
        <v>90.315683839010006</v>
      </c>
      <c r="Y22">
        <v>90.887726915943603</v>
      </c>
      <c r="Z22">
        <v>90.796925242286505</v>
      </c>
      <c r="AA22">
        <v>90.7225725077014</v>
      </c>
      <c r="AB22">
        <v>92.272106763353705</v>
      </c>
      <c r="AC22">
        <v>97.200121530137693</v>
      </c>
      <c r="AD22">
        <v>98.288198566325903</v>
      </c>
      <c r="AE22">
        <v>100</v>
      </c>
      <c r="AF22">
        <v>104.224019404646</v>
      </c>
    </row>
    <row r="23" spans="1:32" x14ac:dyDescent="0.3">
      <c r="A23" t="s">
        <v>128</v>
      </c>
      <c r="B23" t="s">
        <v>339</v>
      </c>
      <c r="C23" t="s">
        <v>297</v>
      </c>
      <c r="D23" t="s">
        <v>340</v>
      </c>
      <c r="E23" t="s">
        <v>298</v>
      </c>
      <c r="F23">
        <v>59.634344228297799</v>
      </c>
      <c r="G23">
        <v>62.101424652079999</v>
      </c>
      <c r="H23">
        <v>65.198323276862993</v>
      </c>
      <c r="I23">
        <v>68.939678120468201</v>
      </c>
      <c r="J23">
        <v>71.754827085401899</v>
      </c>
      <c r="K23">
        <v>74.420669671249797</v>
      </c>
      <c r="L23">
        <v>76.186913938930005</v>
      </c>
      <c r="M23">
        <v>75.726276823026595</v>
      </c>
      <c r="N23">
        <v>78.639365825432407</v>
      </c>
      <c r="O23">
        <v>81.070387824639297</v>
      </c>
      <c r="P23">
        <v>82.635491920351697</v>
      </c>
      <c r="Q23">
        <v>84.085479010858805</v>
      </c>
      <c r="R23">
        <v>87.820533174968205</v>
      </c>
      <c r="S23">
        <v>90.470129290442799</v>
      </c>
      <c r="T23">
        <v>92.582554996657606</v>
      </c>
      <c r="U23">
        <v>92.713404972643602</v>
      </c>
      <c r="V23">
        <v>92.310789312986202</v>
      </c>
      <c r="W23">
        <v>91.4270432839227</v>
      </c>
      <c r="X23">
        <v>91.403494971010602</v>
      </c>
      <c r="Y23">
        <v>91.6308210352896</v>
      </c>
      <c r="Z23">
        <v>91.522499696337107</v>
      </c>
      <c r="AA23">
        <v>91.372866365793996</v>
      </c>
      <c r="AB23">
        <v>92.725358122795797</v>
      </c>
      <c r="AC23">
        <v>97.415099530396105</v>
      </c>
      <c r="AD23">
        <v>98.158551022924797</v>
      </c>
      <c r="AE23">
        <v>100</v>
      </c>
      <c r="AF23">
        <v>104.483159499669</v>
      </c>
    </row>
    <row r="24" spans="1:32" x14ac:dyDescent="0.3">
      <c r="A24" t="s">
        <v>128</v>
      </c>
      <c r="B24" t="s">
        <v>341</v>
      </c>
      <c r="C24" t="s">
        <v>297</v>
      </c>
      <c r="D24" t="s">
        <v>342</v>
      </c>
      <c r="E24" t="s">
        <v>298</v>
      </c>
      <c r="F24">
        <v>64.180851955859296</v>
      </c>
      <c r="G24">
        <v>65.017159844033401</v>
      </c>
      <c r="H24">
        <v>68.263700634176701</v>
      </c>
      <c r="I24">
        <v>72.156476157223693</v>
      </c>
      <c r="J24">
        <v>75.080454193369206</v>
      </c>
      <c r="K24">
        <v>78.027429271777095</v>
      </c>
      <c r="L24">
        <v>79.059877594229306</v>
      </c>
      <c r="M24">
        <v>79.285413067659604</v>
      </c>
      <c r="N24">
        <v>79.721242865052204</v>
      </c>
      <c r="O24">
        <v>83.528356397336793</v>
      </c>
      <c r="P24">
        <v>85.320724538816805</v>
      </c>
      <c r="Q24">
        <v>86.112157726502801</v>
      </c>
      <c r="R24">
        <v>90.587684455408294</v>
      </c>
      <c r="S24">
        <v>93.331479264482695</v>
      </c>
      <c r="T24">
        <v>94.306050408033897</v>
      </c>
      <c r="U24">
        <v>94.802808402447397</v>
      </c>
      <c r="V24">
        <v>92.227480487074899</v>
      </c>
      <c r="W24">
        <v>88.319758483776994</v>
      </c>
      <c r="X24">
        <v>87.329263422202402</v>
      </c>
      <c r="Y24">
        <v>88.952343634512104</v>
      </c>
      <c r="Z24">
        <v>89.033157767493293</v>
      </c>
      <c r="AA24">
        <v>89.066430036195101</v>
      </c>
      <c r="AB24">
        <v>91.124167104790601</v>
      </c>
      <c r="AC24">
        <v>96.842027042374795</v>
      </c>
      <c r="AD24">
        <v>98.831430517112693</v>
      </c>
      <c r="AE24">
        <v>100</v>
      </c>
      <c r="AF24">
        <v>104.94892469045099</v>
      </c>
    </row>
    <row r="25" spans="1:32" x14ac:dyDescent="0.3">
      <c r="A25" t="s">
        <v>128</v>
      </c>
      <c r="B25" t="s">
        <v>343</v>
      </c>
      <c r="C25" t="s">
        <v>297</v>
      </c>
      <c r="D25" t="s">
        <v>344</v>
      </c>
      <c r="E25" t="s">
        <v>298</v>
      </c>
      <c r="F25">
        <v>63.294610022521397</v>
      </c>
      <c r="G25">
        <v>64.365034172129299</v>
      </c>
      <c r="H25">
        <v>67.576364189282401</v>
      </c>
      <c r="I25">
        <v>71.430835125117596</v>
      </c>
      <c r="J25">
        <v>74.329177879635594</v>
      </c>
      <c r="K25">
        <v>77.224502191897699</v>
      </c>
      <c r="L25">
        <v>78.342691173596094</v>
      </c>
      <c r="M25">
        <v>78.489240366693394</v>
      </c>
      <c r="N25">
        <v>79.205715748549196</v>
      </c>
      <c r="O25">
        <v>82.824870796857695</v>
      </c>
      <c r="P25">
        <v>84.580113136103094</v>
      </c>
      <c r="Q25">
        <v>85.454623274831405</v>
      </c>
      <c r="R25">
        <v>89.807013366300893</v>
      </c>
      <c r="S25">
        <v>92.538132119426194</v>
      </c>
      <c r="T25">
        <v>93.679029170192294</v>
      </c>
      <c r="U25">
        <v>94.117096401698305</v>
      </c>
      <c r="V25">
        <v>91.997520920538705</v>
      </c>
      <c r="W25">
        <v>88.707306103897295</v>
      </c>
      <c r="X25">
        <v>87.910896630558</v>
      </c>
      <c r="Y25">
        <v>89.251164554956404</v>
      </c>
      <c r="Z25">
        <v>89.330493834199004</v>
      </c>
      <c r="AA25">
        <v>89.340829303375301</v>
      </c>
      <c r="AB25">
        <v>91.274058915190494</v>
      </c>
      <c r="AC25">
        <v>96.782072086362106</v>
      </c>
      <c r="AD25">
        <v>98.607351608694202</v>
      </c>
      <c r="AE25">
        <v>100</v>
      </c>
      <c r="AF25">
        <v>104.33418206980301</v>
      </c>
    </row>
    <row r="26" spans="1:32" x14ac:dyDescent="0.3">
      <c r="A26" t="s">
        <v>128</v>
      </c>
      <c r="B26" t="s">
        <v>345</v>
      </c>
      <c r="C26" t="s">
        <v>297</v>
      </c>
      <c r="D26" t="s">
        <v>346</v>
      </c>
      <c r="E26" t="s">
        <v>298</v>
      </c>
      <c r="F26">
        <v>65.010391316848001</v>
      </c>
      <c r="G26">
        <v>65.629392793847401</v>
      </c>
      <c r="H26">
        <v>68.908059962919296</v>
      </c>
      <c r="I26">
        <v>72.835648208247903</v>
      </c>
      <c r="J26">
        <v>75.7838833274796</v>
      </c>
      <c r="K26">
        <v>78.779340086823396</v>
      </c>
      <c r="L26">
        <v>79.724833547295802</v>
      </c>
      <c r="M26">
        <v>80.033064619995798</v>
      </c>
      <c r="N26">
        <v>80.195225552199503</v>
      </c>
      <c r="O26">
        <v>84.1763926128381</v>
      </c>
      <c r="P26">
        <v>86.003475233196795</v>
      </c>
      <c r="Q26">
        <v>86.718861534780501</v>
      </c>
      <c r="R26">
        <v>91.303544624127497</v>
      </c>
      <c r="S26">
        <v>94.068286836170003</v>
      </c>
      <c r="T26">
        <v>94.8952060084371</v>
      </c>
      <c r="U26">
        <v>95.442408597620698</v>
      </c>
      <c r="V26">
        <v>92.467761449630402</v>
      </c>
      <c r="W26">
        <v>88.006137800705105</v>
      </c>
      <c r="X26">
        <v>86.902974063026207</v>
      </c>
      <c r="Y26">
        <v>88.706492842668197</v>
      </c>
      <c r="Z26">
        <v>88.759392869955505</v>
      </c>
      <c r="AA26">
        <v>88.860809897533798</v>
      </c>
      <c r="AB26">
        <v>91.050216915468596</v>
      </c>
      <c r="AC26">
        <v>96.907854668699002</v>
      </c>
      <c r="AD26">
        <v>98.993747263936001</v>
      </c>
      <c r="AE26">
        <v>100</v>
      </c>
      <c r="AF26">
        <v>105.462030815321</v>
      </c>
    </row>
    <row r="27" spans="1:32" x14ac:dyDescent="0.3">
      <c r="A27" t="s">
        <v>128</v>
      </c>
      <c r="B27" t="s">
        <v>347</v>
      </c>
      <c r="C27" t="s">
        <v>297</v>
      </c>
      <c r="D27" t="s">
        <v>348</v>
      </c>
      <c r="E27" t="s">
        <v>298</v>
      </c>
      <c r="F27">
        <v>63.290204588829901</v>
      </c>
      <c r="G27">
        <v>64.359058319765396</v>
      </c>
      <c r="H27">
        <v>67.571395044602994</v>
      </c>
      <c r="I27">
        <v>71.427127961115204</v>
      </c>
      <c r="J27">
        <v>74.324920974612397</v>
      </c>
      <c r="K27">
        <v>77.220292855389303</v>
      </c>
      <c r="L27">
        <v>78.345628672684299</v>
      </c>
      <c r="M27">
        <v>78.482301847825696</v>
      </c>
      <c r="N27">
        <v>79.208998413312301</v>
      </c>
      <c r="O27">
        <v>82.832738799035695</v>
      </c>
      <c r="P27">
        <v>84.588162558226202</v>
      </c>
      <c r="Q27">
        <v>85.458093984184501</v>
      </c>
      <c r="R27">
        <v>89.821947797764295</v>
      </c>
      <c r="S27">
        <v>92.539543808169199</v>
      </c>
      <c r="T27">
        <v>93.660705319264807</v>
      </c>
      <c r="U27">
        <v>94.107788910775497</v>
      </c>
      <c r="V27">
        <v>91.939627372272597</v>
      </c>
      <c r="W27">
        <v>88.577974375028404</v>
      </c>
      <c r="X27">
        <v>87.671807251726705</v>
      </c>
      <c r="Y27">
        <v>89.145988122650195</v>
      </c>
      <c r="Z27">
        <v>89.266035654352294</v>
      </c>
      <c r="AA27">
        <v>89.213014153207396</v>
      </c>
      <c r="AB27">
        <v>91.143426288037702</v>
      </c>
      <c r="AC27">
        <v>96.7699051299209</v>
      </c>
      <c r="AD27">
        <v>98.7071226289724</v>
      </c>
      <c r="AE27">
        <v>100</v>
      </c>
      <c r="AF27">
        <v>104.539577650662</v>
      </c>
    </row>
    <row r="28" spans="1:32" x14ac:dyDescent="0.3">
      <c r="A28" t="s">
        <v>128</v>
      </c>
      <c r="B28" t="s">
        <v>349</v>
      </c>
      <c r="C28" t="s">
        <v>297</v>
      </c>
      <c r="D28" t="s">
        <v>350</v>
      </c>
      <c r="E28" t="s">
        <v>298</v>
      </c>
      <c r="F28">
        <v>60.571023289849101</v>
      </c>
      <c r="G28">
        <v>62.517687518781003</v>
      </c>
      <c r="H28">
        <v>65.635552238819201</v>
      </c>
      <c r="I28">
        <v>69.393179864695796</v>
      </c>
      <c r="J28">
        <v>72.220204386321797</v>
      </c>
      <c r="K28">
        <v>74.951812845147302</v>
      </c>
      <c r="L28">
        <v>76.472064635393593</v>
      </c>
      <c r="M28">
        <v>76.234322150764697</v>
      </c>
      <c r="N28">
        <v>78.348329142605294</v>
      </c>
      <c r="O28">
        <v>81.183838388307706</v>
      </c>
      <c r="P28">
        <v>82.807186252374905</v>
      </c>
      <c r="Q28">
        <v>84.036435617272105</v>
      </c>
      <c r="R28">
        <v>87.963615024632603</v>
      </c>
      <c r="S28">
        <v>90.630597483984502</v>
      </c>
      <c r="T28">
        <v>92.350705417324505</v>
      </c>
      <c r="U28">
        <v>92.600159680777296</v>
      </c>
      <c r="V28">
        <v>91.659757763460405</v>
      </c>
      <c r="W28">
        <v>90.019764519496405</v>
      </c>
      <c r="X28">
        <v>89.637940268972102</v>
      </c>
      <c r="Y28">
        <v>90.300312395536295</v>
      </c>
      <c r="Z28">
        <v>90.373119304800895</v>
      </c>
      <c r="AA28">
        <v>90.221775217099804</v>
      </c>
      <c r="AB28">
        <v>91.789080763368105</v>
      </c>
      <c r="AC28">
        <v>96.873220773268301</v>
      </c>
      <c r="AD28">
        <v>98.2205161660697</v>
      </c>
      <c r="AE28">
        <v>100</v>
      </c>
      <c r="AF28">
        <v>103.66010889874499</v>
      </c>
    </row>
    <row r="29" spans="1:32" x14ac:dyDescent="0.3">
      <c r="A29" t="s">
        <v>128</v>
      </c>
      <c r="B29" t="s">
        <v>351</v>
      </c>
      <c r="C29" t="s">
        <v>297</v>
      </c>
      <c r="D29" t="s">
        <v>352</v>
      </c>
      <c r="E29" t="s">
        <v>298</v>
      </c>
      <c r="F29">
        <v>61.387068520226897</v>
      </c>
      <c r="G29">
        <v>63.042052894605703</v>
      </c>
      <c r="H29">
        <v>66.189681274553195</v>
      </c>
      <c r="I29">
        <v>69.978214139863496</v>
      </c>
      <c r="J29">
        <v>72.824151396866498</v>
      </c>
      <c r="K29">
        <v>75.607716401542007</v>
      </c>
      <c r="L29">
        <v>77.014594219846302</v>
      </c>
      <c r="M29">
        <v>76.875391083331607</v>
      </c>
      <c r="N29">
        <v>78.615874106783195</v>
      </c>
      <c r="O29">
        <v>81.667171361155795</v>
      </c>
      <c r="P29">
        <v>83.328540998553095</v>
      </c>
      <c r="Q29">
        <v>84.456246354733594</v>
      </c>
      <c r="R29">
        <v>88.505251056804894</v>
      </c>
      <c r="S29">
        <v>91.1849203724897</v>
      </c>
      <c r="T29">
        <v>92.728747894305499</v>
      </c>
      <c r="U29">
        <v>93.036106582662995</v>
      </c>
      <c r="V29">
        <v>91.738967760281298</v>
      </c>
      <c r="W29">
        <v>89.727036527030094</v>
      </c>
      <c r="X29">
        <v>89.252777338952001</v>
      </c>
      <c r="Y29">
        <v>90.045322022758796</v>
      </c>
      <c r="Z29">
        <v>90.121576780022806</v>
      </c>
      <c r="AA29">
        <v>90.006732042587203</v>
      </c>
      <c r="AB29">
        <v>91.658879193474803</v>
      </c>
      <c r="AC29">
        <v>96.841360960323001</v>
      </c>
      <c r="AD29">
        <v>98.297624249033703</v>
      </c>
      <c r="AE29">
        <v>100</v>
      </c>
      <c r="AF29">
        <v>103.85974730347201</v>
      </c>
    </row>
    <row r="30" spans="1:32" x14ac:dyDescent="0.3">
      <c r="A30" t="s">
        <v>128</v>
      </c>
      <c r="B30" t="s">
        <v>353</v>
      </c>
      <c r="C30" t="s">
        <v>297</v>
      </c>
      <c r="D30" t="s">
        <v>354</v>
      </c>
      <c r="E30" t="s">
        <v>298</v>
      </c>
      <c r="F30">
        <v>61.632238434930997</v>
      </c>
      <c r="G30">
        <v>63.276743293490902</v>
      </c>
      <c r="H30">
        <v>66.436301807622996</v>
      </c>
      <c r="I30">
        <v>70.238836552091499</v>
      </c>
      <c r="J30">
        <v>73.095102606884296</v>
      </c>
      <c r="K30">
        <v>75.890702073295998</v>
      </c>
      <c r="L30">
        <v>77.285154227014502</v>
      </c>
      <c r="M30">
        <v>77.1630551269227</v>
      </c>
      <c r="N30">
        <v>78.812666336460893</v>
      </c>
      <c r="O30">
        <v>81.921446911637403</v>
      </c>
      <c r="P30">
        <v>83.591013399998403</v>
      </c>
      <c r="Q30">
        <v>84.705485729638795</v>
      </c>
      <c r="R30">
        <v>88.794092477641499</v>
      </c>
      <c r="S30">
        <v>91.469565452570293</v>
      </c>
      <c r="T30">
        <v>93.038878029976004</v>
      </c>
      <c r="U30">
        <v>93.341806086278396</v>
      </c>
      <c r="V30">
        <v>91.969107815468405</v>
      </c>
      <c r="W30">
        <v>89.694855947283699</v>
      </c>
      <c r="X30">
        <v>89.119973848248193</v>
      </c>
      <c r="Y30">
        <v>90.017169081686504</v>
      </c>
      <c r="Z30">
        <v>90.111279624181293</v>
      </c>
      <c r="AA30">
        <v>89.979709008478295</v>
      </c>
      <c r="AB30">
        <v>91.686855987212695</v>
      </c>
      <c r="AC30">
        <v>96.937248983421</v>
      </c>
      <c r="AD30">
        <v>98.435852045759205</v>
      </c>
      <c r="AE30">
        <v>100</v>
      </c>
      <c r="AF30">
        <v>104.30112662123901</v>
      </c>
    </row>
    <row r="31" spans="1:32" x14ac:dyDescent="0.3">
      <c r="A31" t="s">
        <v>128</v>
      </c>
      <c r="B31" t="s">
        <v>355</v>
      </c>
      <c r="C31" t="s">
        <v>297</v>
      </c>
      <c r="D31" t="s">
        <v>356</v>
      </c>
      <c r="E31" t="s">
        <v>298</v>
      </c>
      <c r="F31">
        <v>60.811411110452198</v>
      </c>
      <c r="G31">
        <v>62.669470197343202</v>
      </c>
      <c r="H31">
        <v>65.798199161942705</v>
      </c>
      <c r="I31">
        <v>69.567591682205105</v>
      </c>
      <c r="J31">
        <v>72.399470324729407</v>
      </c>
      <c r="K31">
        <v>75.147474668170602</v>
      </c>
      <c r="L31">
        <v>76.647931005407699</v>
      </c>
      <c r="M31">
        <v>76.420336343995999</v>
      </c>
      <c r="N31">
        <v>78.483628139328701</v>
      </c>
      <c r="O31">
        <v>81.354314055515502</v>
      </c>
      <c r="P31">
        <v>82.9844555754254</v>
      </c>
      <c r="Q31">
        <v>84.204570337773703</v>
      </c>
      <c r="R31">
        <v>88.153062547334798</v>
      </c>
      <c r="S31">
        <v>90.809743707020104</v>
      </c>
      <c r="T31">
        <v>92.5295234842756</v>
      </c>
      <c r="U31">
        <v>92.777724119337094</v>
      </c>
      <c r="V31">
        <v>91.684952061552593</v>
      </c>
      <c r="W31">
        <v>89.815240710127</v>
      </c>
      <c r="X31">
        <v>89.392969531262594</v>
      </c>
      <c r="Y31">
        <v>90.1215276977982</v>
      </c>
      <c r="Z31">
        <v>90.145454392801895</v>
      </c>
      <c r="AA31">
        <v>90.025942824304593</v>
      </c>
      <c r="AB31">
        <v>91.713742301757605</v>
      </c>
      <c r="AC31">
        <v>96.960886801606506</v>
      </c>
      <c r="AD31">
        <v>98.381607790332495</v>
      </c>
      <c r="AE31">
        <v>100</v>
      </c>
      <c r="AF31">
        <v>104.38071976574</v>
      </c>
    </row>
    <row r="32" spans="1:32" x14ac:dyDescent="0.3">
      <c r="A32" t="s">
        <v>128</v>
      </c>
      <c r="B32" t="s">
        <v>357</v>
      </c>
      <c r="C32" t="s">
        <v>297</v>
      </c>
      <c r="D32" t="s">
        <v>358</v>
      </c>
      <c r="E32" t="s">
        <v>298</v>
      </c>
      <c r="F32">
        <v>59.8986234090235</v>
      </c>
      <c r="G32">
        <v>62.0786128107951</v>
      </c>
      <c r="H32">
        <v>65.173120927213901</v>
      </c>
      <c r="I32">
        <v>68.906702417165206</v>
      </c>
      <c r="J32">
        <v>71.717409641292804</v>
      </c>
      <c r="K32">
        <v>74.407282488145398</v>
      </c>
      <c r="L32">
        <v>76.0283669692366</v>
      </c>
      <c r="M32">
        <v>75.698221400710096</v>
      </c>
      <c r="N32">
        <v>78.1516870230775</v>
      </c>
      <c r="O32">
        <v>80.794942357781395</v>
      </c>
      <c r="P32">
        <v>82.385380970659</v>
      </c>
      <c r="Q32">
        <v>83.707052883534303</v>
      </c>
      <c r="R32">
        <v>87.529755487636393</v>
      </c>
      <c r="S32">
        <v>90.178885063047204</v>
      </c>
      <c r="T32">
        <v>92.063099472985499</v>
      </c>
      <c r="U32">
        <v>92.257114128408304</v>
      </c>
      <c r="V32">
        <v>91.678398808675993</v>
      </c>
      <c r="W32">
        <v>90.470245143338701</v>
      </c>
      <c r="X32">
        <v>90.195304765084401</v>
      </c>
      <c r="Y32">
        <v>90.6930743989478</v>
      </c>
      <c r="Z32">
        <v>90.763249868790396</v>
      </c>
      <c r="AA32">
        <v>90.543706818302496</v>
      </c>
      <c r="AB32">
        <v>91.978976327665407</v>
      </c>
      <c r="AC32">
        <v>96.918217601936703</v>
      </c>
      <c r="AD32">
        <v>98.103092336964593</v>
      </c>
      <c r="AE32">
        <v>100</v>
      </c>
      <c r="AF32">
        <v>103.39401537536401</v>
      </c>
    </row>
    <row r="33" spans="1:32" x14ac:dyDescent="0.3">
      <c r="A33" t="s">
        <v>128</v>
      </c>
      <c r="B33" t="s">
        <v>359</v>
      </c>
      <c r="C33" t="s">
        <v>297</v>
      </c>
      <c r="D33" t="s">
        <v>360</v>
      </c>
      <c r="E33" t="s">
        <v>298</v>
      </c>
      <c r="F33">
        <v>60.839960493382101</v>
      </c>
      <c r="G33">
        <v>62.717155930813703</v>
      </c>
      <c r="H33">
        <v>65.836610022315497</v>
      </c>
      <c r="I33">
        <v>69.594149847702795</v>
      </c>
      <c r="J33">
        <v>72.431337332907404</v>
      </c>
      <c r="K33">
        <v>75.175883272234799</v>
      </c>
      <c r="L33">
        <v>76.608104476885003</v>
      </c>
      <c r="M33">
        <v>76.472637807154697</v>
      </c>
      <c r="N33">
        <v>78.257094413253</v>
      </c>
      <c r="O33">
        <v>81.255725488484998</v>
      </c>
      <c r="P33">
        <v>82.906852539631203</v>
      </c>
      <c r="Q33">
        <v>84.038935903418803</v>
      </c>
      <c r="R33">
        <v>88.040914740755198</v>
      </c>
      <c r="S33">
        <v>90.753795888511604</v>
      </c>
      <c r="T33">
        <v>92.2990762615877</v>
      </c>
      <c r="U33">
        <v>92.6015144204206</v>
      </c>
      <c r="V33">
        <v>91.470728117671996</v>
      </c>
      <c r="W33">
        <v>89.7980937375861</v>
      </c>
      <c r="X33">
        <v>89.4218648920438</v>
      </c>
      <c r="Y33">
        <v>90.118930712717599</v>
      </c>
      <c r="Z33">
        <v>90.226714700275295</v>
      </c>
      <c r="AA33">
        <v>90.143455420786594</v>
      </c>
      <c r="AB33">
        <v>91.705843485312101</v>
      </c>
      <c r="AC33">
        <v>96.676575765516503</v>
      </c>
      <c r="AD33">
        <v>98.048010265998798</v>
      </c>
      <c r="AE33">
        <v>100</v>
      </c>
      <c r="AF33">
        <v>102.799878181122</v>
      </c>
    </row>
    <row r="34" spans="1:32" x14ac:dyDescent="0.3">
      <c r="A34" t="s">
        <v>128</v>
      </c>
      <c r="B34" t="s">
        <v>361</v>
      </c>
      <c r="C34" t="s">
        <v>297</v>
      </c>
      <c r="D34" t="s">
        <v>362</v>
      </c>
      <c r="E34" t="s">
        <v>298</v>
      </c>
      <c r="F34">
        <v>62.292932044774403</v>
      </c>
      <c r="G34">
        <v>63.794375182769997</v>
      </c>
      <c r="H34">
        <v>66.971696396290895</v>
      </c>
      <c r="I34">
        <v>70.792288141523699</v>
      </c>
      <c r="J34">
        <v>73.672461138000699</v>
      </c>
      <c r="K34">
        <v>76.498920389145397</v>
      </c>
      <c r="L34">
        <v>77.787555642504103</v>
      </c>
      <c r="M34">
        <v>77.789519441534594</v>
      </c>
      <c r="N34">
        <v>79.036171217722696</v>
      </c>
      <c r="O34">
        <v>82.3782995079209</v>
      </c>
      <c r="P34">
        <v>84.091182429475495</v>
      </c>
      <c r="Q34">
        <v>85.081860909711594</v>
      </c>
      <c r="R34">
        <v>89.301367261705394</v>
      </c>
      <c r="S34">
        <v>92.013983658705996</v>
      </c>
      <c r="T34">
        <v>93.315887692418698</v>
      </c>
      <c r="U34">
        <v>93.703279587249099</v>
      </c>
      <c r="V34">
        <v>91.894034786093002</v>
      </c>
      <c r="W34">
        <v>89.079738474792094</v>
      </c>
      <c r="X34">
        <v>88.345401386338807</v>
      </c>
      <c r="Y34">
        <v>89.532269369317106</v>
      </c>
      <c r="Z34">
        <v>89.650950968097803</v>
      </c>
      <c r="AA34">
        <v>89.562277017277907</v>
      </c>
      <c r="AB34">
        <v>91.326734006448405</v>
      </c>
      <c r="AC34">
        <v>96.674138259481893</v>
      </c>
      <c r="AD34">
        <v>98.343788940157197</v>
      </c>
      <c r="AE34">
        <v>100</v>
      </c>
      <c r="AF34">
        <v>103.385048262979</v>
      </c>
    </row>
    <row r="35" spans="1:32" x14ac:dyDescent="0.3">
      <c r="A35" t="s">
        <v>128</v>
      </c>
      <c r="B35" t="s">
        <v>363</v>
      </c>
      <c r="C35" t="s">
        <v>297</v>
      </c>
      <c r="D35" t="s">
        <v>364</v>
      </c>
      <c r="E35" t="s">
        <v>298</v>
      </c>
      <c r="F35">
        <v>63.500059272018902</v>
      </c>
      <c r="G35">
        <v>64.614629583526295</v>
      </c>
      <c r="H35">
        <v>67.841788043201205</v>
      </c>
      <c r="I35">
        <v>71.716116299606995</v>
      </c>
      <c r="J35">
        <v>74.625248847562105</v>
      </c>
      <c r="K35">
        <v>77.529710511201401</v>
      </c>
      <c r="L35">
        <v>78.696042040630502</v>
      </c>
      <c r="M35">
        <v>78.801180505354196</v>
      </c>
      <c r="N35">
        <v>79.677523180891797</v>
      </c>
      <c r="O35">
        <v>83.251011114104301</v>
      </c>
      <c r="P35">
        <v>85.008080666328894</v>
      </c>
      <c r="Q35">
        <v>85.897208373802201</v>
      </c>
      <c r="R35">
        <v>90.266872402287902</v>
      </c>
      <c r="S35">
        <v>92.993569714015905</v>
      </c>
      <c r="T35">
        <v>94.123247749242296</v>
      </c>
      <c r="U35">
        <v>94.574969612160601</v>
      </c>
      <c r="V35">
        <v>92.378097530515006</v>
      </c>
      <c r="W35">
        <v>89.093098556370705</v>
      </c>
      <c r="X35">
        <v>88.2772003898869</v>
      </c>
      <c r="Y35">
        <v>89.504291310441999</v>
      </c>
      <c r="Z35">
        <v>89.613790221209101</v>
      </c>
      <c r="AA35">
        <v>89.529622412409196</v>
      </c>
      <c r="AB35">
        <v>91.382725428925298</v>
      </c>
      <c r="AC35">
        <v>96.898378930668102</v>
      </c>
      <c r="AD35">
        <v>98.610456307622997</v>
      </c>
      <c r="AE35">
        <v>100</v>
      </c>
      <c r="AF35">
        <v>104.387062404057</v>
      </c>
    </row>
    <row r="36" spans="1:32" x14ac:dyDescent="0.3">
      <c r="A36" t="s">
        <v>128</v>
      </c>
      <c r="B36" t="s">
        <v>365</v>
      </c>
      <c r="C36" t="s">
        <v>297</v>
      </c>
      <c r="D36" t="s">
        <v>366</v>
      </c>
      <c r="E36" t="s">
        <v>298</v>
      </c>
      <c r="F36">
        <v>64.614415703494004</v>
      </c>
      <c r="G36">
        <v>65.470199821294202</v>
      </c>
      <c r="H36">
        <v>68.740655985916305</v>
      </c>
      <c r="I36">
        <v>72.662236566784799</v>
      </c>
      <c r="J36">
        <v>75.606121708283197</v>
      </c>
      <c r="K36">
        <v>78.575564621048699</v>
      </c>
      <c r="L36">
        <v>79.615839686686996</v>
      </c>
      <c r="M36">
        <v>79.842414381072302</v>
      </c>
      <c r="N36">
        <v>80.288353269157994</v>
      </c>
      <c r="O36">
        <v>84.125860880974301</v>
      </c>
      <c r="P36">
        <v>85.934397154250902</v>
      </c>
      <c r="Q36">
        <v>86.702174671088997</v>
      </c>
      <c r="R36">
        <v>91.236617750493096</v>
      </c>
      <c r="S36">
        <v>93.993903253333698</v>
      </c>
      <c r="T36">
        <v>94.878840487157206</v>
      </c>
      <c r="U36">
        <v>95.410476056222805</v>
      </c>
      <c r="V36">
        <v>92.670054451067102</v>
      </c>
      <c r="W36">
        <v>88.559798260173807</v>
      </c>
      <c r="X36">
        <v>87.544320224392806</v>
      </c>
      <c r="Y36">
        <v>89.063134482594904</v>
      </c>
      <c r="Z36">
        <v>89.137837514047007</v>
      </c>
      <c r="AA36">
        <v>89.149396348981</v>
      </c>
      <c r="AB36">
        <v>91.203716746619307</v>
      </c>
      <c r="AC36">
        <v>96.967299846916106</v>
      </c>
      <c r="AD36">
        <v>98.8981752191211</v>
      </c>
      <c r="AE36">
        <v>100</v>
      </c>
      <c r="AF36">
        <v>105.11246560237799</v>
      </c>
    </row>
    <row r="37" spans="1:32" x14ac:dyDescent="0.3">
      <c r="A37" t="s">
        <v>128</v>
      </c>
      <c r="B37" t="s">
        <v>367</v>
      </c>
      <c r="C37" t="s">
        <v>297</v>
      </c>
      <c r="D37" t="s">
        <v>368</v>
      </c>
      <c r="E37" t="s">
        <v>298</v>
      </c>
      <c r="F37">
        <v>63.512553301959002</v>
      </c>
      <c r="G37">
        <v>64.561188183329605</v>
      </c>
      <c r="H37">
        <v>67.786037923624903</v>
      </c>
      <c r="I37">
        <v>71.656561876443007</v>
      </c>
      <c r="J37">
        <v>74.562342758944894</v>
      </c>
      <c r="K37">
        <v>77.467407113953001</v>
      </c>
      <c r="L37">
        <v>78.624030145756294</v>
      </c>
      <c r="M37">
        <v>78.739114593338599</v>
      </c>
      <c r="N37">
        <v>79.5595588521157</v>
      </c>
      <c r="O37">
        <v>83.156715584329007</v>
      </c>
      <c r="P37">
        <v>84.914679491644307</v>
      </c>
      <c r="Q37">
        <v>85.800061050668205</v>
      </c>
      <c r="R37">
        <v>90.158332868654398</v>
      </c>
      <c r="S37">
        <v>92.880192916475494</v>
      </c>
      <c r="T37">
        <v>94.048254191590004</v>
      </c>
      <c r="U37">
        <v>94.4862286016143</v>
      </c>
      <c r="V37">
        <v>92.432409543545901</v>
      </c>
      <c r="W37">
        <v>89.207781978643794</v>
      </c>
      <c r="X37">
        <v>88.443980520197002</v>
      </c>
      <c r="Y37">
        <v>89.611608974422595</v>
      </c>
      <c r="Z37">
        <v>89.692168673808197</v>
      </c>
      <c r="AA37">
        <v>89.619199578554202</v>
      </c>
      <c r="AB37">
        <v>91.428137111274907</v>
      </c>
      <c r="AC37">
        <v>96.8534632979718</v>
      </c>
      <c r="AD37">
        <v>98.471840577442606</v>
      </c>
      <c r="AE37">
        <v>100</v>
      </c>
      <c r="AF37">
        <v>104.225721014946</v>
      </c>
    </row>
    <row r="38" spans="1:32" x14ac:dyDescent="0.3">
      <c r="A38" t="s">
        <v>128</v>
      </c>
      <c r="B38" t="s">
        <v>369</v>
      </c>
      <c r="C38" t="s">
        <v>297</v>
      </c>
      <c r="D38" t="s">
        <v>370</v>
      </c>
      <c r="E38" t="s">
        <v>298</v>
      </c>
      <c r="F38">
        <v>62.420542888018097</v>
      </c>
      <c r="G38">
        <v>64.007491886543704</v>
      </c>
      <c r="H38">
        <v>67.202978681266799</v>
      </c>
      <c r="I38">
        <v>71.047215164414297</v>
      </c>
      <c r="J38">
        <v>73.935345465559394</v>
      </c>
      <c r="K38">
        <v>76.775636820039395</v>
      </c>
      <c r="L38">
        <v>78.118342914264304</v>
      </c>
      <c r="M38">
        <v>78.084038426184605</v>
      </c>
      <c r="N38">
        <v>79.472510156319302</v>
      </c>
      <c r="O38">
        <v>82.769677549982603</v>
      </c>
      <c r="P38">
        <v>84.483611182414904</v>
      </c>
      <c r="Q38">
        <v>85.484994729057604</v>
      </c>
      <c r="R38">
        <v>89.734805717457803</v>
      </c>
      <c r="S38">
        <v>92.446218103136104</v>
      </c>
      <c r="T38">
        <v>93.706944854184997</v>
      </c>
      <c r="U38">
        <v>94.119856486204796</v>
      </c>
      <c r="V38">
        <v>92.114580689220404</v>
      </c>
      <c r="W38">
        <v>89.214580909932707</v>
      </c>
      <c r="X38">
        <v>88.435884535998895</v>
      </c>
      <c r="Y38">
        <v>89.580288120287193</v>
      </c>
      <c r="Z38">
        <v>89.731294540967497</v>
      </c>
      <c r="AA38">
        <v>89.597159320331301</v>
      </c>
      <c r="AB38">
        <v>91.410118231108797</v>
      </c>
      <c r="AC38">
        <v>96.910748277626496</v>
      </c>
      <c r="AD38">
        <v>98.619132394713006</v>
      </c>
      <c r="AE38">
        <v>100</v>
      </c>
      <c r="AF38">
        <v>104.309967751676</v>
      </c>
    </row>
    <row r="39" spans="1:32" x14ac:dyDescent="0.3">
      <c r="A39" t="s">
        <v>128</v>
      </c>
      <c r="B39" t="s">
        <v>371</v>
      </c>
      <c r="C39" t="s">
        <v>297</v>
      </c>
      <c r="D39" t="s">
        <v>372</v>
      </c>
      <c r="E39" t="s">
        <v>298</v>
      </c>
      <c r="F39">
        <v>59.817093767302602</v>
      </c>
      <c r="G39">
        <v>62.068259900447302</v>
      </c>
      <c r="H39">
        <v>64.659534648600697</v>
      </c>
      <c r="I39">
        <v>67.841301087718804</v>
      </c>
      <c r="J39">
        <v>70.583725047483</v>
      </c>
      <c r="K39">
        <v>72.2441949795422</v>
      </c>
      <c r="L39">
        <v>74.3072034032744</v>
      </c>
      <c r="M39">
        <v>74.836862710375499</v>
      </c>
      <c r="N39">
        <v>77.045181156610496</v>
      </c>
      <c r="O39">
        <v>79.542474112217405</v>
      </c>
      <c r="P39">
        <v>81.277186529308196</v>
      </c>
      <c r="Q39">
        <v>82.968972491514805</v>
      </c>
      <c r="R39">
        <v>86.689087663833007</v>
      </c>
      <c r="S39">
        <v>90.118143415429003</v>
      </c>
      <c r="T39">
        <v>92.109176563663297</v>
      </c>
      <c r="U39">
        <v>92.214401627609107</v>
      </c>
      <c r="V39">
        <v>93.4737096384235</v>
      </c>
      <c r="W39">
        <v>91.652328399668704</v>
      </c>
      <c r="X39">
        <v>91.144078070821806</v>
      </c>
      <c r="Y39">
        <v>91.813028284188505</v>
      </c>
      <c r="Z39">
        <v>91.992497969726898</v>
      </c>
      <c r="AA39">
        <v>91.946065009098604</v>
      </c>
      <c r="AB39">
        <v>93.2289284843134</v>
      </c>
      <c r="AC39">
        <v>97.490924075237103</v>
      </c>
      <c r="AD39">
        <v>99.167154006703498</v>
      </c>
      <c r="AE39">
        <v>100</v>
      </c>
      <c r="AF39">
        <v>104.353737893553</v>
      </c>
    </row>
    <row r="40" spans="1:32" x14ac:dyDescent="0.3">
      <c r="A40" t="s">
        <v>128</v>
      </c>
      <c r="B40" t="s">
        <v>373</v>
      </c>
      <c r="C40" t="s">
        <v>297</v>
      </c>
      <c r="D40" t="s">
        <v>374</v>
      </c>
      <c r="E40" t="s">
        <v>298</v>
      </c>
      <c r="F40">
        <v>60.663457352649502</v>
      </c>
      <c r="G40">
        <v>62.571773177985797</v>
      </c>
      <c r="H40">
        <v>65.694242432354002</v>
      </c>
      <c r="I40">
        <v>69.456720846643705</v>
      </c>
      <c r="J40">
        <v>72.285333654268797</v>
      </c>
      <c r="K40">
        <v>75.023391671906296</v>
      </c>
      <c r="L40">
        <v>76.525429528990102</v>
      </c>
      <c r="M40">
        <v>76.301839039682605</v>
      </c>
      <c r="N40">
        <v>78.319461902663903</v>
      </c>
      <c r="O40">
        <v>81.207438130624098</v>
      </c>
      <c r="P40">
        <v>82.836039068805306</v>
      </c>
      <c r="Q40">
        <v>84.046324633120904</v>
      </c>
      <c r="R40">
        <v>88.001387703304303</v>
      </c>
      <c r="S40">
        <v>90.6564778879968</v>
      </c>
      <c r="T40">
        <v>92.394007685629106</v>
      </c>
      <c r="U40">
        <v>92.640162224043706</v>
      </c>
      <c r="V40">
        <v>91.699353390805996</v>
      </c>
      <c r="W40">
        <v>89.994880001271497</v>
      </c>
      <c r="X40">
        <v>89.492727869766995</v>
      </c>
      <c r="Y40">
        <v>90.346468936439805</v>
      </c>
      <c r="Z40">
        <v>90.447421688084503</v>
      </c>
      <c r="AA40">
        <v>90.2484130265793</v>
      </c>
      <c r="AB40">
        <v>91.791286548835402</v>
      </c>
      <c r="AC40">
        <v>96.871084882680606</v>
      </c>
      <c r="AD40">
        <v>98.275086197110895</v>
      </c>
      <c r="AE40">
        <v>100</v>
      </c>
      <c r="AF40">
        <v>103.637035605161</v>
      </c>
    </row>
    <row r="41" spans="1:32" x14ac:dyDescent="0.3">
      <c r="A41" t="s">
        <v>128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128</v>
      </c>
      <c r="B42" t="s">
        <v>377</v>
      </c>
      <c r="C42" t="s">
        <v>297</v>
      </c>
      <c r="D42" t="s">
        <v>378</v>
      </c>
      <c r="E42" t="s">
        <v>298</v>
      </c>
      <c r="F42">
        <v>61.506884192106099</v>
      </c>
      <c r="G42">
        <v>63.290265329574098</v>
      </c>
      <c r="H42">
        <v>66.446377722282193</v>
      </c>
      <c r="I42">
        <v>70.246773404761498</v>
      </c>
      <c r="J42">
        <v>73.106434410328902</v>
      </c>
      <c r="K42">
        <v>75.889049801396098</v>
      </c>
      <c r="L42">
        <v>77.320832459136199</v>
      </c>
      <c r="M42">
        <v>77.157412759496594</v>
      </c>
      <c r="N42">
        <v>78.968356384576197</v>
      </c>
      <c r="O42">
        <v>82.019929179058096</v>
      </c>
      <c r="P42">
        <v>83.683839765955796</v>
      </c>
      <c r="Q42">
        <v>84.8212357255629</v>
      </c>
      <c r="R42">
        <v>88.890262454593397</v>
      </c>
      <c r="S42">
        <v>91.573940396901605</v>
      </c>
      <c r="T42">
        <v>93.210489593696593</v>
      </c>
      <c r="U42">
        <v>93.496404062639101</v>
      </c>
      <c r="V42">
        <v>92.185152670106504</v>
      </c>
      <c r="W42">
        <v>90.021546821841</v>
      </c>
      <c r="X42">
        <v>89.520289203243806</v>
      </c>
      <c r="Y42">
        <v>90.410952553522904</v>
      </c>
      <c r="Z42">
        <v>90.439564255596693</v>
      </c>
      <c r="AA42">
        <v>90.316776033606203</v>
      </c>
      <c r="AB42">
        <v>91.907281138928298</v>
      </c>
      <c r="AC42">
        <v>96.968658599073194</v>
      </c>
      <c r="AD42">
        <v>98.301170409654404</v>
      </c>
      <c r="AE42">
        <v>100</v>
      </c>
      <c r="AF42">
        <v>103.97447151418</v>
      </c>
    </row>
    <row r="43" spans="1:32" x14ac:dyDescent="0.3">
      <c r="A43" t="s">
        <v>128</v>
      </c>
      <c r="B43" t="s">
        <v>379</v>
      </c>
      <c r="C43" t="s">
        <v>297</v>
      </c>
      <c r="D43" t="s">
        <v>380</v>
      </c>
      <c r="E43" t="s">
        <v>298</v>
      </c>
      <c r="F43">
        <v>61.516806675852202</v>
      </c>
      <c r="G43">
        <v>63.280833596540802</v>
      </c>
      <c r="H43">
        <v>66.436827934860403</v>
      </c>
      <c r="I43">
        <v>70.236786695428194</v>
      </c>
      <c r="J43">
        <v>73.095710706531406</v>
      </c>
      <c r="K43">
        <v>75.879537540476207</v>
      </c>
      <c r="L43">
        <v>77.305234981814607</v>
      </c>
      <c r="M43">
        <v>77.150257269741005</v>
      </c>
      <c r="N43">
        <v>78.928473552011596</v>
      </c>
      <c r="O43">
        <v>81.990692044179596</v>
      </c>
      <c r="P43">
        <v>83.655503890363804</v>
      </c>
      <c r="Q43">
        <v>84.788307817573696</v>
      </c>
      <c r="R43">
        <v>88.860318062149602</v>
      </c>
      <c r="S43">
        <v>91.543298185574599</v>
      </c>
      <c r="T43">
        <v>93.166066920806699</v>
      </c>
      <c r="U43">
        <v>93.455254307414194</v>
      </c>
      <c r="V43">
        <v>92.111579692009101</v>
      </c>
      <c r="W43">
        <v>89.885004901349802</v>
      </c>
      <c r="X43">
        <v>89.349500295907802</v>
      </c>
      <c r="Y43">
        <v>90.278956629017699</v>
      </c>
      <c r="Z43">
        <v>90.320946637621901</v>
      </c>
      <c r="AA43">
        <v>90.197639487853095</v>
      </c>
      <c r="AB43">
        <v>91.813022081670098</v>
      </c>
      <c r="AC43">
        <v>96.931043470478897</v>
      </c>
      <c r="AD43">
        <v>98.334544072457305</v>
      </c>
      <c r="AE43">
        <v>100</v>
      </c>
      <c r="AF43">
        <v>103.940545016732</v>
      </c>
    </row>
    <row r="44" spans="1:32" x14ac:dyDescent="0.3">
      <c r="A44" t="s">
        <v>128</v>
      </c>
      <c r="B44" t="s">
        <v>381</v>
      </c>
      <c r="C44" t="s">
        <v>297</v>
      </c>
      <c r="D44" t="s">
        <v>382</v>
      </c>
      <c r="E44" t="s">
        <v>298</v>
      </c>
      <c r="F44">
        <v>61.893505595836999</v>
      </c>
      <c r="G44">
        <v>63.460104491045897</v>
      </c>
      <c r="H44">
        <v>66.567633357273394</v>
      </c>
      <c r="I44">
        <v>70.313117764193294</v>
      </c>
      <c r="J44">
        <v>73.169595920312602</v>
      </c>
      <c r="K44">
        <v>75.858064178020697</v>
      </c>
      <c r="L44">
        <v>77.258666268022495</v>
      </c>
      <c r="M44">
        <v>77.2758258125357</v>
      </c>
      <c r="N44">
        <v>78.758391467918997</v>
      </c>
      <c r="O44">
        <v>81.934655898419194</v>
      </c>
      <c r="P44">
        <v>83.635579395552298</v>
      </c>
      <c r="Q44">
        <v>84.757054877647406</v>
      </c>
      <c r="R44">
        <v>88.872181977541999</v>
      </c>
      <c r="S44">
        <v>91.656130889728502</v>
      </c>
      <c r="T44">
        <v>93.151765747646195</v>
      </c>
      <c r="U44">
        <v>93.470605597591401</v>
      </c>
      <c r="V44">
        <v>92.1814597253735</v>
      </c>
      <c r="W44">
        <v>89.646850989735299</v>
      </c>
      <c r="X44">
        <v>89.016248090770901</v>
      </c>
      <c r="Y44">
        <v>90.060137203287297</v>
      </c>
      <c r="Z44">
        <v>90.135933560090706</v>
      </c>
      <c r="AA44">
        <v>90.063079822216096</v>
      </c>
      <c r="AB44">
        <v>91.771115232161193</v>
      </c>
      <c r="AC44">
        <v>96.984914104443504</v>
      </c>
      <c r="AD44">
        <v>98.565499535407398</v>
      </c>
      <c r="AE44">
        <v>100</v>
      </c>
      <c r="AF44">
        <v>104.34171305299201</v>
      </c>
    </row>
    <row r="45" spans="1:32" x14ac:dyDescent="0.3">
      <c r="A45" t="s">
        <v>128</v>
      </c>
      <c r="B45" t="s">
        <v>383</v>
      </c>
      <c r="C45" t="s">
        <v>297</v>
      </c>
      <c r="D45" t="s">
        <v>384</v>
      </c>
      <c r="E45" t="s">
        <v>298</v>
      </c>
      <c r="F45">
        <v>61.915926119882698</v>
      </c>
      <c r="G45">
        <v>63.475772428516898</v>
      </c>
      <c r="H45">
        <v>66.583675814870602</v>
      </c>
      <c r="I45">
        <v>70.329566730961801</v>
      </c>
      <c r="J45">
        <v>73.186617037628295</v>
      </c>
      <c r="K45">
        <v>75.875557250727198</v>
      </c>
      <c r="L45">
        <v>77.273926670395198</v>
      </c>
      <c r="M45">
        <v>77.294066279014601</v>
      </c>
      <c r="N45">
        <v>78.767808473156904</v>
      </c>
      <c r="O45">
        <v>81.949108707733302</v>
      </c>
      <c r="P45">
        <v>83.6510773302263</v>
      </c>
      <c r="Q45">
        <v>84.770602656489203</v>
      </c>
      <c r="R45">
        <v>88.888799758544906</v>
      </c>
      <c r="S45">
        <v>91.673992768996996</v>
      </c>
      <c r="T45">
        <v>93.165348912476006</v>
      </c>
      <c r="U45">
        <v>93.485625443282999</v>
      </c>
      <c r="V45">
        <v>92.186761848920199</v>
      </c>
      <c r="W45">
        <v>89.633019303217495</v>
      </c>
      <c r="X45">
        <v>88.999347077031103</v>
      </c>
      <c r="Y45">
        <v>90.0495319620332</v>
      </c>
      <c r="Z45">
        <v>90.124277191781104</v>
      </c>
      <c r="AA45">
        <v>90.054609064146007</v>
      </c>
      <c r="AB45">
        <v>91.767223738635295</v>
      </c>
      <c r="AC45">
        <v>96.985132420083403</v>
      </c>
      <c r="AD45">
        <v>98.5705070973506</v>
      </c>
      <c r="AE45">
        <v>100</v>
      </c>
      <c r="AF45">
        <v>104.35213436967599</v>
      </c>
    </row>
    <row r="46" spans="1:32" x14ac:dyDescent="0.3">
      <c r="A46" t="s">
        <v>128</v>
      </c>
      <c r="B46" t="s">
        <v>385</v>
      </c>
      <c r="C46" t="s">
        <v>297</v>
      </c>
      <c r="D46" t="s">
        <v>386</v>
      </c>
      <c r="E46" t="s">
        <v>298</v>
      </c>
      <c r="F46">
        <v>61.565202671098298</v>
      </c>
      <c r="G46">
        <v>63.248067042447403</v>
      </c>
      <c r="H46">
        <v>66.403908908880297</v>
      </c>
      <c r="I46">
        <v>70.202444284513106</v>
      </c>
      <c r="J46">
        <v>73.058578165418297</v>
      </c>
      <c r="K46">
        <v>75.847604567014997</v>
      </c>
      <c r="L46">
        <v>77.247749649026503</v>
      </c>
      <c r="M46">
        <v>77.126858763693903</v>
      </c>
      <c r="N46">
        <v>78.773926351907505</v>
      </c>
      <c r="O46">
        <v>81.878083126424897</v>
      </c>
      <c r="P46">
        <v>83.546479318593001</v>
      </c>
      <c r="Q46">
        <v>84.662317828758603</v>
      </c>
      <c r="R46">
        <v>88.745120571528801</v>
      </c>
      <c r="S46">
        <v>91.425360144849904</v>
      </c>
      <c r="T46">
        <v>92.997241018563003</v>
      </c>
      <c r="U46">
        <v>93.298408329088801</v>
      </c>
      <c r="V46">
        <v>91.835852524107295</v>
      </c>
      <c r="W46">
        <v>89.383513965238393</v>
      </c>
      <c r="X46">
        <v>88.723739972149602</v>
      </c>
      <c r="Y46">
        <v>89.812636217345002</v>
      </c>
      <c r="Z46">
        <v>89.906968326542298</v>
      </c>
      <c r="AA46">
        <v>89.781619460081401</v>
      </c>
      <c r="AB46">
        <v>91.4881607519997</v>
      </c>
      <c r="AC46">
        <v>96.804992324612101</v>
      </c>
      <c r="AD46">
        <v>98.468411407318996</v>
      </c>
      <c r="AE46">
        <v>100</v>
      </c>
      <c r="AF46">
        <v>103.810071169834</v>
      </c>
    </row>
    <row r="47" spans="1:32" x14ac:dyDescent="0.3">
      <c r="A47" t="s">
        <v>128</v>
      </c>
      <c r="B47" t="s">
        <v>387</v>
      </c>
      <c r="C47" t="s">
        <v>297</v>
      </c>
      <c r="D47" t="s">
        <v>388</v>
      </c>
      <c r="E47" t="s">
        <v>298</v>
      </c>
      <c r="F47">
        <v>61.838115280435197</v>
      </c>
      <c r="G47">
        <v>63.562081844320197</v>
      </c>
      <c r="H47">
        <v>66.722419752142699</v>
      </c>
      <c r="I47">
        <v>70.525503765976794</v>
      </c>
      <c r="J47">
        <v>73.399141481042605</v>
      </c>
      <c r="K47">
        <v>76.195890795079407</v>
      </c>
      <c r="L47">
        <v>77.541091123865499</v>
      </c>
      <c r="M47">
        <v>77.501141252231307</v>
      </c>
      <c r="N47">
        <v>78.921637829844002</v>
      </c>
      <c r="O47">
        <v>82.146263932115303</v>
      </c>
      <c r="P47">
        <v>83.838455029844695</v>
      </c>
      <c r="Q47">
        <v>84.884782175037898</v>
      </c>
      <c r="R47">
        <v>89.037400474486503</v>
      </c>
      <c r="S47">
        <v>91.758361669390496</v>
      </c>
      <c r="T47">
        <v>93.202676931536999</v>
      </c>
      <c r="U47">
        <v>93.547407083857706</v>
      </c>
      <c r="V47">
        <v>92.003758764916995</v>
      </c>
      <c r="W47">
        <v>89.432117984980707</v>
      </c>
      <c r="X47">
        <v>88.822823457870598</v>
      </c>
      <c r="Y47">
        <v>89.881535014434306</v>
      </c>
      <c r="Z47">
        <v>89.950753738221493</v>
      </c>
      <c r="AA47">
        <v>89.903786583258693</v>
      </c>
      <c r="AB47">
        <v>91.608510056219203</v>
      </c>
      <c r="AC47">
        <v>96.7922748306855</v>
      </c>
      <c r="AD47">
        <v>98.330541245766995</v>
      </c>
      <c r="AE47">
        <v>100</v>
      </c>
      <c r="AF47">
        <v>103.64078794982299</v>
      </c>
    </row>
    <row r="48" spans="1:32" x14ac:dyDescent="0.3">
      <c r="A48" t="s">
        <v>128</v>
      </c>
      <c r="B48" t="s">
        <v>389</v>
      </c>
      <c r="C48" t="s">
        <v>297</v>
      </c>
      <c r="D48" t="s">
        <v>390</v>
      </c>
      <c r="E48" t="s">
        <v>298</v>
      </c>
      <c r="F48">
        <v>60.339959009300799</v>
      </c>
      <c r="G48">
        <v>62.388631340783498</v>
      </c>
      <c r="H48">
        <v>65.496504201424301</v>
      </c>
      <c r="I48">
        <v>69.243289105899194</v>
      </c>
      <c r="J48">
        <v>72.066899544849903</v>
      </c>
      <c r="K48">
        <v>74.782715409914999</v>
      </c>
      <c r="L48">
        <v>76.320574916846695</v>
      </c>
      <c r="M48">
        <v>76.069365279448604</v>
      </c>
      <c r="N48">
        <v>78.216262541410302</v>
      </c>
      <c r="O48">
        <v>81.024503833753997</v>
      </c>
      <c r="P48">
        <v>82.641766558174595</v>
      </c>
      <c r="Q48">
        <v>83.879026746891896</v>
      </c>
      <c r="R48">
        <v>87.803306428468801</v>
      </c>
      <c r="S48">
        <v>90.462185963550198</v>
      </c>
      <c r="T48">
        <v>92.233113867329195</v>
      </c>
      <c r="U48">
        <v>92.462620366887904</v>
      </c>
      <c r="V48">
        <v>91.603832746393195</v>
      </c>
      <c r="W48">
        <v>90.091451604278205</v>
      </c>
      <c r="X48">
        <v>89.613658463395097</v>
      </c>
      <c r="Y48">
        <v>90.369939881125703</v>
      </c>
      <c r="Z48">
        <v>90.544733663817198</v>
      </c>
      <c r="AA48">
        <v>90.287748472706994</v>
      </c>
      <c r="AB48">
        <v>91.761191694491202</v>
      </c>
      <c r="AC48">
        <v>96.772303464052399</v>
      </c>
      <c r="AD48">
        <v>98.1412942804278</v>
      </c>
      <c r="AE48">
        <v>100</v>
      </c>
      <c r="AF48">
        <v>103.117488586268</v>
      </c>
    </row>
    <row r="49" spans="1:32" x14ac:dyDescent="0.3">
      <c r="A49" t="s">
        <v>128</v>
      </c>
      <c r="B49" t="s">
        <v>391</v>
      </c>
      <c r="C49" t="s">
        <v>297</v>
      </c>
      <c r="D49" t="s">
        <v>392</v>
      </c>
      <c r="E49" t="s">
        <v>298</v>
      </c>
      <c r="F49">
        <v>59.876702736570998</v>
      </c>
      <c r="G49">
        <v>62.057241597626302</v>
      </c>
      <c r="H49">
        <v>65.144067767385906</v>
      </c>
      <c r="I49">
        <v>68.867520975275298</v>
      </c>
      <c r="J49">
        <v>71.6792572058948</v>
      </c>
      <c r="K49">
        <v>74.364879579048207</v>
      </c>
      <c r="L49">
        <v>75.940106353786604</v>
      </c>
      <c r="M49">
        <v>75.664600134351403</v>
      </c>
      <c r="N49">
        <v>77.927030618853294</v>
      </c>
      <c r="O49">
        <v>80.6574957476778</v>
      </c>
      <c r="P49">
        <v>82.259670041915498</v>
      </c>
      <c r="Q49">
        <v>83.524509172675295</v>
      </c>
      <c r="R49">
        <v>87.389534224749397</v>
      </c>
      <c r="S49">
        <v>90.049466637064</v>
      </c>
      <c r="T49">
        <v>91.848053361477895</v>
      </c>
      <c r="U49">
        <v>92.068871570018004</v>
      </c>
      <c r="V49">
        <v>91.425426660930199</v>
      </c>
      <c r="W49">
        <v>90.300085291571094</v>
      </c>
      <c r="X49">
        <v>89.928077267572306</v>
      </c>
      <c r="Y49">
        <v>90.510572613789805</v>
      </c>
      <c r="Z49">
        <v>90.712924760517097</v>
      </c>
      <c r="AA49">
        <v>90.423206177231805</v>
      </c>
      <c r="AB49">
        <v>91.782110512177297</v>
      </c>
      <c r="AC49">
        <v>96.6633421316008</v>
      </c>
      <c r="AD49">
        <v>97.987349618872997</v>
      </c>
      <c r="AE49">
        <v>100</v>
      </c>
      <c r="AF49">
        <v>102.574742528405</v>
      </c>
    </row>
    <row r="50" spans="1:32" x14ac:dyDescent="0.3">
      <c r="A50" t="s">
        <v>128</v>
      </c>
      <c r="B50" t="s">
        <v>393</v>
      </c>
      <c r="C50" t="s">
        <v>297</v>
      </c>
      <c r="D50" t="s">
        <v>394</v>
      </c>
      <c r="E50" t="s">
        <v>298</v>
      </c>
      <c r="F50">
        <v>59.857470854392297</v>
      </c>
      <c r="G50">
        <v>61.978517965739201</v>
      </c>
      <c r="H50">
        <v>65.071951979352605</v>
      </c>
      <c r="I50">
        <v>68.803477602037105</v>
      </c>
      <c r="J50">
        <v>71.608057481177497</v>
      </c>
      <c r="K50">
        <v>74.300288662789299</v>
      </c>
      <c r="L50">
        <v>75.910346438741996</v>
      </c>
      <c r="M50">
        <v>75.579630094321502</v>
      </c>
      <c r="N50">
        <v>77.977200692443006</v>
      </c>
      <c r="O50">
        <v>80.646335750645605</v>
      </c>
      <c r="P50">
        <v>82.2356588613154</v>
      </c>
      <c r="Q50">
        <v>83.549102093553998</v>
      </c>
      <c r="R50">
        <v>87.382870456329698</v>
      </c>
      <c r="S50">
        <v>90.009169061571001</v>
      </c>
      <c r="T50">
        <v>91.933709976519495</v>
      </c>
      <c r="U50">
        <v>92.115813082955299</v>
      </c>
      <c r="V50">
        <v>91.435538126988604</v>
      </c>
      <c r="W50">
        <v>90.237197526705799</v>
      </c>
      <c r="X50">
        <v>89.768368683331403</v>
      </c>
      <c r="Y50">
        <v>90.4734882342064</v>
      </c>
      <c r="Z50">
        <v>90.678432294592696</v>
      </c>
      <c r="AA50">
        <v>90.362483438405107</v>
      </c>
      <c r="AB50">
        <v>91.800343083441604</v>
      </c>
      <c r="AC50">
        <v>96.801824139693096</v>
      </c>
      <c r="AD50">
        <v>98.135521754760703</v>
      </c>
      <c r="AE50">
        <v>100</v>
      </c>
      <c r="AF50">
        <v>103.1536873739</v>
      </c>
    </row>
    <row r="51" spans="1:32" x14ac:dyDescent="0.3">
      <c r="A51" t="s">
        <v>128</v>
      </c>
      <c r="B51" t="s">
        <v>395</v>
      </c>
      <c r="C51" t="s">
        <v>297</v>
      </c>
      <c r="D51" t="s">
        <v>396</v>
      </c>
      <c r="E51" t="s">
        <v>298</v>
      </c>
      <c r="F51">
        <v>59.829035699327299</v>
      </c>
      <c r="G51">
        <v>61.970010513866697</v>
      </c>
      <c r="H51">
        <v>65.063053031570206</v>
      </c>
      <c r="I51">
        <v>68.794457675389395</v>
      </c>
      <c r="J51">
        <v>71.598914466697494</v>
      </c>
      <c r="K51">
        <v>74.288902485319994</v>
      </c>
      <c r="L51">
        <v>75.908350970110405</v>
      </c>
      <c r="M51">
        <v>75.569365269041</v>
      </c>
      <c r="N51">
        <v>77.996736894980501</v>
      </c>
      <c r="O51">
        <v>80.651414482465697</v>
      </c>
      <c r="P51">
        <v>82.238750583827198</v>
      </c>
      <c r="Q51">
        <v>83.560776449652394</v>
      </c>
      <c r="R51">
        <v>87.386749324997098</v>
      </c>
      <c r="S51">
        <v>90.012778498962206</v>
      </c>
      <c r="T51">
        <v>91.952518484553593</v>
      </c>
      <c r="U51">
        <v>92.130453306531507</v>
      </c>
      <c r="V51">
        <v>91.456627301545495</v>
      </c>
      <c r="W51">
        <v>90.277228586610093</v>
      </c>
      <c r="X51">
        <v>89.820140875016094</v>
      </c>
      <c r="Y51">
        <v>90.507934187329596</v>
      </c>
      <c r="Z51">
        <v>90.710167727058106</v>
      </c>
      <c r="AA51">
        <v>90.393923094863396</v>
      </c>
      <c r="AB51">
        <v>91.825993969008806</v>
      </c>
      <c r="AC51">
        <v>96.807288562964899</v>
      </c>
      <c r="AD51">
        <v>98.121181639852495</v>
      </c>
      <c r="AE51">
        <v>100</v>
      </c>
      <c r="AF51">
        <v>103.1403448028</v>
      </c>
    </row>
    <row r="52" spans="1:32" x14ac:dyDescent="0.3">
      <c r="A52" t="s">
        <v>128</v>
      </c>
      <c r="B52" t="s">
        <v>397</v>
      </c>
      <c r="C52" t="s">
        <v>297</v>
      </c>
      <c r="D52" t="s">
        <v>398</v>
      </c>
      <c r="E52" t="s">
        <v>298</v>
      </c>
      <c r="F52">
        <v>60.101993615838701</v>
      </c>
      <c r="G52">
        <v>62.084015601389702</v>
      </c>
      <c r="H52">
        <v>65.182476421326996</v>
      </c>
      <c r="I52">
        <v>68.917527824132705</v>
      </c>
      <c r="J52">
        <v>71.724926942765293</v>
      </c>
      <c r="K52">
        <v>74.436085896615495</v>
      </c>
      <c r="L52">
        <v>75.974097443896795</v>
      </c>
      <c r="M52">
        <v>75.707461398422396</v>
      </c>
      <c r="N52">
        <v>77.857241424880996</v>
      </c>
      <c r="O52">
        <v>80.650127601337402</v>
      </c>
      <c r="P52">
        <v>82.257244590010302</v>
      </c>
      <c r="Q52">
        <v>83.500609848493895</v>
      </c>
      <c r="R52">
        <v>87.399309462735104</v>
      </c>
      <c r="S52">
        <v>90.029283995822794</v>
      </c>
      <c r="T52">
        <v>91.822168237071693</v>
      </c>
      <c r="U52">
        <v>92.041519256977907</v>
      </c>
      <c r="V52">
        <v>91.3028575943096</v>
      </c>
      <c r="W52">
        <v>89.944589395455296</v>
      </c>
      <c r="X52">
        <v>89.3806328947814</v>
      </c>
      <c r="Y52">
        <v>90.230461366917496</v>
      </c>
      <c r="Z52">
        <v>90.4569072691488</v>
      </c>
      <c r="AA52">
        <v>90.143181662522295</v>
      </c>
      <c r="AB52">
        <v>91.624636848907699</v>
      </c>
      <c r="AC52">
        <v>96.762491654681995</v>
      </c>
      <c r="AD52">
        <v>98.238494879315596</v>
      </c>
      <c r="AE52">
        <v>100</v>
      </c>
      <c r="AF52">
        <v>103.24722490827401</v>
      </c>
    </row>
    <row r="53" spans="1:32" x14ac:dyDescent="0.3">
      <c r="A53" t="s">
        <v>128</v>
      </c>
      <c r="B53" t="s">
        <v>399</v>
      </c>
      <c r="C53" t="s">
        <v>297</v>
      </c>
      <c r="D53" t="s">
        <v>400</v>
      </c>
      <c r="E53" t="s">
        <v>298</v>
      </c>
      <c r="F53">
        <v>62.142755211142699</v>
      </c>
      <c r="G53">
        <v>63.573398926490803</v>
      </c>
      <c r="H53">
        <v>66.7483707391753</v>
      </c>
      <c r="I53">
        <v>70.565883288259897</v>
      </c>
      <c r="J53">
        <v>73.432769296506507</v>
      </c>
      <c r="K53">
        <v>76.259736463205499</v>
      </c>
      <c r="L53">
        <v>77.561388896679105</v>
      </c>
      <c r="M53">
        <v>77.517354244571806</v>
      </c>
      <c r="N53">
        <v>78.9035306565887</v>
      </c>
      <c r="O53">
        <v>82.159540086685695</v>
      </c>
      <c r="P53">
        <v>83.851540714546303</v>
      </c>
      <c r="Q53">
        <v>84.903831183391304</v>
      </c>
      <c r="R53">
        <v>89.073672630469105</v>
      </c>
      <c r="S53">
        <v>91.756731618271104</v>
      </c>
      <c r="T53">
        <v>93.220879954608094</v>
      </c>
      <c r="U53">
        <v>93.557619937787507</v>
      </c>
      <c r="V53">
        <v>91.9856003048601</v>
      </c>
      <c r="W53">
        <v>89.5814060977509</v>
      </c>
      <c r="X53">
        <v>88.864359402608599</v>
      </c>
      <c r="Y53">
        <v>89.966320798130596</v>
      </c>
      <c r="Z53">
        <v>90.096601148746402</v>
      </c>
      <c r="AA53">
        <v>89.930207383587799</v>
      </c>
      <c r="AB53">
        <v>91.579739955533498</v>
      </c>
      <c r="AC53">
        <v>96.862011125546601</v>
      </c>
      <c r="AD53">
        <v>98.484765787237393</v>
      </c>
      <c r="AE53">
        <v>100</v>
      </c>
      <c r="AF53">
        <v>104.372546523606</v>
      </c>
    </row>
    <row r="54" spans="1:32" x14ac:dyDescent="0.3">
      <c r="A54" t="s">
        <v>128</v>
      </c>
      <c r="B54" t="s">
        <v>401</v>
      </c>
      <c r="C54" t="s">
        <v>297</v>
      </c>
      <c r="D54" t="s">
        <v>402</v>
      </c>
      <c r="E54" t="s">
        <v>298</v>
      </c>
      <c r="F54">
        <v>61.831495483448599</v>
      </c>
      <c r="G54">
        <v>63.320973781392702</v>
      </c>
      <c r="H54">
        <v>66.483270002031006</v>
      </c>
      <c r="I54">
        <v>70.286575399376204</v>
      </c>
      <c r="J54">
        <v>73.142889825086598</v>
      </c>
      <c r="K54">
        <v>75.953067601011597</v>
      </c>
      <c r="L54">
        <v>77.280754415820596</v>
      </c>
      <c r="M54">
        <v>77.212155332076705</v>
      </c>
      <c r="N54">
        <v>78.666411648171305</v>
      </c>
      <c r="O54">
        <v>81.872866926236</v>
      </c>
      <c r="P54">
        <v>83.553952984137197</v>
      </c>
      <c r="Q54">
        <v>84.621092385132798</v>
      </c>
      <c r="R54">
        <v>88.756715432273595</v>
      </c>
      <c r="S54">
        <v>91.429508751820606</v>
      </c>
      <c r="T54">
        <v>92.921196428695893</v>
      </c>
      <c r="U54">
        <v>93.246161931705799</v>
      </c>
      <c r="V54">
        <v>91.782464914154801</v>
      </c>
      <c r="W54">
        <v>89.498687963675195</v>
      </c>
      <c r="X54">
        <v>88.798759477906202</v>
      </c>
      <c r="Y54">
        <v>89.886822326062301</v>
      </c>
      <c r="Z54">
        <v>90.033489286419297</v>
      </c>
      <c r="AA54">
        <v>89.863322502731705</v>
      </c>
      <c r="AB54">
        <v>91.5347354593071</v>
      </c>
      <c r="AC54">
        <v>96.850980035904399</v>
      </c>
      <c r="AD54">
        <v>98.500396610383604</v>
      </c>
      <c r="AE54">
        <v>100</v>
      </c>
      <c r="AF54">
        <v>104.36647159486201</v>
      </c>
    </row>
    <row r="55" spans="1:32" x14ac:dyDescent="0.3">
      <c r="A55" t="s">
        <v>128</v>
      </c>
      <c r="B55" t="s">
        <v>403</v>
      </c>
      <c r="C55" t="s">
        <v>297</v>
      </c>
      <c r="D55" t="s">
        <v>404</v>
      </c>
      <c r="E55" t="s">
        <v>298</v>
      </c>
      <c r="F55">
        <v>61.587197343761297</v>
      </c>
      <c r="G55">
        <v>63.125017494790299</v>
      </c>
      <c r="H55">
        <v>66.277471893649505</v>
      </c>
      <c r="I55">
        <v>70.069766876464001</v>
      </c>
      <c r="J55">
        <v>72.917908255768197</v>
      </c>
      <c r="K55">
        <v>75.714635061828901</v>
      </c>
      <c r="L55">
        <v>77.064728465283693</v>
      </c>
      <c r="M55">
        <v>76.977240891704497</v>
      </c>
      <c r="N55">
        <v>78.477044276578198</v>
      </c>
      <c r="O55">
        <v>81.647653191758195</v>
      </c>
      <c r="P55">
        <v>83.320403356092001</v>
      </c>
      <c r="Q55">
        <v>84.398179933910697</v>
      </c>
      <c r="R55">
        <v>88.507464404253099</v>
      </c>
      <c r="S55">
        <v>91.1722119862618</v>
      </c>
      <c r="T55">
        <v>92.683893850144003</v>
      </c>
      <c r="U55">
        <v>92.999942328050594</v>
      </c>
      <c r="V55">
        <v>91.616194797499006</v>
      </c>
      <c r="W55">
        <v>89.420900990473996</v>
      </c>
      <c r="X55">
        <v>88.733590812821205</v>
      </c>
      <c r="Y55">
        <v>89.810385475622795</v>
      </c>
      <c r="Z55">
        <v>89.970582618145301</v>
      </c>
      <c r="AA55">
        <v>89.796861979311998</v>
      </c>
      <c r="AB55">
        <v>91.487980158935898</v>
      </c>
      <c r="AC55">
        <v>96.835379625924006</v>
      </c>
      <c r="AD55">
        <v>98.513796542168194</v>
      </c>
      <c r="AE55">
        <v>100</v>
      </c>
      <c r="AF55">
        <v>104.361192218979</v>
      </c>
    </row>
    <row r="56" spans="1:32" x14ac:dyDescent="0.3">
      <c r="A56" t="s">
        <v>128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128</v>
      </c>
      <c r="B57" t="s">
        <v>407</v>
      </c>
      <c r="C57" t="s">
        <v>297</v>
      </c>
      <c r="D57" t="s">
        <v>408</v>
      </c>
      <c r="E57" t="s">
        <v>298</v>
      </c>
      <c r="F57">
        <v>61.772365594426603</v>
      </c>
      <c r="G57">
        <v>63.372536163802998</v>
      </c>
      <c r="H57">
        <v>66.4798659475303</v>
      </c>
      <c r="I57">
        <v>70.225052210919003</v>
      </c>
      <c r="J57">
        <v>73.078683581685596</v>
      </c>
      <c r="K57">
        <v>75.769364233179999</v>
      </c>
      <c r="L57">
        <v>77.179767778397903</v>
      </c>
      <c r="M57">
        <v>77.176055096164205</v>
      </c>
      <c r="N57">
        <v>78.709941707907703</v>
      </c>
      <c r="O57">
        <v>81.857334394538498</v>
      </c>
      <c r="P57">
        <v>83.551420041506205</v>
      </c>
      <c r="Q57">
        <v>84.681750806316401</v>
      </c>
      <c r="R57">
        <v>88.781778681842596</v>
      </c>
      <c r="S57">
        <v>91.555269071899303</v>
      </c>
      <c r="T57">
        <v>93.075093226398494</v>
      </c>
      <c r="U57">
        <v>93.386547238063201</v>
      </c>
      <c r="V57">
        <v>92.134497524076707</v>
      </c>
      <c r="W57">
        <v>89.687362618837199</v>
      </c>
      <c r="X57">
        <v>89.070241767314002</v>
      </c>
      <c r="Y57">
        <v>90.089264124306794</v>
      </c>
      <c r="Z57">
        <v>90.172852544967697</v>
      </c>
      <c r="AA57">
        <v>90.084030750641602</v>
      </c>
      <c r="AB57">
        <v>91.77101435598</v>
      </c>
      <c r="AC57">
        <v>96.967083301209499</v>
      </c>
      <c r="AD57">
        <v>98.528018399012296</v>
      </c>
      <c r="AE57">
        <v>100</v>
      </c>
      <c r="AF57">
        <v>104.237871503875</v>
      </c>
    </row>
    <row r="58" spans="1:32" x14ac:dyDescent="0.3">
      <c r="A58" t="s">
        <v>128</v>
      </c>
      <c r="B58" t="s">
        <v>409</v>
      </c>
      <c r="C58" t="s">
        <v>297</v>
      </c>
      <c r="D58" t="s">
        <v>410</v>
      </c>
      <c r="E58" t="s">
        <v>298</v>
      </c>
      <c r="F58">
        <v>61.772365594426603</v>
      </c>
      <c r="G58">
        <v>63.372536163802998</v>
      </c>
      <c r="H58">
        <v>66.4798659475303</v>
      </c>
      <c r="I58">
        <v>70.225052210919003</v>
      </c>
      <c r="J58">
        <v>73.078683581685596</v>
      </c>
      <c r="K58">
        <v>75.769364233179999</v>
      </c>
      <c r="L58">
        <v>77.179767778397903</v>
      </c>
      <c r="M58">
        <v>77.176055096164205</v>
      </c>
      <c r="N58">
        <v>78.709941707907703</v>
      </c>
      <c r="O58">
        <v>81.857334394538498</v>
      </c>
      <c r="P58">
        <v>83.551420041506205</v>
      </c>
      <c r="Q58">
        <v>84.681750806316401</v>
      </c>
      <c r="R58">
        <v>88.781778681842596</v>
      </c>
      <c r="S58">
        <v>91.555269071899303</v>
      </c>
      <c r="T58">
        <v>93.075093226398494</v>
      </c>
      <c r="U58">
        <v>93.386547238063201</v>
      </c>
      <c r="V58">
        <v>92.134497524076707</v>
      </c>
      <c r="W58">
        <v>89.687362618837199</v>
      </c>
      <c r="X58">
        <v>89.070241767314002</v>
      </c>
      <c r="Y58">
        <v>90.089264124306794</v>
      </c>
      <c r="Z58">
        <v>90.172852544967697</v>
      </c>
      <c r="AA58">
        <v>90.084030750641602</v>
      </c>
      <c r="AB58">
        <v>91.77101435598</v>
      </c>
      <c r="AC58">
        <v>96.967083301209499</v>
      </c>
      <c r="AD58">
        <v>98.528018399012296</v>
      </c>
      <c r="AE58">
        <v>100</v>
      </c>
      <c r="AF58">
        <v>104.237871503875</v>
      </c>
    </row>
    <row r="59" spans="1:32" x14ac:dyDescent="0.3">
      <c r="A59" t="s">
        <v>128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130</v>
      </c>
      <c r="B2" t="s">
        <v>295</v>
      </c>
      <c r="C2" t="s">
        <v>297</v>
      </c>
      <c r="D2" t="s">
        <v>296</v>
      </c>
      <c r="E2" t="s">
        <v>298</v>
      </c>
      <c r="U2">
        <v>97.316666054442194</v>
      </c>
      <c r="V2">
        <v>97.316666054442194</v>
      </c>
      <c r="W2">
        <v>96.198083686000402</v>
      </c>
      <c r="X2">
        <v>95.273102112096495</v>
      </c>
      <c r="Y2">
        <v>95.273102112096495</v>
      </c>
      <c r="Z2">
        <v>96.368195239821802</v>
      </c>
      <c r="AA2">
        <v>97.178012006543</v>
      </c>
      <c r="AB2">
        <v>97.7599162700552</v>
      </c>
      <c r="AC2">
        <v>99.559178532694304</v>
      </c>
      <c r="AD2">
        <v>101.060070671378</v>
      </c>
      <c r="AE2">
        <v>100</v>
      </c>
      <c r="AF2">
        <v>106.707317073171</v>
      </c>
    </row>
    <row r="3" spans="1:32" x14ac:dyDescent="0.3">
      <c r="A3" t="s">
        <v>130</v>
      </c>
      <c r="B3" t="s">
        <v>299</v>
      </c>
      <c r="C3" t="s">
        <v>297</v>
      </c>
      <c r="D3" t="s">
        <v>300</v>
      </c>
      <c r="E3" t="s">
        <v>298</v>
      </c>
      <c r="U3">
        <v>98.216751414896194</v>
      </c>
      <c r="V3">
        <v>98.216751414896194</v>
      </c>
      <c r="W3">
        <v>98.216751414896194</v>
      </c>
      <c r="X3">
        <v>98.216751414896194</v>
      </c>
      <c r="Y3">
        <v>96.523359149122101</v>
      </c>
      <c r="Z3">
        <v>96.523359149122101</v>
      </c>
      <c r="AA3">
        <v>98.936443127850197</v>
      </c>
      <c r="AB3">
        <v>98.936443127850197</v>
      </c>
      <c r="AC3">
        <v>100.402168211226</v>
      </c>
      <c r="AD3">
        <v>101.162790697674</v>
      </c>
      <c r="AE3">
        <v>100</v>
      </c>
      <c r="AF3">
        <v>106.629834254144</v>
      </c>
    </row>
    <row r="4" spans="1:32" x14ac:dyDescent="0.3">
      <c r="A4" t="s">
        <v>130</v>
      </c>
      <c r="B4" t="s">
        <v>301</v>
      </c>
      <c r="C4" t="s">
        <v>297</v>
      </c>
      <c r="D4" t="s">
        <v>302</v>
      </c>
      <c r="E4" t="s">
        <v>298</v>
      </c>
      <c r="U4">
        <v>97.604300346185696</v>
      </c>
      <c r="V4">
        <v>96.191157705127495</v>
      </c>
      <c r="W4">
        <v>95.344770550266105</v>
      </c>
      <c r="X4">
        <v>94.965351798283606</v>
      </c>
      <c r="Y4">
        <v>94.46553415724</v>
      </c>
      <c r="Z4">
        <v>95.075627500549103</v>
      </c>
      <c r="AA4">
        <v>96.234587537484003</v>
      </c>
      <c r="AB4">
        <v>96.726306554079997</v>
      </c>
      <c r="AC4">
        <v>98.544088199370805</v>
      </c>
      <c r="AD4">
        <v>100.442796828339</v>
      </c>
      <c r="AE4">
        <v>100</v>
      </c>
      <c r="AF4">
        <v>106.494765412951</v>
      </c>
    </row>
    <row r="5" spans="1:32" x14ac:dyDescent="0.3">
      <c r="A5" t="s">
        <v>130</v>
      </c>
      <c r="B5" t="s">
        <v>303</v>
      </c>
      <c r="C5" t="s">
        <v>297</v>
      </c>
      <c r="D5" t="s">
        <v>304</v>
      </c>
      <c r="E5" t="s">
        <v>298</v>
      </c>
      <c r="U5">
        <v>97.330704339582994</v>
      </c>
      <c r="V5">
        <v>95.987182347165401</v>
      </c>
      <c r="W5">
        <v>95.183101238498097</v>
      </c>
      <c r="X5">
        <v>94.738320391589198</v>
      </c>
      <c r="Y5">
        <v>94.280647346219197</v>
      </c>
      <c r="Z5">
        <v>94.955043965290898</v>
      </c>
      <c r="AA5">
        <v>96.064908115534493</v>
      </c>
      <c r="AB5">
        <v>96.528989797252095</v>
      </c>
      <c r="AC5">
        <v>98.482658404004198</v>
      </c>
      <c r="AD5">
        <v>100.347523892268</v>
      </c>
      <c r="AE5">
        <v>100</v>
      </c>
      <c r="AF5">
        <v>106.261510128913</v>
      </c>
    </row>
    <row r="6" spans="1:32" x14ac:dyDescent="0.3">
      <c r="A6" t="s">
        <v>130</v>
      </c>
      <c r="B6" t="s">
        <v>305</v>
      </c>
      <c r="C6" t="s">
        <v>297</v>
      </c>
      <c r="D6" t="s">
        <v>306</v>
      </c>
      <c r="E6" t="s">
        <v>298</v>
      </c>
      <c r="U6">
        <v>95.77207958983</v>
      </c>
      <c r="V6">
        <v>94.6216642193816</v>
      </c>
      <c r="W6">
        <v>93.321916084500003</v>
      </c>
      <c r="X6">
        <v>92.839632280445699</v>
      </c>
      <c r="Y6">
        <v>92.839632280445699</v>
      </c>
      <c r="Z6">
        <v>93.734472109654803</v>
      </c>
      <c r="AA6">
        <v>94.996282311130898</v>
      </c>
      <c r="AB6">
        <v>95.767043222377396</v>
      </c>
      <c r="AC6">
        <v>98.0430424214467</v>
      </c>
      <c r="AD6">
        <v>100.27855153203301</v>
      </c>
      <c r="AE6">
        <v>100</v>
      </c>
      <c r="AF6">
        <v>106.455696202532</v>
      </c>
    </row>
    <row r="7" spans="1:32" x14ac:dyDescent="0.3">
      <c r="A7" t="s">
        <v>130</v>
      </c>
      <c r="B7" t="s">
        <v>307</v>
      </c>
      <c r="C7" t="s">
        <v>297</v>
      </c>
      <c r="D7" t="s">
        <v>308</v>
      </c>
      <c r="E7" t="s">
        <v>298</v>
      </c>
      <c r="U7">
        <v>97.435569514330894</v>
      </c>
      <c r="V7">
        <v>96.029282944021006</v>
      </c>
      <c r="W7">
        <v>95.059290187010603</v>
      </c>
      <c r="X7">
        <v>94.304851376002603</v>
      </c>
      <c r="Y7">
        <v>94.095749709980396</v>
      </c>
      <c r="Z7">
        <v>94.727264808705101</v>
      </c>
      <c r="AA7">
        <v>95.896737213750896</v>
      </c>
      <c r="AB7">
        <v>96.405023806756603</v>
      </c>
      <c r="AC7">
        <v>98.567141754929295</v>
      </c>
      <c r="AD7">
        <v>100.32502708558999</v>
      </c>
      <c r="AE7">
        <v>100</v>
      </c>
      <c r="AF7">
        <v>106.40096618357499</v>
      </c>
    </row>
    <row r="8" spans="1:32" x14ac:dyDescent="0.3">
      <c r="A8" t="s">
        <v>130</v>
      </c>
      <c r="B8" t="s">
        <v>309</v>
      </c>
      <c r="C8" t="s">
        <v>297</v>
      </c>
      <c r="D8" t="s">
        <v>310</v>
      </c>
      <c r="E8" t="s">
        <v>298</v>
      </c>
      <c r="U8">
        <v>101.58089402456601</v>
      </c>
      <c r="V8">
        <v>100.108707154645</v>
      </c>
      <c r="W8">
        <v>98.7558867876904</v>
      </c>
      <c r="X8">
        <v>96.9438521677328</v>
      </c>
      <c r="Y8">
        <v>96.9438521677328</v>
      </c>
      <c r="Z8">
        <v>96.9438521677328</v>
      </c>
      <c r="AA8">
        <v>100.071073205402</v>
      </c>
      <c r="AB8">
        <v>100.071073205402</v>
      </c>
      <c r="AC8">
        <v>100.071073205402</v>
      </c>
      <c r="AD8">
        <v>101.58730158730199</v>
      </c>
      <c r="AE8">
        <v>100</v>
      </c>
      <c r="AF8">
        <v>106.428571428571</v>
      </c>
    </row>
    <row r="9" spans="1:32" x14ac:dyDescent="0.3">
      <c r="A9" t="s">
        <v>130</v>
      </c>
      <c r="B9" t="s">
        <v>311</v>
      </c>
      <c r="C9" t="s">
        <v>297</v>
      </c>
      <c r="D9" t="s">
        <v>312</v>
      </c>
      <c r="E9" t="s">
        <v>298</v>
      </c>
      <c r="U9">
        <v>98.326917140694306</v>
      </c>
      <c r="V9">
        <v>96.970683800822599</v>
      </c>
      <c r="W9">
        <v>96.1298975250929</v>
      </c>
      <c r="X9">
        <v>95.601711274954994</v>
      </c>
      <c r="Y9">
        <v>94.782268035455402</v>
      </c>
      <c r="Z9">
        <v>95.316252644105901</v>
      </c>
      <c r="AA9">
        <v>96.450969937488097</v>
      </c>
      <c r="AB9">
        <v>97.163661833577905</v>
      </c>
      <c r="AC9">
        <v>98.793241067683994</v>
      </c>
      <c r="AD9">
        <v>100.34904013961599</v>
      </c>
      <c r="AE9">
        <v>100</v>
      </c>
      <c r="AF9">
        <v>106.446280991736</v>
      </c>
    </row>
    <row r="10" spans="1:32" x14ac:dyDescent="0.3">
      <c r="A10" t="s">
        <v>130</v>
      </c>
      <c r="B10" t="s">
        <v>313</v>
      </c>
      <c r="C10" t="s">
        <v>297</v>
      </c>
      <c r="D10" t="s">
        <v>314</v>
      </c>
      <c r="E10" t="s">
        <v>298</v>
      </c>
      <c r="U10">
        <v>99.200935389383602</v>
      </c>
      <c r="V10">
        <v>97.828439742182297</v>
      </c>
      <c r="W10">
        <v>97.405550233210306</v>
      </c>
      <c r="X10">
        <v>97.262412025667004</v>
      </c>
      <c r="Y10">
        <v>96.391877825274506</v>
      </c>
      <c r="Z10">
        <v>96.631459957400295</v>
      </c>
      <c r="AA10">
        <v>97.490700025421006</v>
      </c>
      <c r="AB10">
        <v>97.738138350358597</v>
      </c>
      <c r="AC10">
        <v>99.026285149045293</v>
      </c>
      <c r="AD10">
        <v>100.607164541591</v>
      </c>
      <c r="AE10">
        <v>100</v>
      </c>
      <c r="AF10">
        <v>106.60240963855399</v>
      </c>
    </row>
    <row r="11" spans="1:32" x14ac:dyDescent="0.3">
      <c r="A11" t="s">
        <v>130</v>
      </c>
      <c r="B11" t="s">
        <v>315</v>
      </c>
      <c r="C11" t="s">
        <v>297</v>
      </c>
      <c r="D11" t="s">
        <v>316</v>
      </c>
      <c r="E11" t="s">
        <v>298</v>
      </c>
      <c r="U11">
        <v>99.594964724135096</v>
      </c>
      <c r="V11">
        <v>98.2158059643548</v>
      </c>
      <c r="W11">
        <v>97.933034929908501</v>
      </c>
      <c r="X11">
        <v>97.933034929908501</v>
      </c>
      <c r="Y11">
        <v>97.041721756485003</v>
      </c>
      <c r="Z11">
        <v>97.155620490941004</v>
      </c>
      <c r="AA11">
        <v>97.9015369630403</v>
      </c>
      <c r="AB11">
        <v>97.985213490359101</v>
      </c>
      <c r="AC11">
        <v>99.151704127149102</v>
      </c>
      <c r="AD11">
        <v>100.74487895716901</v>
      </c>
      <c r="AE11">
        <v>100</v>
      </c>
      <c r="AF11">
        <v>106.666666666667</v>
      </c>
    </row>
    <row r="12" spans="1:32" x14ac:dyDescent="0.3">
      <c r="A12" t="s">
        <v>130</v>
      </c>
      <c r="B12" t="s">
        <v>317</v>
      </c>
      <c r="C12" t="s">
        <v>297</v>
      </c>
      <c r="D12" t="s">
        <v>318</v>
      </c>
      <c r="E12" t="s">
        <v>298</v>
      </c>
      <c r="U12">
        <v>97.727703659907803</v>
      </c>
      <c r="V12">
        <v>96.380767468576707</v>
      </c>
      <c r="W12">
        <v>95.908891006062305</v>
      </c>
      <c r="X12">
        <v>95.450727513995105</v>
      </c>
      <c r="Y12">
        <v>94.737343900288195</v>
      </c>
      <c r="Z12">
        <v>95.199477285167603</v>
      </c>
      <c r="AA12">
        <v>96.356917738482693</v>
      </c>
      <c r="AB12">
        <v>96.963699336332098</v>
      </c>
      <c r="AC12">
        <v>98.709867650651603</v>
      </c>
      <c r="AD12">
        <v>100.367309458219</v>
      </c>
      <c r="AE12">
        <v>100</v>
      </c>
      <c r="AF12">
        <v>106.459731543624</v>
      </c>
    </row>
    <row r="13" spans="1:32" x14ac:dyDescent="0.3">
      <c r="A13" t="s">
        <v>130</v>
      </c>
      <c r="B13" t="s">
        <v>319</v>
      </c>
      <c r="C13" t="s">
        <v>297</v>
      </c>
      <c r="D13" t="s">
        <v>320</v>
      </c>
      <c r="E13" t="s">
        <v>298</v>
      </c>
      <c r="U13">
        <v>95.952123514397897</v>
      </c>
      <c r="V13">
        <v>94.511941547952901</v>
      </c>
      <c r="W13">
        <v>93.359356894929107</v>
      </c>
      <c r="X13">
        <v>92.985919467349404</v>
      </c>
      <c r="Y13">
        <v>92.839715191457302</v>
      </c>
      <c r="Z13">
        <v>93.880519173424403</v>
      </c>
      <c r="AA13">
        <v>95.256617988670001</v>
      </c>
      <c r="AB13">
        <v>95.826164284566403</v>
      </c>
      <c r="AC13">
        <v>98.101366509199906</v>
      </c>
      <c r="AD13">
        <v>100.44004400439999</v>
      </c>
      <c r="AE13">
        <v>100</v>
      </c>
      <c r="AF13">
        <v>106.307339449541</v>
      </c>
    </row>
    <row r="14" spans="1:32" x14ac:dyDescent="0.3">
      <c r="A14" t="s">
        <v>130</v>
      </c>
      <c r="B14" t="s">
        <v>321</v>
      </c>
      <c r="C14" t="s">
        <v>297</v>
      </c>
      <c r="D14" t="s">
        <v>322</v>
      </c>
      <c r="E14" t="s">
        <v>298</v>
      </c>
      <c r="U14">
        <v>97.018390112382207</v>
      </c>
      <c r="V14">
        <v>95.6783570997802</v>
      </c>
      <c r="W14">
        <v>93.812762393099206</v>
      </c>
      <c r="X14">
        <v>93.495827385014394</v>
      </c>
      <c r="Y14">
        <v>93.495827385014493</v>
      </c>
      <c r="Z14">
        <v>94.8283094855135</v>
      </c>
      <c r="AA14">
        <v>96.003867041118994</v>
      </c>
      <c r="AB14">
        <v>96.614061111295598</v>
      </c>
      <c r="AC14">
        <v>98.558006002870897</v>
      </c>
      <c r="AD14">
        <v>100.63291139240501</v>
      </c>
      <c r="AE14">
        <v>100</v>
      </c>
      <c r="AF14">
        <v>106.71256454389</v>
      </c>
    </row>
    <row r="15" spans="1:32" x14ac:dyDescent="0.3">
      <c r="A15" t="s">
        <v>130</v>
      </c>
      <c r="B15" t="s">
        <v>323</v>
      </c>
      <c r="C15" t="s">
        <v>297</v>
      </c>
      <c r="D15" t="s">
        <v>324</v>
      </c>
      <c r="E15" t="s">
        <v>298</v>
      </c>
      <c r="U15">
        <v>98.387091935317699</v>
      </c>
      <c r="V15">
        <v>96.909808272625298</v>
      </c>
      <c r="W15">
        <v>95.563838713283303</v>
      </c>
      <c r="X15">
        <v>95.407943380961498</v>
      </c>
      <c r="Y15">
        <v>94.882279781066401</v>
      </c>
      <c r="Z15">
        <v>95.655776627107699</v>
      </c>
      <c r="AA15">
        <v>96.665040389878996</v>
      </c>
      <c r="AB15">
        <v>97.1004684997433</v>
      </c>
      <c r="AC15">
        <v>98.845402923100195</v>
      </c>
      <c r="AD15">
        <v>100.706713780919</v>
      </c>
      <c r="AE15">
        <v>100</v>
      </c>
      <c r="AF15">
        <v>106.729939603106</v>
      </c>
    </row>
    <row r="16" spans="1:32" x14ac:dyDescent="0.3">
      <c r="A16" t="s">
        <v>130</v>
      </c>
      <c r="B16" t="s">
        <v>325</v>
      </c>
      <c r="C16" t="s">
        <v>297</v>
      </c>
      <c r="D16" t="s">
        <v>326</v>
      </c>
      <c r="E16" t="s">
        <v>298</v>
      </c>
      <c r="U16">
        <v>100.05802053351201</v>
      </c>
      <c r="V16">
        <v>98.412329406315806</v>
      </c>
      <c r="W16">
        <v>97.731275223573107</v>
      </c>
      <c r="X16">
        <v>97.731275223573107</v>
      </c>
      <c r="Y16">
        <v>96.588219373005003</v>
      </c>
      <c r="Z16">
        <v>96.588219373005003</v>
      </c>
      <c r="AA16">
        <v>97.373489449208293</v>
      </c>
      <c r="AB16">
        <v>97.607560337307405</v>
      </c>
      <c r="AC16">
        <v>99.129281767955803</v>
      </c>
      <c r="AD16">
        <v>100.8</v>
      </c>
      <c r="AE16">
        <v>100</v>
      </c>
      <c r="AF16">
        <v>106.747404844291</v>
      </c>
    </row>
    <row r="17" spans="1:32" x14ac:dyDescent="0.3">
      <c r="A17" t="s">
        <v>130</v>
      </c>
      <c r="B17" t="s">
        <v>327</v>
      </c>
      <c r="C17" t="s">
        <v>297</v>
      </c>
      <c r="D17" t="s">
        <v>328</v>
      </c>
      <c r="E17" t="s">
        <v>298</v>
      </c>
      <c r="U17">
        <v>97.582780633203896</v>
      </c>
      <c r="V17">
        <v>95.860731563206102</v>
      </c>
      <c r="W17">
        <v>94.947772214985093</v>
      </c>
      <c r="X17">
        <v>94.947772214985093</v>
      </c>
      <c r="Y17">
        <v>94.460860562600502</v>
      </c>
      <c r="Z17">
        <v>94.908542366214803</v>
      </c>
      <c r="AA17">
        <v>96.549612263036906</v>
      </c>
      <c r="AB17">
        <v>97.508714371610097</v>
      </c>
      <c r="AC17">
        <v>98.893781337115996</v>
      </c>
      <c r="AD17">
        <v>100.607287449393</v>
      </c>
      <c r="AE17">
        <v>100</v>
      </c>
      <c r="AF17">
        <v>106.79245283018901</v>
      </c>
    </row>
    <row r="18" spans="1:32" x14ac:dyDescent="0.3">
      <c r="A18" t="s">
        <v>130</v>
      </c>
      <c r="B18" t="s">
        <v>329</v>
      </c>
      <c r="C18" t="s">
        <v>297</v>
      </c>
      <c r="D18" t="s">
        <v>330</v>
      </c>
      <c r="E18" t="s">
        <v>298</v>
      </c>
      <c r="U18">
        <v>97.940115897435604</v>
      </c>
      <c r="V18">
        <v>96.465114151992395</v>
      </c>
      <c r="W18">
        <v>95.372467227940703</v>
      </c>
      <c r="X18">
        <v>95.0185805220856</v>
      </c>
      <c r="Y18">
        <v>94.348255439037402</v>
      </c>
      <c r="Z18">
        <v>94.783040026313998</v>
      </c>
      <c r="AA18">
        <v>95.8890264910318</v>
      </c>
      <c r="AB18">
        <v>96.296631279516603</v>
      </c>
      <c r="AC18">
        <v>98.109524670160894</v>
      </c>
      <c r="AD18">
        <v>100.30303030303</v>
      </c>
      <c r="AE18">
        <v>100</v>
      </c>
      <c r="AF18">
        <v>106.52173913043499</v>
      </c>
    </row>
    <row r="19" spans="1:32" x14ac:dyDescent="0.3">
      <c r="A19" t="s">
        <v>130</v>
      </c>
      <c r="B19" t="s">
        <v>331</v>
      </c>
      <c r="C19" t="s">
        <v>297</v>
      </c>
      <c r="D19" t="s">
        <v>332</v>
      </c>
      <c r="E19" t="s">
        <v>298</v>
      </c>
      <c r="U19">
        <v>94.807484691310407</v>
      </c>
      <c r="V19">
        <v>93.237174385864293</v>
      </c>
      <c r="W19">
        <v>92.342813000868006</v>
      </c>
      <c r="X19">
        <v>91.819624258653405</v>
      </c>
      <c r="Y19">
        <v>91.492864029974896</v>
      </c>
      <c r="Z19">
        <v>92.838347324533402</v>
      </c>
      <c r="AA19">
        <v>94.571329807924698</v>
      </c>
      <c r="AB19">
        <v>95.384263875041498</v>
      </c>
      <c r="AC19">
        <v>97.872549019607803</v>
      </c>
      <c r="AD19">
        <v>100.168067226891</v>
      </c>
      <c r="AE19">
        <v>100</v>
      </c>
      <c r="AF19">
        <v>106.29629629629601</v>
      </c>
    </row>
    <row r="20" spans="1:32" x14ac:dyDescent="0.3">
      <c r="A20" t="s">
        <v>130</v>
      </c>
      <c r="B20" t="s">
        <v>333</v>
      </c>
      <c r="C20" t="s">
        <v>297</v>
      </c>
      <c r="D20" t="s">
        <v>334</v>
      </c>
      <c r="E20" t="s">
        <v>298</v>
      </c>
      <c r="U20">
        <v>94.001750598069705</v>
      </c>
      <c r="V20">
        <v>93.345924431106496</v>
      </c>
      <c r="W20">
        <v>92.245147020362296</v>
      </c>
      <c r="X20">
        <v>89.896312258269703</v>
      </c>
      <c r="Y20">
        <v>89.4490669236515</v>
      </c>
      <c r="Z20">
        <v>90.767726386899398</v>
      </c>
      <c r="AA20">
        <v>92.563131963783107</v>
      </c>
      <c r="AB20">
        <v>93.652109986886501</v>
      </c>
      <c r="AC20">
        <v>96.938148933794807</v>
      </c>
      <c r="AD20">
        <v>98.838896952104506</v>
      </c>
      <c r="AE20">
        <v>100</v>
      </c>
      <c r="AF20">
        <v>105.764705882353</v>
      </c>
    </row>
    <row r="21" spans="1:32" x14ac:dyDescent="0.3">
      <c r="A21" t="s">
        <v>130</v>
      </c>
      <c r="B21" t="s">
        <v>335</v>
      </c>
      <c r="C21" t="s">
        <v>297</v>
      </c>
      <c r="D21" t="s">
        <v>336</v>
      </c>
      <c r="E21" t="s">
        <v>298</v>
      </c>
      <c r="U21">
        <v>94.233280829174006</v>
      </c>
      <c r="V21">
        <v>93.462141051521201</v>
      </c>
      <c r="W21">
        <v>92.463309009749196</v>
      </c>
      <c r="X21">
        <v>90.292808798252807</v>
      </c>
      <c r="Y21">
        <v>89.988792607012797</v>
      </c>
      <c r="Z21">
        <v>91.325259823948699</v>
      </c>
      <c r="AA21">
        <v>93.129558270318498</v>
      </c>
      <c r="AB21">
        <v>94.125596326685496</v>
      </c>
      <c r="AC21">
        <v>97.121910589554801</v>
      </c>
      <c r="AD21">
        <v>99.066293183940303</v>
      </c>
      <c r="AE21">
        <v>100</v>
      </c>
      <c r="AF21">
        <v>106.12244897959199</v>
      </c>
    </row>
    <row r="22" spans="1:32" x14ac:dyDescent="0.3">
      <c r="A22" t="s">
        <v>130</v>
      </c>
      <c r="B22" t="s">
        <v>337</v>
      </c>
      <c r="C22" t="s">
        <v>297</v>
      </c>
      <c r="D22" t="s">
        <v>338</v>
      </c>
      <c r="E22" t="s">
        <v>298</v>
      </c>
      <c r="U22">
        <v>94.767670624884204</v>
      </c>
      <c r="V22">
        <v>93.720514043393806</v>
      </c>
      <c r="W22">
        <v>92.909081021372998</v>
      </c>
      <c r="X22">
        <v>91.113736460573605</v>
      </c>
      <c r="Y22">
        <v>91.113736460573605</v>
      </c>
      <c r="Z22">
        <v>92.487310377064603</v>
      </c>
      <c r="AA22">
        <v>94.309720433755601</v>
      </c>
      <c r="AB22">
        <v>95.102239092862803</v>
      </c>
      <c r="AC22">
        <v>97.446308366278402</v>
      </c>
      <c r="AD22">
        <v>99.476439790575895</v>
      </c>
      <c r="AE22">
        <v>100</v>
      </c>
      <c r="AF22">
        <v>106.933333333333</v>
      </c>
    </row>
    <row r="23" spans="1:32" x14ac:dyDescent="0.3">
      <c r="A23" t="s">
        <v>130</v>
      </c>
      <c r="B23" t="s">
        <v>339</v>
      </c>
      <c r="C23" t="s">
        <v>297</v>
      </c>
      <c r="D23" t="s">
        <v>340</v>
      </c>
      <c r="E23" t="s">
        <v>298</v>
      </c>
      <c r="U23">
        <v>94.906112567950302</v>
      </c>
      <c r="V23">
        <v>93.868887293983704</v>
      </c>
      <c r="W23">
        <v>92.293905963547701</v>
      </c>
      <c r="X23">
        <v>90.4427387952244</v>
      </c>
      <c r="Y23">
        <v>90.184330970095104</v>
      </c>
      <c r="Z23">
        <v>91.433421426744701</v>
      </c>
      <c r="AA23">
        <v>93.266672984173098</v>
      </c>
      <c r="AB23">
        <v>94.118423422384794</v>
      </c>
      <c r="AC23">
        <v>97.136248622300897</v>
      </c>
      <c r="AD23">
        <v>99.323181049069404</v>
      </c>
      <c r="AE23">
        <v>100</v>
      </c>
      <c r="AF23">
        <v>106.447368421053</v>
      </c>
    </row>
    <row r="24" spans="1:32" x14ac:dyDescent="0.3">
      <c r="A24" t="s">
        <v>130</v>
      </c>
      <c r="B24" t="s">
        <v>341</v>
      </c>
      <c r="C24" t="s">
        <v>297</v>
      </c>
      <c r="D24" t="s">
        <v>342</v>
      </c>
      <c r="E24" t="s">
        <v>298</v>
      </c>
      <c r="U24">
        <v>94.371339575103306</v>
      </c>
      <c r="V24">
        <v>93.259823037554597</v>
      </c>
      <c r="W24">
        <v>91.730973479561897</v>
      </c>
      <c r="X24">
        <v>89.904724318625</v>
      </c>
      <c r="Y24">
        <v>89.868976913329305</v>
      </c>
      <c r="Z24">
        <v>91.1501279468945</v>
      </c>
      <c r="AA24">
        <v>92.959647808821998</v>
      </c>
      <c r="AB24">
        <v>93.974705604550607</v>
      </c>
      <c r="AC24">
        <v>97.031787764750703</v>
      </c>
      <c r="AD24">
        <v>99.3070953436807</v>
      </c>
      <c r="AE24">
        <v>100</v>
      </c>
      <c r="AF24">
        <v>107.860922146636</v>
      </c>
    </row>
    <row r="25" spans="1:32" x14ac:dyDescent="0.3">
      <c r="A25" t="s">
        <v>130</v>
      </c>
      <c r="B25" t="s">
        <v>343</v>
      </c>
      <c r="C25" t="s">
        <v>297</v>
      </c>
      <c r="D25" t="s">
        <v>344</v>
      </c>
      <c r="E25" t="s">
        <v>298</v>
      </c>
      <c r="U25">
        <v>93.903899385871696</v>
      </c>
      <c r="V25">
        <v>92.9102073288783</v>
      </c>
      <c r="W25">
        <v>89.669153584847706</v>
      </c>
      <c r="X25">
        <v>87.077559550603496</v>
      </c>
      <c r="Y25">
        <v>87.575145605178406</v>
      </c>
      <c r="Z25">
        <v>89.217179585275503</v>
      </c>
      <c r="AA25">
        <v>91.5405436369754</v>
      </c>
      <c r="AB25">
        <v>93.182526482481705</v>
      </c>
      <c r="AC25">
        <v>96.619586885524001</v>
      </c>
      <c r="AD25">
        <v>98.892988929889299</v>
      </c>
      <c r="AE25">
        <v>100</v>
      </c>
      <c r="AF25">
        <v>105.53633217993099</v>
      </c>
    </row>
    <row r="26" spans="1:32" x14ac:dyDescent="0.3">
      <c r="A26" t="s">
        <v>130</v>
      </c>
      <c r="B26" t="s">
        <v>345</v>
      </c>
      <c r="C26" t="s">
        <v>297</v>
      </c>
      <c r="D26" t="s">
        <v>346</v>
      </c>
      <c r="E26" t="s">
        <v>298</v>
      </c>
      <c r="U26">
        <v>95.249387145215806</v>
      </c>
      <c r="V26">
        <v>94.010283126923994</v>
      </c>
      <c r="W26">
        <v>92.826700425685701</v>
      </c>
      <c r="X26">
        <v>91.332276765581796</v>
      </c>
      <c r="Y26">
        <v>91.044343988893303</v>
      </c>
      <c r="Z26">
        <v>92.167618362782306</v>
      </c>
      <c r="AA26">
        <v>93.859876273705495</v>
      </c>
      <c r="AB26">
        <v>94.716066707217095</v>
      </c>
      <c r="AC26">
        <v>97.489966424414604</v>
      </c>
      <c r="AD26">
        <v>99.510240427426496</v>
      </c>
      <c r="AE26">
        <v>100</v>
      </c>
      <c r="AF26">
        <v>100.917431192661</v>
      </c>
    </row>
    <row r="27" spans="1:32" x14ac:dyDescent="0.3">
      <c r="A27" t="s">
        <v>130</v>
      </c>
      <c r="B27" t="s">
        <v>347</v>
      </c>
      <c r="C27" t="s">
        <v>297</v>
      </c>
      <c r="D27" t="s">
        <v>348</v>
      </c>
      <c r="E27" t="s">
        <v>298</v>
      </c>
      <c r="U27">
        <v>93.096789130867094</v>
      </c>
      <c r="V27">
        <v>92.269262116370498</v>
      </c>
      <c r="W27">
        <v>90.215029935672106</v>
      </c>
      <c r="X27">
        <v>87.753303597138498</v>
      </c>
      <c r="Y27">
        <v>88.102454672458705</v>
      </c>
      <c r="Z27">
        <v>89.645855338253597</v>
      </c>
      <c r="AA27">
        <v>91.539781859484293</v>
      </c>
      <c r="AB27">
        <v>92.707922927296707</v>
      </c>
      <c r="AC27">
        <v>96.213684718665107</v>
      </c>
      <c r="AD27">
        <v>98.991750687442703</v>
      </c>
      <c r="AE27">
        <v>100</v>
      </c>
      <c r="AF27">
        <v>121.37285491419701</v>
      </c>
    </row>
    <row r="28" spans="1:32" x14ac:dyDescent="0.3">
      <c r="A28" t="s">
        <v>130</v>
      </c>
      <c r="B28" t="s">
        <v>349</v>
      </c>
      <c r="C28" t="s">
        <v>297</v>
      </c>
      <c r="D28" t="s">
        <v>350</v>
      </c>
      <c r="E28" t="s">
        <v>298</v>
      </c>
      <c r="U28">
        <v>95.546206055760507</v>
      </c>
      <c r="V28">
        <v>94.134193158384804</v>
      </c>
      <c r="W28">
        <v>89.073215031589896</v>
      </c>
      <c r="X28">
        <v>87.563499522579903</v>
      </c>
      <c r="Y28">
        <v>87.731567659859294</v>
      </c>
      <c r="Z28">
        <v>89.736860634941806</v>
      </c>
      <c r="AA28">
        <v>91.585372745399397</v>
      </c>
      <c r="AB28">
        <v>92.492158614165803</v>
      </c>
      <c r="AC28">
        <v>95.608621238951102</v>
      </c>
      <c r="AD28">
        <v>99.176107106076202</v>
      </c>
      <c r="AE28">
        <v>100</v>
      </c>
      <c r="AF28">
        <v>96.502732240437197</v>
      </c>
    </row>
    <row r="29" spans="1:32" x14ac:dyDescent="0.3">
      <c r="A29" t="s">
        <v>130</v>
      </c>
      <c r="B29" t="s">
        <v>351</v>
      </c>
      <c r="C29" t="s">
        <v>297</v>
      </c>
      <c r="D29" t="s">
        <v>352</v>
      </c>
      <c r="E29" t="s">
        <v>298</v>
      </c>
      <c r="U29">
        <v>94.595095465916003</v>
      </c>
      <c r="V29">
        <v>93.649144511256793</v>
      </c>
      <c r="W29">
        <v>91.642377128872695</v>
      </c>
      <c r="X29">
        <v>89.3320651004138</v>
      </c>
      <c r="Y29">
        <v>89.3320651004138</v>
      </c>
      <c r="Z29">
        <v>90.3137361454733</v>
      </c>
      <c r="AA29">
        <v>92.050538763655496</v>
      </c>
      <c r="AB29">
        <v>92.811287017900597</v>
      </c>
      <c r="AC29">
        <v>95.957432340541303</v>
      </c>
      <c r="AD29">
        <v>98.830409356725099</v>
      </c>
      <c r="AE29">
        <v>100</v>
      </c>
      <c r="AF29">
        <v>105.421686746988</v>
      </c>
    </row>
    <row r="30" spans="1:32" x14ac:dyDescent="0.3">
      <c r="A30" t="s">
        <v>130</v>
      </c>
      <c r="B30" t="s">
        <v>353</v>
      </c>
      <c r="C30" t="s">
        <v>297</v>
      </c>
      <c r="D30" t="s">
        <v>354</v>
      </c>
      <c r="E30" t="s">
        <v>298</v>
      </c>
      <c r="U30">
        <v>92.307692307692307</v>
      </c>
      <c r="V30">
        <v>92.307692307692307</v>
      </c>
      <c r="W30">
        <v>92.307692307692307</v>
      </c>
      <c r="X30">
        <v>92.307692307692307</v>
      </c>
      <c r="Y30">
        <v>92.307692307692307</v>
      </c>
      <c r="Z30">
        <v>92.307692307692307</v>
      </c>
      <c r="AA30">
        <v>92.307692307692307</v>
      </c>
      <c r="AB30">
        <v>92.307692307692307</v>
      </c>
      <c r="AC30">
        <v>92.307692307692307</v>
      </c>
      <c r="AD30">
        <v>100</v>
      </c>
      <c r="AE30">
        <v>100</v>
      </c>
      <c r="AF30">
        <v>100</v>
      </c>
    </row>
    <row r="31" spans="1:32" x14ac:dyDescent="0.3">
      <c r="A31" t="s">
        <v>130</v>
      </c>
      <c r="B31" t="s">
        <v>355</v>
      </c>
      <c r="C31" t="s">
        <v>297</v>
      </c>
      <c r="D31" t="s">
        <v>356</v>
      </c>
      <c r="E31" t="s">
        <v>298</v>
      </c>
      <c r="U31">
        <v>92.065414789325203</v>
      </c>
      <c r="V31">
        <v>90.928804730197797</v>
      </c>
      <c r="W31">
        <v>89.700037098708606</v>
      </c>
      <c r="X31">
        <v>87.538590421631298</v>
      </c>
      <c r="Y31">
        <v>87.538590421631298</v>
      </c>
      <c r="Z31">
        <v>88.632822801901696</v>
      </c>
      <c r="AA31">
        <v>90.441655920307895</v>
      </c>
      <c r="AB31">
        <v>90.864280480683107</v>
      </c>
      <c r="AC31">
        <v>94.153485203965801</v>
      </c>
      <c r="AD31">
        <v>98.895027624309407</v>
      </c>
      <c r="AE31">
        <v>100</v>
      </c>
      <c r="AF31">
        <v>66.507177033492795</v>
      </c>
    </row>
    <row r="32" spans="1:32" x14ac:dyDescent="0.3">
      <c r="A32" t="s">
        <v>130</v>
      </c>
      <c r="B32" t="s">
        <v>357</v>
      </c>
      <c r="C32" t="s">
        <v>297</v>
      </c>
      <c r="D32" t="s">
        <v>358</v>
      </c>
      <c r="E32" t="s">
        <v>298</v>
      </c>
      <c r="U32">
        <v>98.002654618193006</v>
      </c>
      <c r="V32">
        <v>96.701734424146196</v>
      </c>
      <c r="W32">
        <v>89.286904947534396</v>
      </c>
      <c r="X32">
        <v>88.063796660581801</v>
      </c>
      <c r="Y32">
        <v>88.453459477664097</v>
      </c>
      <c r="Z32">
        <v>90.436720900930098</v>
      </c>
      <c r="AA32">
        <v>92.369129467189296</v>
      </c>
      <c r="AB32">
        <v>93.652034043122498</v>
      </c>
      <c r="AC32">
        <v>96.862960924600998</v>
      </c>
      <c r="AD32">
        <v>99.3788819875776</v>
      </c>
      <c r="AE32">
        <v>100</v>
      </c>
      <c r="AF32">
        <v>105.509641873278</v>
      </c>
    </row>
    <row r="33" spans="1:32" x14ac:dyDescent="0.3">
      <c r="A33" t="s">
        <v>130</v>
      </c>
      <c r="B33" t="s">
        <v>359</v>
      </c>
      <c r="C33" t="s">
        <v>297</v>
      </c>
      <c r="D33" t="s">
        <v>360</v>
      </c>
      <c r="E33" t="s">
        <v>298</v>
      </c>
      <c r="U33">
        <v>94.759880618101604</v>
      </c>
      <c r="V33">
        <v>92.826005503446495</v>
      </c>
      <c r="W33">
        <v>86.753276171445293</v>
      </c>
      <c r="X33">
        <v>85.564875128000907</v>
      </c>
      <c r="Y33">
        <v>85.564875128000907</v>
      </c>
      <c r="Z33">
        <v>89.0431220844237</v>
      </c>
      <c r="AA33">
        <v>91.113892365456806</v>
      </c>
      <c r="AB33">
        <v>92.345161181206194</v>
      </c>
      <c r="AC33">
        <v>94.910304547350904</v>
      </c>
      <c r="AD33">
        <v>98.039215686274503</v>
      </c>
      <c r="AE33">
        <v>100</v>
      </c>
      <c r="AF33">
        <v>105.590062111801</v>
      </c>
    </row>
    <row r="34" spans="1:32" x14ac:dyDescent="0.3">
      <c r="A34" t="s">
        <v>130</v>
      </c>
      <c r="B34" t="s">
        <v>361</v>
      </c>
      <c r="C34" t="s">
        <v>297</v>
      </c>
      <c r="D34" t="s">
        <v>362</v>
      </c>
      <c r="E34" t="s">
        <v>298</v>
      </c>
      <c r="U34">
        <v>93.529792785760606</v>
      </c>
      <c r="V34">
        <v>92.859328321346496</v>
      </c>
      <c r="W34">
        <v>90.847934928104394</v>
      </c>
      <c r="X34">
        <v>88.122496880261195</v>
      </c>
      <c r="Y34">
        <v>88.122496880261195</v>
      </c>
      <c r="Z34">
        <v>89.7807159075779</v>
      </c>
      <c r="AA34">
        <v>91.842007854435593</v>
      </c>
      <c r="AB34">
        <v>92.918281383979803</v>
      </c>
      <c r="AC34">
        <v>96.372935435435494</v>
      </c>
      <c r="AD34">
        <v>98.4234234234235</v>
      </c>
      <c r="AE34">
        <v>100</v>
      </c>
      <c r="AF34">
        <v>105.370569280344</v>
      </c>
    </row>
    <row r="35" spans="1:32" x14ac:dyDescent="0.3">
      <c r="A35" t="s">
        <v>130</v>
      </c>
      <c r="B35" t="s">
        <v>363</v>
      </c>
      <c r="C35" t="s">
        <v>297</v>
      </c>
      <c r="D35" t="s">
        <v>364</v>
      </c>
      <c r="E35" t="s">
        <v>298</v>
      </c>
      <c r="U35">
        <v>93.423544990965794</v>
      </c>
      <c r="V35">
        <v>93.155526624188397</v>
      </c>
      <c r="W35">
        <v>91.846596829425707</v>
      </c>
      <c r="X35">
        <v>90.946044030927695</v>
      </c>
      <c r="Y35">
        <v>90.844722680625793</v>
      </c>
      <c r="Z35">
        <v>91.915980952307507</v>
      </c>
      <c r="AA35">
        <v>94.045308696376395</v>
      </c>
      <c r="AB35">
        <v>95.243942284199306</v>
      </c>
      <c r="AC35">
        <v>97.696431803333795</v>
      </c>
      <c r="AD35">
        <v>99.521291797656502</v>
      </c>
      <c r="AE35">
        <v>100</v>
      </c>
      <c r="AF35">
        <v>106.773361650485</v>
      </c>
    </row>
    <row r="36" spans="1:32" x14ac:dyDescent="0.3">
      <c r="A36" t="s">
        <v>130</v>
      </c>
      <c r="B36" t="s">
        <v>365</v>
      </c>
      <c r="C36" t="s">
        <v>297</v>
      </c>
      <c r="D36" t="s">
        <v>366</v>
      </c>
      <c r="E36" t="s">
        <v>298</v>
      </c>
      <c r="U36">
        <v>94.435071568342806</v>
      </c>
      <c r="V36">
        <v>95.633627671482998</v>
      </c>
      <c r="W36">
        <v>94.938000398730296</v>
      </c>
      <c r="X36">
        <v>96.532283579611203</v>
      </c>
      <c r="Y36">
        <v>95.955282482303303</v>
      </c>
      <c r="Z36">
        <v>95.578304944596994</v>
      </c>
      <c r="AA36">
        <v>98.347018666588994</v>
      </c>
      <c r="AB36">
        <v>99.792911750433504</v>
      </c>
      <c r="AC36">
        <v>100.9421070384</v>
      </c>
      <c r="AD36">
        <v>102.00493522517</v>
      </c>
      <c r="AE36">
        <v>100</v>
      </c>
      <c r="AF36">
        <v>107.22617354196301</v>
      </c>
    </row>
    <row r="37" spans="1:32" x14ac:dyDescent="0.3">
      <c r="A37" t="s">
        <v>130</v>
      </c>
      <c r="B37" t="s">
        <v>367</v>
      </c>
      <c r="C37" t="s">
        <v>297</v>
      </c>
      <c r="D37" t="s">
        <v>368</v>
      </c>
      <c r="E37" t="s">
        <v>298</v>
      </c>
      <c r="U37">
        <v>93.358009135185796</v>
      </c>
      <c r="V37">
        <v>92.000364862047903</v>
      </c>
      <c r="W37">
        <v>91.628753463297599</v>
      </c>
      <c r="X37">
        <v>90.938084467343103</v>
      </c>
      <c r="Y37">
        <v>91.196186883049805</v>
      </c>
      <c r="Z37">
        <v>92.836078355472296</v>
      </c>
      <c r="AA37">
        <v>94.243870613600805</v>
      </c>
      <c r="AB37">
        <v>94.867485969191193</v>
      </c>
      <c r="AC37">
        <v>97.131288766368002</v>
      </c>
      <c r="AD37">
        <v>98.903508771929793</v>
      </c>
      <c r="AE37">
        <v>100</v>
      </c>
      <c r="AF37">
        <v>105.809128630705</v>
      </c>
    </row>
    <row r="38" spans="1:32" x14ac:dyDescent="0.3">
      <c r="A38" t="s">
        <v>130</v>
      </c>
      <c r="B38" t="s">
        <v>369</v>
      </c>
      <c r="C38" t="s">
        <v>297</v>
      </c>
      <c r="D38" t="s">
        <v>370</v>
      </c>
      <c r="E38" t="s">
        <v>298</v>
      </c>
      <c r="U38">
        <v>93.677181495345494</v>
      </c>
      <c r="V38">
        <v>92.815621536278201</v>
      </c>
      <c r="W38">
        <v>90.701321828019701</v>
      </c>
      <c r="X38">
        <v>88.1956547762545</v>
      </c>
      <c r="Y38">
        <v>88.3503839951602</v>
      </c>
      <c r="Z38">
        <v>90.301099869008297</v>
      </c>
      <c r="AA38">
        <v>92.206353844266502</v>
      </c>
      <c r="AB38">
        <v>93.385899862136199</v>
      </c>
      <c r="AC38">
        <v>96.612800257308393</v>
      </c>
      <c r="AD38">
        <v>98.758522438180506</v>
      </c>
      <c r="AE38">
        <v>100</v>
      </c>
      <c r="AF38">
        <v>106.708860759494</v>
      </c>
    </row>
    <row r="39" spans="1:32" x14ac:dyDescent="0.3">
      <c r="A39" t="s">
        <v>130</v>
      </c>
      <c r="B39" t="s">
        <v>371</v>
      </c>
      <c r="C39" t="s">
        <v>297</v>
      </c>
      <c r="D39" t="s">
        <v>372</v>
      </c>
      <c r="E39" t="s">
        <v>298</v>
      </c>
      <c r="U39">
        <v>95.108493988659802</v>
      </c>
      <c r="V39">
        <v>94.042786262193204</v>
      </c>
      <c r="W39">
        <v>92.514629189359397</v>
      </c>
      <c r="X39">
        <v>91.027454976000598</v>
      </c>
      <c r="Y39">
        <v>90.969104043323696</v>
      </c>
      <c r="Z39">
        <v>92.305138534821594</v>
      </c>
      <c r="AA39">
        <v>93.749175978157794</v>
      </c>
      <c r="AB39">
        <v>94.558969524812994</v>
      </c>
      <c r="AC39">
        <v>97.125751204273399</v>
      </c>
      <c r="AD39">
        <v>99.217851391764398</v>
      </c>
      <c r="AE39">
        <v>100</v>
      </c>
      <c r="AF39">
        <v>106.112412177986</v>
      </c>
    </row>
    <row r="40" spans="1:32" x14ac:dyDescent="0.3">
      <c r="A40" t="s">
        <v>130</v>
      </c>
      <c r="B40" t="s">
        <v>373</v>
      </c>
      <c r="C40" t="s">
        <v>297</v>
      </c>
      <c r="D40" t="s">
        <v>374</v>
      </c>
      <c r="E40" t="s">
        <v>298</v>
      </c>
      <c r="U40">
        <v>92.179818597799596</v>
      </c>
      <c r="V40">
        <v>91.349369781603201</v>
      </c>
      <c r="W40">
        <v>89.688472149210398</v>
      </c>
      <c r="X40">
        <v>87.011204323860895</v>
      </c>
      <c r="Y40">
        <v>87.628305063746396</v>
      </c>
      <c r="Z40">
        <v>89.019230540948698</v>
      </c>
      <c r="AA40">
        <v>91.526814499848697</v>
      </c>
      <c r="AB40">
        <v>92.649842898619895</v>
      </c>
      <c r="AC40">
        <v>95.650647526915293</v>
      </c>
      <c r="AD40">
        <v>98.190045248868799</v>
      </c>
      <c r="AE40">
        <v>100</v>
      </c>
      <c r="AF40">
        <v>110.931174089069</v>
      </c>
    </row>
    <row r="41" spans="1:32" x14ac:dyDescent="0.3">
      <c r="A41" t="s">
        <v>130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130</v>
      </c>
      <c r="B42" t="s">
        <v>377</v>
      </c>
      <c r="C42" t="s">
        <v>297</v>
      </c>
      <c r="D42" t="s">
        <v>378</v>
      </c>
      <c r="E42" t="s">
        <v>298</v>
      </c>
      <c r="U42">
        <v>98.2760260445326</v>
      </c>
      <c r="V42">
        <v>96.870238487626494</v>
      </c>
      <c r="W42">
        <v>96.021447167438595</v>
      </c>
      <c r="X42">
        <v>95.588918126143795</v>
      </c>
      <c r="Y42">
        <v>94.770993571899695</v>
      </c>
      <c r="Z42">
        <v>95.149774521427702</v>
      </c>
      <c r="AA42">
        <v>96.220878925045994</v>
      </c>
      <c r="AB42">
        <v>96.653618327619</v>
      </c>
      <c r="AC42">
        <v>98.5329281597337</v>
      </c>
      <c r="AD42">
        <v>100.26697992311</v>
      </c>
      <c r="AE42">
        <v>100</v>
      </c>
      <c r="AF42">
        <v>106.53619252739</v>
      </c>
    </row>
    <row r="43" spans="1:32" x14ac:dyDescent="0.3">
      <c r="A43" t="s">
        <v>130</v>
      </c>
      <c r="B43" t="s">
        <v>379</v>
      </c>
      <c r="C43" t="s">
        <v>297</v>
      </c>
      <c r="D43" t="s">
        <v>380</v>
      </c>
      <c r="E43" t="s">
        <v>298</v>
      </c>
      <c r="U43">
        <v>97.740703797434506</v>
      </c>
      <c r="V43">
        <v>96.350460787582094</v>
      </c>
      <c r="W43">
        <v>95.412397590653299</v>
      </c>
      <c r="X43">
        <v>94.873769115348296</v>
      </c>
      <c r="Y43">
        <v>94.158668276415</v>
      </c>
      <c r="Z43">
        <v>94.634392909727794</v>
      </c>
      <c r="AA43">
        <v>95.783899662790205</v>
      </c>
      <c r="AB43">
        <v>96.302397856562095</v>
      </c>
      <c r="AC43">
        <v>98.313879720831693</v>
      </c>
      <c r="AD43">
        <v>100.154693995939</v>
      </c>
      <c r="AE43">
        <v>100</v>
      </c>
      <c r="AF43">
        <v>106.52362000346101</v>
      </c>
    </row>
    <row r="44" spans="1:32" x14ac:dyDescent="0.3">
      <c r="A44" t="s">
        <v>130</v>
      </c>
      <c r="B44" t="s">
        <v>381</v>
      </c>
      <c r="C44" t="s">
        <v>297</v>
      </c>
      <c r="D44" t="s">
        <v>382</v>
      </c>
      <c r="E44" t="s">
        <v>298</v>
      </c>
      <c r="U44">
        <v>95.564396256446997</v>
      </c>
      <c r="V44">
        <v>94.624595461364606</v>
      </c>
      <c r="W44">
        <v>93.420690531586004</v>
      </c>
      <c r="X44">
        <v>92.575331955041406</v>
      </c>
      <c r="Y44">
        <v>92.138695468722901</v>
      </c>
      <c r="Z44">
        <v>93.072877891749698</v>
      </c>
      <c r="AA44">
        <v>94.651520862805498</v>
      </c>
      <c r="AB44">
        <v>95.490266168553006</v>
      </c>
      <c r="AC44">
        <v>97.819875074409794</v>
      </c>
      <c r="AD44">
        <v>99.833408745012505</v>
      </c>
      <c r="AE44">
        <v>100</v>
      </c>
      <c r="AF44">
        <v>106.432351472791</v>
      </c>
    </row>
    <row r="45" spans="1:32" x14ac:dyDescent="0.3">
      <c r="A45" t="s">
        <v>130</v>
      </c>
      <c r="B45" t="s">
        <v>383</v>
      </c>
      <c r="C45" t="s">
        <v>297</v>
      </c>
      <c r="D45" t="s">
        <v>384</v>
      </c>
      <c r="E45" t="s">
        <v>298</v>
      </c>
      <c r="U45">
        <v>95.549595286660306</v>
      </c>
      <c r="V45">
        <v>94.611385144890505</v>
      </c>
      <c r="W45">
        <v>93.407187101032207</v>
      </c>
      <c r="X45">
        <v>92.559150804313902</v>
      </c>
      <c r="Y45">
        <v>92.124218761184494</v>
      </c>
      <c r="Z45">
        <v>93.060902030570404</v>
      </c>
      <c r="AA45">
        <v>94.642435424527207</v>
      </c>
      <c r="AB45">
        <v>95.482434447955598</v>
      </c>
      <c r="AC45">
        <v>97.814466491793496</v>
      </c>
      <c r="AD45">
        <v>99.828274677756397</v>
      </c>
      <c r="AE45">
        <v>100</v>
      </c>
      <c r="AF45">
        <v>106.429045292805</v>
      </c>
    </row>
    <row r="46" spans="1:32" x14ac:dyDescent="0.3">
      <c r="A46" t="s">
        <v>130</v>
      </c>
      <c r="B46" t="s">
        <v>385</v>
      </c>
      <c r="C46" t="s">
        <v>297</v>
      </c>
      <c r="D46" t="s">
        <v>386</v>
      </c>
      <c r="E46" t="s">
        <v>298</v>
      </c>
      <c r="U46">
        <v>92.544375745163194</v>
      </c>
      <c r="V46">
        <v>91.324393390707101</v>
      </c>
      <c r="W46">
        <v>89.323261264615994</v>
      </c>
      <c r="X46">
        <v>87.407947670248006</v>
      </c>
      <c r="Y46">
        <v>88.050653167823299</v>
      </c>
      <c r="Z46">
        <v>89.641059054270002</v>
      </c>
      <c r="AA46">
        <v>91.586756460099195</v>
      </c>
      <c r="AB46">
        <v>92.924677205200197</v>
      </c>
      <c r="AC46">
        <v>96.264716950701597</v>
      </c>
      <c r="AD46">
        <v>99.080694586312603</v>
      </c>
      <c r="AE46">
        <v>100</v>
      </c>
      <c r="AF46">
        <v>106.370875995449</v>
      </c>
    </row>
    <row r="47" spans="1:32" x14ac:dyDescent="0.3">
      <c r="A47" t="s">
        <v>130</v>
      </c>
      <c r="B47" t="s">
        <v>387</v>
      </c>
      <c r="C47" t="s">
        <v>297</v>
      </c>
      <c r="D47" t="s">
        <v>388</v>
      </c>
      <c r="E47" t="s">
        <v>298</v>
      </c>
      <c r="U47">
        <v>92.820355529617302</v>
      </c>
      <c r="V47">
        <v>91.988818190046302</v>
      </c>
      <c r="W47">
        <v>90.524805168453994</v>
      </c>
      <c r="X47">
        <v>88.2049219389462</v>
      </c>
      <c r="Y47">
        <v>88.006708631218302</v>
      </c>
      <c r="Z47">
        <v>89.457368663601002</v>
      </c>
      <c r="AA47">
        <v>91.376164397254996</v>
      </c>
      <c r="AB47">
        <v>92.452905488170799</v>
      </c>
      <c r="AC47">
        <v>95.746737650511605</v>
      </c>
      <c r="AD47">
        <v>98.341500188465901</v>
      </c>
      <c r="AE47">
        <v>100</v>
      </c>
      <c r="AF47">
        <v>105.920267366913</v>
      </c>
    </row>
    <row r="48" spans="1:32" x14ac:dyDescent="0.3">
      <c r="A48" t="s">
        <v>130</v>
      </c>
      <c r="B48" t="s">
        <v>389</v>
      </c>
      <c r="C48" t="s">
        <v>297</v>
      </c>
      <c r="D48" t="s">
        <v>390</v>
      </c>
      <c r="E48" t="s">
        <v>298</v>
      </c>
      <c r="U48">
        <v>97.799964675675497</v>
      </c>
      <c r="V48">
        <v>96.477977076080606</v>
      </c>
      <c r="W48">
        <v>95.910078991808902</v>
      </c>
      <c r="X48">
        <v>95.24409183505</v>
      </c>
      <c r="Y48">
        <v>94.838864149284802</v>
      </c>
      <c r="Z48">
        <v>95.105137231686896</v>
      </c>
      <c r="AA48">
        <v>96.363617308476705</v>
      </c>
      <c r="AB48">
        <v>96.699331296967003</v>
      </c>
      <c r="AC48">
        <v>98.544338835921295</v>
      </c>
      <c r="AD48">
        <v>99.993915054156005</v>
      </c>
      <c r="AE48">
        <v>100</v>
      </c>
      <c r="AF48">
        <v>106.445609879885</v>
      </c>
    </row>
    <row r="49" spans="1:32" x14ac:dyDescent="0.3">
      <c r="A49" t="s">
        <v>130</v>
      </c>
      <c r="B49" t="s">
        <v>391</v>
      </c>
      <c r="C49" t="s">
        <v>297</v>
      </c>
      <c r="D49" t="s">
        <v>392</v>
      </c>
      <c r="E49" t="s">
        <v>298</v>
      </c>
      <c r="U49">
        <v>100.393133887274</v>
      </c>
      <c r="V49">
        <v>98.885268009507101</v>
      </c>
      <c r="W49">
        <v>98.643832056920303</v>
      </c>
      <c r="X49">
        <v>98.752390932991702</v>
      </c>
      <c r="Y49">
        <v>97.704746520441603</v>
      </c>
      <c r="Z49">
        <v>97.774024289186897</v>
      </c>
      <c r="AA49">
        <v>98.464368801330806</v>
      </c>
      <c r="AB49">
        <v>98.495235374622794</v>
      </c>
      <c r="AC49">
        <v>99.654702377221696</v>
      </c>
      <c r="AD49">
        <v>100.783963481195</v>
      </c>
      <c r="AE49">
        <v>100</v>
      </c>
      <c r="AF49">
        <v>106.66596461668099</v>
      </c>
    </row>
    <row r="50" spans="1:32" x14ac:dyDescent="0.3">
      <c r="A50" t="s">
        <v>130</v>
      </c>
      <c r="B50" t="s">
        <v>393</v>
      </c>
      <c r="C50" t="s">
        <v>297</v>
      </c>
      <c r="D50" t="s">
        <v>394</v>
      </c>
      <c r="E50" t="s">
        <v>298</v>
      </c>
      <c r="U50">
        <v>92.6335920911431</v>
      </c>
      <c r="V50">
        <v>91.7017498295953</v>
      </c>
      <c r="W50">
        <v>90.815474989804599</v>
      </c>
      <c r="X50">
        <v>88.853546821517895</v>
      </c>
      <c r="Y50">
        <v>90.508945923921601</v>
      </c>
      <c r="Z50">
        <v>90.467504098864893</v>
      </c>
      <c r="AA50">
        <v>93.306937531784797</v>
      </c>
      <c r="AB50">
        <v>94.194222978074094</v>
      </c>
      <c r="AC50">
        <v>97.365518450831601</v>
      </c>
      <c r="AD50">
        <v>99.028077753779698</v>
      </c>
      <c r="AE50">
        <v>100</v>
      </c>
      <c r="AF50">
        <v>106.47233201581</v>
      </c>
    </row>
    <row r="51" spans="1:32" x14ac:dyDescent="0.3">
      <c r="A51" t="s">
        <v>130</v>
      </c>
      <c r="B51" t="s">
        <v>395</v>
      </c>
      <c r="C51" t="s">
        <v>297</v>
      </c>
      <c r="D51" t="s">
        <v>396</v>
      </c>
      <c r="E51" t="s">
        <v>298</v>
      </c>
      <c r="U51">
        <v>92.863599850069505</v>
      </c>
      <c r="V51">
        <v>91.936354719264997</v>
      </c>
      <c r="W51">
        <v>90.964707286399104</v>
      </c>
      <c r="X51">
        <v>89.056690353281098</v>
      </c>
      <c r="Y51">
        <v>90.882557915624204</v>
      </c>
      <c r="Z51">
        <v>91.952311667957503</v>
      </c>
      <c r="AA51">
        <v>93.628289762398097</v>
      </c>
      <c r="AB51">
        <v>94.509685729352697</v>
      </c>
      <c r="AC51">
        <v>97.336572044620297</v>
      </c>
      <c r="AD51">
        <v>99.057788944723598</v>
      </c>
      <c r="AE51">
        <v>100</v>
      </c>
      <c r="AF51">
        <v>106.580427446569</v>
      </c>
    </row>
    <row r="52" spans="1:32" x14ac:dyDescent="0.3">
      <c r="A52" t="s">
        <v>130</v>
      </c>
      <c r="B52" t="s">
        <v>397</v>
      </c>
      <c r="C52" t="s">
        <v>297</v>
      </c>
      <c r="D52" t="s">
        <v>398</v>
      </c>
      <c r="E52" t="s">
        <v>298</v>
      </c>
      <c r="U52">
        <v>93.9633100533472</v>
      </c>
      <c r="V52">
        <v>92.941969726680398</v>
      </c>
      <c r="W52">
        <v>92.169793241035705</v>
      </c>
      <c r="X52">
        <v>89.551333205779002</v>
      </c>
      <c r="Y52">
        <v>89.551333205779102</v>
      </c>
      <c r="Z52">
        <v>80.206846262567296</v>
      </c>
      <c r="AA52">
        <v>90.840329668589504</v>
      </c>
      <c r="AB52">
        <v>91.773620726828497</v>
      </c>
      <c r="AC52">
        <v>97.545546558704402</v>
      </c>
      <c r="AD52">
        <v>98.846153846153797</v>
      </c>
      <c r="AE52">
        <v>100</v>
      </c>
      <c r="AF52">
        <v>105.691056910569</v>
      </c>
    </row>
    <row r="53" spans="1:32" x14ac:dyDescent="0.3">
      <c r="A53" t="s">
        <v>130</v>
      </c>
      <c r="B53" t="s">
        <v>399</v>
      </c>
      <c r="C53" t="s">
        <v>297</v>
      </c>
      <c r="D53" t="s">
        <v>400</v>
      </c>
      <c r="E53" t="s">
        <v>298</v>
      </c>
      <c r="U53">
        <v>90.351821482431404</v>
      </c>
      <c r="V53">
        <v>89.284673984607394</v>
      </c>
      <c r="W53">
        <v>88.135085907552394</v>
      </c>
      <c r="X53">
        <v>85.634799782515401</v>
      </c>
      <c r="Y53">
        <v>84.965777909214495</v>
      </c>
      <c r="Z53">
        <v>91.570891386255894</v>
      </c>
      <c r="AA53">
        <v>93.183054966999805</v>
      </c>
      <c r="AB53">
        <v>94.166517288551304</v>
      </c>
      <c r="AC53">
        <v>97.020048115477096</v>
      </c>
      <c r="AD53">
        <v>99.069767441860407</v>
      </c>
      <c r="AE53">
        <v>100</v>
      </c>
      <c r="AF53">
        <v>107.01357466063401</v>
      </c>
    </row>
    <row r="54" spans="1:32" x14ac:dyDescent="0.3">
      <c r="A54" t="s">
        <v>130</v>
      </c>
      <c r="B54" t="s">
        <v>401</v>
      </c>
      <c r="C54" t="s">
        <v>297</v>
      </c>
      <c r="D54" t="s">
        <v>402</v>
      </c>
      <c r="E54" t="s">
        <v>298</v>
      </c>
      <c r="U54">
        <v>98.256915673457698</v>
      </c>
      <c r="V54">
        <v>97.045018231564896</v>
      </c>
      <c r="W54">
        <v>96.515802044889696</v>
      </c>
      <c r="X54">
        <v>95.889482758420698</v>
      </c>
      <c r="Y54">
        <v>91.170984440867002</v>
      </c>
      <c r="Z54">
        <v>94.144801959109898</v>
      </c>
      <c r="AA54">
        <v>93.097690916086407</v>
      </c>
      <c r="AB54">
        <v>94.430513978592998</v>
      </c>
      <c r="AC54">
        <v>96.514034215843097</v>
      </c>
      <c r="AD54">
        <v>100.141911069063</v>
      </c>
      <c r="AE54">
        <v>100</v>
      </c>
      <c r="AF54">
        <v>106.526429341963</v>
      </c>
    </row>
    <row r="55" spans="1:32" x14ac:dyDescent="0.3">
      <c r="A55" t="s">
        <v>130</v>
      </c>
      <c r="B55" t="s">
        <v>403</v>
      </c>
      <c r="C55" t="s">
        <v>297</v>
      </c>
      <c r="D55" t="s">
        <v>404</v>
      </c>
      <c r="E55" t="s">
        <v>298</v>
      </c>
      <c r="U55">
        <v>101.260058343379</v>
      </c>
      <c r="V55">
        <v>99.994307614086395</v>
      </c>
      <c r="W55">
        <v>99.589144293121706</v>
      </c>
      <c r="X55">
        <v>99.430940727922106</v>
      </c>
      <c r="Y55">
        <v>93.420799029627801</v>
      </c>
      <c r="Z55">
        <v>95.115507402047399</v>
      </c>
      <c r="AA55">
        <v>92.956857588667603</v>
      </c>
      <c r="AB55">
        <v>94.417869102831304</v>
      </c>
      <c r="AC55">
        <v>96.195807173152204</v>
      </c>
      <c r="AD55">
        <v>100.41567695962</v>
      </c>
      <c r="AE55">
        <v>100</v>
      </c>
      <c r="AF55">
        <v>106.373937677054</v>
      </c>
    </row>
    <row r="56" spans="1:32" x14ac:dyDescent="0.3">
      <c r="A56" t="s">
        <v>130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130</v>
      </c>
      <c r="B57" t="s">
        <v>407</v>
      </c>
      <c r="C57" t="s">
        <v>297</v>
      </c>
      <c r="D57" t="s">
        <v>408</v>
      </c>
      <c r="E57" t="s">
        <v>298</v>
      </c>
      <c r="F57">
        <v>57.766913936460497</v>
      </c>
      <c r="G57">
        <v>60.519751726561502</v>
      </c>
      <c r="H57">
        <v>63.553684144097602</v>
      </c>
      <c r="I57">
        <v>67.388337937853294</v>
      </c>
      <c r="J57">
        <v>70.752727585846699</v>
      </c>
      <c r="K57">
        <v>73.815463828243296</v>
      </c>
      <c r="L57">
        <v>76.634007467194394</v>
      </c>
      <c r="M57">
        <v>78.655762889058593</v>
      </c>
      <c r="N57">
        <v>81.482509766643503</v>
      </c>
      <c r="O57">
        <v>83.417991255162207</v>
      </c>
      <c r="P57">
        <v>86.019733909801602</v>
      </c>
      <c r="Q57">
        <v>88.505094006248001</v>
      </c>
      <c r="R57">
        <v>91.740398460018298</v>
      </c>
      <c r="S57">
        <v>95.362001348732605</v>
      </c>
      <c r="T57">
        <v>95.483890490246097</v>
      </c>
      <c r="U57">
        <v>96.129544235082193</v>
      </c>
      <c r="V57">
        <v>95.0786321118633</v>
      </c>
      <c r="W57">
        <v>94.059681509038498</v>
      </c>
      <c r="X57">
        <v>93.260384502465996</v>
      </c>
      <c r="Y57">
        <v>92.835643581649904</v>
      </c>
      <c r="Z57">
        <v>93.5922771048171</v>
      </c>
      <c r="AA57">
        <v>95.079586914030102</v>
      </c>
      <c r="AB57">
        <v>95.787224502458997</v>
      </c>
      <c r="AC57">
        <v>97.992612220970798</v>
      </c>
      <c r="AD57">
        <v>99.869815597623003</v>
      </c>
      <c r="AE57">
        <v>100</v>
      </c>
      <c r="AF57">
        <v>106.452276366628</v>
      </c>
    </row>
    <row r="58" spans="1:32" x14ac:dyDescent="0.3">
      <c r="A58" t="s">
        <v>130</v>
      </c>
      <c r="B58" t="s">
        <v>409</v>
      </c>
      <c r="C58" t="s">
        <v>297</v>
      </c>
      <c r="D58" t="s">
        <v>410</v>
      </c>
      <c r="E58" t="s">
        <v>298</v>
      </c>
      <c r="U58">
        <v>96.129544235082193</v>
      </c>
      <c r="V58">
        <v>95.0786321118633</v>
      </c>
      <c r="W58">
        <v>94.059681509038498</v>
      </c>
      <c r="X58">
        <v>93.260384502465996</v>
      </c>
      <c r="Y58">
        <v>92.835643581649904</v>
      </c>
      <c r="Z58">
        <v>93.5922771048171</v>
      </c>
      <c r="AA58">
        <v>95.079586914030102</v>
      </c>
      <c r="AB58">
        <v>95.787224502458997</v>
      </c>
      <c r="AC58">
        <v>97.992612220970798</v>
      </c>
      <c r="AD58">
        <v>99.869815597623003</v>
      </c>
      <c r="AE58">
        <v>100</v>
      </c>
      <c r="AF58">
        <v>106.452276366628</v>
      </c>
    </row>
    <row r="59" spans="1:32" x14ac:dyDescent="0.3">
      <c r="A59" t="s">
        <v>130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132</v>
      </c>
      <c r="B2" t="s">
        <v>295</v>
      </c>
      <c r="C2" t="s">
        <v>297</v>
      </c>
      <c r="D2" t="s">
        <v>296</v>
      </c>
      <c r="E2" t="s">
        <v>298</v>
      </c>
      <c r="U2">
        <v>92.367588261287395</v>
      </c>
      <c r="V2">
        <v>92.463937930333401</v>
      </c>
      <c r="W2">
        <v>92.394780573725896</v>
      </c>
      <c r="X2">
        <v>92.110581618514701</v>
      </c>
      <c r="Y2">
        <v>92.316526655815395</v>
      </c>
      <c r="Z2">
        <v>92.610340655428104</v>
      </c>
      <c r="AA2">
        <v>92.316490185371705</v>
      </c>
      <c r="AB2">
        <v>93.378238997640594</v>
      </c>
      <c r="AC2">
        <v>97.613594703383995</v>
      </c>
      <c r="AD2">
        <v>98.715685087689394</v>
      </c>
      <c r="AE2">
        <v>100</v>
      </c>
      <c r="AF2">
        <v>103.997814783341</v>
      </c>
    </row>
    <row r="3" spans="1:32" x14ac:dyDescent="0.3">
      <c r="A3" t="s">
        <v>132</v>
      </c>
      <c r="B3" t="s">
        <v>299</v>
      </c>
      <c r="C3" t="s">
        <v>297</v>
      </c>
      <c r="D3" t="s">
        <v>300</v>
      </c>
      <c r="E3" t="s">
        <v>298</v>
      </c>
      <c r="U3">
        <v>95.442337857174707</v>
      </c>
      <c r="V3">
        <v>94.510189141774305</v>
      </c>
      <c r="W3">
        <v>92.747217691869807</v>
      </c>
      <c r="X3">
        <v>92.496486772038295</v>
      </c>
      <c r="Y3">
        <v>92.739341153333001</v>
      </c>
      <c r="Z3">
        <v>92.648706421876398</v>
      </c>
      <c r="AA3">
        <v>93.196730711595194</v>
      </c>
      <c r="AB3">
        <v>94.368688919059593</v>
      </c>
      <c r="AC3">
        <v>98.348720847110002</v>
      </c>
      <c r="AD3">
        <v>99.210453367800895</v>
      </c>
      <c r="AE3">
        <v>100</v>
      </c>
      <c r="AF3">
        <v>105.639303293978</v>
      </c>
    </row>
    <row r="4" spans="1:32" x14ac:dyDescent="0.3">
      <c r="A4" t="s">
        <v>132</v>
      </c>
      <c r="B4" t="s">
        <v>301</v>
      </c>
      <c r="C4" t="s">
        <v>297</v>
      </c>
      <c r="D4" t="s">
        <v>302</v>
      </c>
      <c r="E4" t="s">
        <v>298</v>
      </c>
      <c r="U4">
        <v>94.991670565694704</v>
      </c>
      <c r="V4">
        <v>93.482896791374998</v>
      </c>
      <c r="W4">
        <v>91.421702317754495</v>
      </c>
      <c r="X4">
        <v>90.864886010107796</v>
      </c>
      <c r="Y4">
        <v>91.504614489934397</v>
      </c>
      <c r="Z4">
        <v>91.697332378972405</v>
      </c>
      <c r="AA4">
        <v>91.977717872584705</v>
      </c>
      <c r="AB4">
        <v>93.343425189036594</v>
      </c>
      <c r="AC4">
        <v>97.482056340607699</v>
      </c>
      <c r="AD4">
        <v>99.104476621184801</v>
      </c>
      <c r="AE4">
        <v>100</v>
      </c>
      <c r="AF4">
        <v>105.04436067314801</v>
      </c>
    </row>
    <row r="5" spans="1:32" x14ac:dyDescent="0.3">
      <c r="A5" t="s">
        <v>132</v>
      </c>
      <c r="B5" t="s">
        <v>303</v>
      </c>
      <c r="C5" t="s">
        <v>297</v>
      </c>
      <c r="D5" t="s">
        <v>304</v>
      </c>
      <c r="E5" t="s">
        <v>298</v>
      </c>
      <c r="U5">
        <v>95.504926122308305</v>
      </c>
      <c r="V5">
        <v>92.989535125333703</v>
      </c>
      <c r="W5">
        <v>89.3396291790296</v>
      </c>
      <c r="X5">
        <v>88.412668012669698</v>
      </c>
      <c r="Y5">
        <v>89.805137473696107</v>
      </c>
      <c r="Z5">
        <v>89.916133656623501</v>
      </c>
      <c r="AA5">
        <v>90.179728007607196</v>
      </c>
      <c r="AB5">
        <v>92.107596718139305</v>
      </c>
      <c r="AC5">
        <v>97.184177904499705</v>
      </c>
      <c r="AD5">
        <v>99.174566332369807</v>
      </c>
      <c r="AE5">
        <v>100</v>
      </c>
      <c r="AF5">
        <v>105.584393435</v>
      </c>
    </row>
    <row r="6" spans="1:32" x14ac:dyDescent="0.3">
      <c r="A6" t="s">
        <v>132</v>
      </c>
      <c r="B6" t="s">
        <v>305</v>
      </c>
      <c r="C6" t="s">
        <v>297</v>
      </c>
      <c r="D6" t="s">
        <v>306</v>
      </c>
      <c r="E6" t="s">
        <v>298</v>
      </c>
      <c r="U6">
        <v>93.970027334385506</v>
      </c>
      <c r="V6">
        <v>92.726515165290806</v>
      </c>
      <c r="W6">
        <v>90.713063884033502</v>
      </c>
      <c r="X6">
        <v>90.190638771656793</v>
      </c>
      <c r="Y6">
        <v>90.919740340109499</v>
      </c>
      <c r="Z6">
        <v>91.108477076780105</v>
      </c>
      <c r="AA6">
        <v>91.237379707617805</v>
      </c>
      <c r="AB6">
        <v>92.687677427610595</v>
      </c>
      <c r="AC6">
        <v>97.243230953889906</v>
      </c>
      <c r="AD6">
        <v>98.773327203457598</v>
      </c>
      <c r="AE6">
        <v>100</v>
      </c>
      <c r="AF6">
        <v>104.66050628934801</v>
      </c>
    </row>
    <row r="7" spans="1:32" x14ac:dyDescent="0.3">
      <c r="A7" t="s">
        <v>132</v>
      </c>
      <c r="B7" t="s">
        <v>307</v>
      </c>
      <c r="C7" t="s">
        <v>297</v>
      </c>
      <c r="D7" t="s">
        <v>308</v>
      </c>
      <c r="E7" t="s">
        <v>298</v>
      </c>
      <c r="U7">
        <v>94.591899001584395</v>
      </c>
      <c r="V7">
        <v>93.508446291283093</v>
      </c>
      <c r="W7">
        <v>91.919684985520306</v>
      </c>
      <c r="X7">
        <v>91.384806279900801</v>
      </c>
      <c r="Y7">
        <v>91.903011331767203</v>
      </c>
      <c r="Z7">
        <v>92.112867136965406</v>
      </c>
      <c r="AA7">
        <v>92.2954268722726</v>
      </c>
      <c r="AB7">
        <v>93.535238592295102</v>
      </c>
      <c r="AC7">
        <v>97.561066122625903</v>
      </c>
      <c r="AD7">
        <v>99.026501944103202</v>
      </c>
      <c r="AE7">
        <v>100</v>
      </c>
      <c r="AF7">
        <v>104.713730596102</v>
      </c>
    </row>
    <row r="8" spans="1:32" x14ac:dyDescent="0.3">
      <c r="A8" t="s">
        <v>132</v>
      </c>
      <c r="B8" t="s">
        <v>309</v>
      </c>
      <c r="C8" t="s">
        <v>297</v>
      </c>
      <c r="D8" t="s">
        <v>310</v>
      </c>
      <c r="E8" t="s">
        <v>298</v>
      </c>
      <c r="U8">
        <v>94.875550457866197</v>
      </c>
      <c r="V8">
        <v>93.3265529576625</v>
      </c>
      <c r="W8">
        <v>91.035014626426403</v>
      </c>
      <c r="X8">
        <v>90.188307683389695</v>
      </c>
      <c r="Y8">
        <v>91.110950331028604</v>
      </c>
      <c r="Z8">
        <v>91.223456918185207</v>
      </c>
      <c r="AA8">
        <v>91.3471576339319</v>
      </c>
      <c r="AB8">
        <v>92.914927754665598</v>
      </c>
      <c r="AC8">
        <v>97.677071847341395</v>
      </c>
      <c r="AD8">
        <v>99.195771515652496</v>
      </c>
      <c r="AE8">
        <v>100</v>
      </c>
      <c r="AF8">
        <v>105.339836165587</v>
      </c>
    </row>
    <row r="9" spans="1:32" x14ac:dyDescent="0.3">
      <c r="A9" t="s">
        <v>132</v>
      </c>
      <c r="B9" t="s">
        <v>311</v>
      </c>
      <c r="C9" t="s">
        <v>297</v>
      </c>
      <c r="D9" t="s">
        <v>312</v>
      </c>
      <c r="E9" t="s">
        <v>298</v>
      </c>
      <c r="U9">
        <v>95.786667655667102</v>
      </c>
      <c r="V9">
        <v>94.257457197408002</v>
      </c>
      <c r="W9">
        <v>92.317432336746293</v>
      </c>
      <c r="X9">
        <v>91.734342401244604</v>
      </c>
      <c r="Y9">
        <v>92.078143387261903</v>
      </c>
      <c r="Z9">
        <v>92.302346452378202</v>
      </c>
      <c r="AA9">
        <v>92.6838712843699</v>
      </c>
      <c r="AB9">
        <v>93.998246858900302</v>
      </c>
      <c r="AC9">
        <v>97.761755087077802</v>
      </c>
      <c r="AD9">
        <v>99.243564573597595</v>
      </c>
      <c r="AE9">
        <v>100</v>
      </c>
      <c r="AF9">
        <v>105.213334362956</v>
      </c>
    </row>
    <row r="10" spans="1:32" x14ac:dyDescent="0.3">
      <c r="A10" t="s">
        <v>132</v>
      </c>
      <c r="B10" t="s">
        <v>313</v>
      </c>
      <c r="C10" t="s">
        <v>297</v>
      </c>
      <c r="D10" t="s">
        <v>314</v>
      </c>
      <c r="E10" t="s">
        <v>298</v>
      </c>
      <c r="U10">
        <v>97.280418927663007</v>
      </c>
      <c r="V10">
        <v>95.742511368140299</v>
      </c>
      <c r="W10">
        <v>94.289594430944305</v>
      </c>
      <c r="X10">
        <v>93.914385092404103</v>
      </c>
      <c r="Y10">
        <v>93.929306020110801</v>
      </c>
      <c r="Z10">
        <v>94.070971162851606</v>
      </c>
      <c r="AA10">
        <v>94.533607658596196</v>
      </c>
      <c r="AB10">
        <v>95.370354651995697</v>
      </c>
      <c r="AC10">
        <v>98.139559729258593</v>
      </c>
      <c r="AD10">
        <v>99.652431254264798</v>
      </c>
      <c r="AE10">
        <v>100</v>
      </c>
      <c r="AF10">
        <v>105.73028050265999</v>
      </c>
    </row>
    <row r="11" spans="1:32" x14ac:dyDescent="0.3">
      <c r="A11" t="s">
        <v>132</v>
      </c>
      <c r="B11" t="s">
        <v>315</v>
      </c>
      <c r="C11" t="s">
        <v>297</v>
      </c>
      <c r="D11" t="s">
        <v>316</v>
      </c>
      <c r="E11" t="s">
        <v>298</v>
      </c>
      <c r="U11">
        <v>98.409716349914206</v>
      </c>
      <c r="V11">
        <v>96.863061311137798</v>
      </c>
      <c r="W11">
        <v>95.741934838301901</v>
      </c>
      <c r="X11">
        <v>95.514400915512397</v>
      </c>
      <c r="Y11">
        <v>95.272232568694093</v>
      </c>
      <c r="Z11">
        <v>95.348616079480195</v>
      </c>
      <c r="AA11">
        <v>95.871550288904402</v>
      </c>
      <c r="AB11">
        <v>96.363711031779104</v>
      </c>
      <c r="AC11">
        <v>98.456107397788003</v>
      </c>
      <c r="AD11">
        <v>99.995565706622003</v>
      </c>
      <c r="AE11">
        <v>100</v>
      </c>
      <c r="AF11">
        <v>106.087999586013</v>
      </c>
    </row>
    <row r="12" spans="1:32" x14ac:dyDescent="0.3">
      <c r="A12" t="s">
        <v>132</v>
      </c>
      <c r="B12" t="s">
        <v>317</v>
      </c>
      <c r="C12" t="s">
        <v>297</v>
      </c>
      <c r="D12" t="s">
        <v>318</v>
      </c>
      <c r="E12" t="s">
        <v>298</v>
      </c>
      <c r="U12">
        <v>94.828317913653095</v>
      </c>
      <c r="V12">
        <v>93.607490670877496</v>
      </c>
      <c r="W12">
        <v>92.150783514476601</v>
      </c>
      <c r="X12">
        <v>91.684049096270002</v>
      </c>
      <c r="Y12">
        <v>92.0362581840442</v>
      </c>
      <c r="Z12">
        <v>92.205817200594097</v>
      </c>
      <c r="AA12">
        <v>92.430512093131995</v>
      </c>
      <c r="AB12">
        <v>93.692736133559507</v>
      </c>
      <c r="AC12">
        <v>97.587308129661693</v>
      </c>
      <c r="AD12">
        <v>99.0176347650645</v>
      </c>
      <c r="AE12">
        <v>100</v>
      </c>
      <c r="AF12">
        <v>104.832153968773</v>
      </c>
    </row>
    <row r="13" spans="1:32" x14ac:dyDescent="0.3">
      <c r="A13" t="s">
        <v>132</v>
      </c>
      <c r="B13" t="s">
        <v>319</v>
      </c>
      <c r="C13" t="s">
        <v>297</v>
      </c>
      <c r="D13" t="s">
        <v>320</v>
      </c>
      <c r="E13" t="s">
        <v>298</v>
      </c>
      <c r="U13">
        <v>94.040635548661797</v>
      </c>
      <c r="V13">
        <v>92.905043830194799</v>
      </c>
      <c r="W13">
        <v>91.290812121026306</v>
      </c>
      <c r="X13">
        <v>90.885358552346105</v>
      </c>
      <c r="Y13">
        <v>91.381136098778597</v>
      </c>
      <c r="Z13">
        <v>91.638328891413707</v>
      </c>
      <c r="AA13">
        <v>91.911053626543406</v>
      </c>
      <c r="AB13">
        <v>93.170089592179096</v>
      </c>
      <c r="AC13">
        <v>97.3669020771503</v>
      </c>
      <c r="AD13">
        <v>98.933109605587205</v>
      </c>
      <c r="AE13">
        <v>100</v>
      </c>
      <c r="AF13">
        <v>104.61309889552</v>
      </c>
    </row>
    <row r="14" spans="1:32" x14ac:dyDescent="0.3">
      <c r="A14" t="s">
        <v>132</v>
      </c>
      <c r="B14" t="s">
        <v>321</v>
      </c>
      <c r="C14" t="s">
        <v>297</v>
      </c>
      <c r="D14" t="s">
        <v>322</v>
      </c>
      <c r="E14" t="s">
        <v>298</v>
      </c>
      <c r="U14">
        <v>95.639523240234993</v>
      </c>
      <c r="V14">
        <v>94.369294386544397</v>
      </c>
      <c r="W14">
        <v>92.449445578534295</v>
      </c>
      <c r="X14">
        <v>92.0542594521214</v>
      </c>
      <c r="Y14">
        <v>92.390467455587597</v>
      </c>
      <c r="Z14">
        <v>93.202400345611906</v>
      </c>
      <c r="AA14">
        <v>93.847633984065396</v>
      </c>
      <c r="AB14">
        <v>94.835986742206899</v>
      </c>
      <c r="AC14">
        <v>98.025200617739202</v>
      </c>
      <c r="AD14">
        <v>99.770387127591505</v>
      </c>
      <c r="AE14">
        <v>100</v>
      </c>
      <c r="AF14">
        <v>105.56052668743</v>
      </c>
    </row>
    <row r="15" spans="1:32" x14ac:dyDescent="0.3">
      <c r="A15" t="s">
        <v>132</v>
      </c>
      <c r="B15" t="s">
        <v>323</v>
      </c>
      <c r="C15" t="s">
        <v>297</v>
      </c>
      <c r="D15" t="s">
        <v>324</v>
      </c>
      <c r="E15" t="s">
        <v>298</v>
      </c>
      <c r="U15">
        <v>95.994390117571001</v>
      </c>
      <c r="V15">
        <v>94.674857128384502</v>
      </c>
      <c r="W15">
        <v>92.965283471851194</v>
      </c>
      <c r="X15">
        <v>92.621338370211603</v>
      </c>
      <c r="Y15">
        <v>92.828303225439797</v>
      </c>
      <c r="Z15">
        <v>93.211393251738102</v>
      </c>
      <c r="AA15">
        <v>93.627336143317805</v>
      </c>
      <c r="AB15">
        <v>94.642260483299395</v>
      </c>
      <c r="AC15">
        <v>98.009973045303397</v>
      </c>
      <c r="AD15">
        <v>99.572210072545502</v>
      </c>
      <c r="AE15">
        <v>100</v>
      </c>
      <c r="AF15">
        <v>105.396571180839</v>
      </c>
    </row>
    <row r="16" spans="1:32" x14ac:dyDescent="0.3">
      <c r="A16" t="s">
        <v>132</v>
      </c>
      <c r="B16" t="s">
        <v>325</v>
      </c>
      <c r="C16" t="s">
        <v>297</v>
      </c>
      <c r="D16" t="s">
        <v>326</v>
      </c>
      <c r="E16" t="s">
        <v>298</v>
      </c>
      <c r="U16">
        <v>96.264384856142996</v>
      </c>
      <c r="V16">
        <v>94.905817676454404</v>
      </c>
      <c r="W16">
        <v>93.361906425517603</v>
      </c>
      <c r="X16">
        <v>93.0512630320423</v>
      </c>
      <c r="Y16">
        <v>93.163095636407803</v>
      </c>
      <c r="Z16">
        <v>93.195530682507496</v>
      </c>
      <c r="AA16">
        <v>93.4142241568712</v>
      </c>
      <c r="AB16">
        <v>94.449935928766095</v>
      </c>
      <c r="AC16">
        <v>97.962070131072394</v>
      </c>
      <c r="AD16">
        <v>99.396260496459306</v>
      </c>
      <c r="AE16">
        <v>100</v>
      </c>
      <c r="AF16">
        <v>105.26621379259799</v>
      </c>
    </row>
    <row r="17" spans="1:32" x14ac:dyDescent="0.3">
      <c r="A17" t="s">
        <v>132</v>
      </c>
      <c r="B17" t="s">
        <v>327</v>
      </c>
      <c r="C17" t="s">
        <v>297</v>
      </c>
      <c r="D17" t="s">
        <v>328</v>
      </c>
      <c r="E17" t="s">
        <v>298</v>
      </c>
      <c r="U17">
        <v>95.1552897714175</v>
      </c>
      <c r="V17">
        <v>93.835960937639101</v>
      </c>
      <c r="W17">
        <v>92.249138799239404</v>
      </c>
      <c r="X17">
        <v>91.914269602535299</v>
      </c>
      <c r="Y17">
        <v>92.326087132782504</v>
      </c>
      <c r="Z17">
        <v>92.507241581139397</v>
      </c>
      <c r="AA17">
        <v>93.107848059252305</v>
      </c>
      <c r="AB17">
        <v>94.427023259147404</v>
      </c>
      <c r="AC17">
        <v>97.930799609922005</v>
      </c>
      <c r="AD17">
        <v>99.388892185764306</v>
      </c>
      <c r="AE17">
        <v>100</v>
      </c>
      <c r="AF17">
        <v>105.364139497846</v>
      </c>
    </row>
    <row r="18" spans="1:32" x14ac:dyDescent="0.3">
      <c r="A18" t="s">
        <v>132</v>
      </c>
      <c r="B18" t="s">
        <v>329</v>
      </c>
      <c r="C18" t="s">
        <v>297</v>
      </c>
      <c r="D18" t="s">
        <v>330</v>
      </c>
      <c r="E18" t="s">
        <v>298</v>
      </c>
      <c r="U18">
        <v>94.809930530588701</v>
      </c>
      <c r="V18">
        <v>93.685908478390701</v>
      </c>
      <c r="W18">
        <v>92.270498474589004</v>
      </c>
      <c r="X18">
        <v>91.892925004635501</v>
      </c>
      <c r="Y18">
        <v>92.125311065456401</v>
      </c>
      <c r="Z18">
        <v>92.323920082448197</v>
      </c>
      <c r="AA18">
        <v>92.661749020927303</v>
      </c>
      <c r="AB18">
        <v>93.681128808611206</v>
      </c>
      <c r="AC18">
        <v>97.409729906967897</v>
      </c>
      <c r="AD18">
        <v>99.007222016623601</v>
      </c>
      <c r="AE18">
        <v>100</v>
      </c>
      <c r="AF18">
        <v>104.815329540139</v>
      </c>
    </row>
    <row r="19" spans="1:32" x14ac:dyDescent="0.3">
      <c r="A19" t="s">
        <v>132</v>
      </c>
      <c r="B19" t="s">
        <v>331</v>
      </c>
      <c r="C19" t="s">
        <v>297</v>
      </c>
      <c r="D19" t="s">
        <v>332</v>
      </c>
      <c r="E19" t="s">
        <v>298</v>
      </c>
      <c r="U19">
        <v>93.400043870016603</v>
      </c>
      <c r="V19">
        <v>92.225383661285207</v>
      </c>
      <c r="W19">
        <v>90.710908734573295</v>
      </c>
      <c r="X19">
        <v>90.254709119825193</v>
      </c>
      <c r="Y19">
        <v>90.820192541323607</v>
      </c>
      <c r="Z19">
        <v>91.095634347287799</v>
      </c>
      <c r="AA19">
        <v>91.287672153720393</v>
      </c>
      <c r="AB19">
        <v>92.700938230400894</v>
      </c>
      <c r="AC19">
        <v>97.185322274200104</v>
      </c>
      <c r="AD19">
        <v>98.682924825732599</v>
      </c>
      <c r="AE19">
        <v>100</v>
      </c>
      <c r="AF19">
        <v>104.296390758733</v>
      </c>
    </row>
    <row r="20" spans="1:32" x14ac:dyDescent="0.3">
      <c r="A20" t="s">
        <v>132</v>
      </c>
      <c r="B20" t="s">
        <v>333</v>
      </c>
      <c r="C20" t="s">
        <v>297</v>
      </c>
      <c r="D20" t="s">
        <v>334</v>
      </c>
      <c r="E20" t="s">
        <v>298</v>
      </c>
      <c r="U20">
        <v>92.3642110842096</v>
      </c>
      <c r="V20">
        <v>92.079439508538201</v>
      </c>
      <c r="W20">
        <v>91.382754012245101</v>
      </c>
      <c r="X20">
        <v>90.799332381927897</v>
      </c>
      <c r="Y20">
        <v>90.996285107852898</v>
      </c>
      <c r="Z20">
        <v>91.371345224040297</v>
      </c>
      <c r="AA20">
        <v>91.580933433348605</v>
      </c>
      <c r="AB20">
        <v>92.800282021017395</v>
      </c>
      <c r="AC20">
        <v>97.015263940918501</v>
      </c>
      <c r="AD20">
        <v>98.324000278910304</v>
      </c>
      <c r="AE20">
        <v>100</v>
      </c>
      <c r="AF20">
        <v>104.389440463233</v>
      </c>
    </row>
    <row r="21" spans="1:32" x14ac:dyDescent="0.3">
      <c r="A21" t="s">
        <v>132</v>
      </c>
      <c r="B21" t="s">
        <v>335</v>
      </c>
      <c r="C21" t="s">
        <v>297</v>
      </c>
      <c r="D21" t="s">
        <v>336</v>
      </c>
      <c r="E21" t="s">
        <v>298</v>
      </c>
      <c r="U21">
        <v>92.889099556952004</v>
      </c>
      <c r="V21">
        <v>92.346136799394998</v>
      </c>
      <c r="W21">
        <v>91.301618825155302</v>
      </c>
      <c r="X21">
        <v>90.750287337006199</v>
      </c>
      <c r="Y21">
        <v>91.045463408999197</v>
      </c>
      <c r="Z21">
        <v>91.336111339610596</v>
      </c>
      <c r="AA21">
        <v>91.560186524110804</v>
      </c>
      <c r="AB21">
        <v>92.852680044206096</v>
      </c>
      <c r="AC21">
        <v>97.118318743459696</v>
      </c>
      <c r="AD21">
        <v>98.437165457594304</v>
      </c>
      <c r="AE21">
        <v>100</v>
      </c>
      <c r="AF21">
        <v>104.597517320229</v>
      </c>
    </row>
    <row r="22" spans="1:32" x14ac:dyDescent="0.3">
      <c r="A22" t="s">
        <v>132</v>
      </c>
      <c r="B22" t="s">
        <v>337</v>
      </c>
      <c r="C22" t="s">
        <v>297</v>
      </c>
      <c r="D22" t="s">
        <v>338</v>
      </c>
      <c r="E22" t="s">
        <v>298</v>
      </c>
      <c r="U22">
        <v>93.626322705088597</v>
      </c>
      <c r="V22">
        <v>92.666504449548597</v>
      </c>
      <c r="W22">
        <v>91.120970752133502</v>
      </c>
      <c r="X22">
        <v>90.627502071348303</v>
      </c>
      <c r="Y22">
        <v>91.106168077625796</v>
      </c>
      <c r="Z22">
        <v>91.266995861087906</v>
      </c>
      <c r="AA22">
        <v>91.513468961080093</v>
      </c>
      <c r="AB22">
        <v>92.921286799260798</v>
      </c>
      <c r="AC22">
        <v>97.257944045775105</v>
      </c>
      <c r="AD22">
        <v>98.590801075865102</v>
      </c>
      <c r="AE22">
        <v>100</v>
      </c>
      <c r="AF22">
        <v>104.906799144282</v>
      </c>
    </row>
    <row r="23" spans="1:32" x14ac:dyDescent="0.3">
      <c r="A23" t="s">
        <v>132</v>
      </c>
      <c r="B23" t="s">
        <v>339</v>
      </c>
      <c r="C23" t="s">
        <v>297</v>
      </c>
      <c r="D23" t="s">
        <v>340</v>
      </c>
      <c r="E23" t="s">
        <v>298</v>
      </c>
      <c r="U23">
        <v>92.856239850173495</v>
      </c>
      <c r="V23">
        <v>92.424968272085096</v>
      </c>
      <c r="W23">
        <v>91.508546020858702</v>
      </c>
      <c r="X23">
        <v>91.370826199500399</v>
      </c>
      <c r="Y23">
        <v>91.565574555237504</v>
      </c>
      <c r="Z23">
        <v>91.553033222611106</v>
      </c>
      <c r="AA23">
        <v>91.566075667857007</v>
      </c>
      <c r="AB23">
        <v>92.8757491934021</v>
      </c>
      <c r="AC23">
        <v>97.405230152251207</v>
      </c>
      <c r="AD23">
        <v>98.275032979046799</v>
      </c>
      <c r="AE23">
        <v>100</v>
      </c>
      <c r="AF23">
        <v>104.696589763112</v>
      </c>
    </row>
    <row r="24" spans="1:32" x14ac:dyDescent="0.3">
      <c r="A24" t="s">
        <v>132</v>
      </c>
      <c r="B24" t="s">
        <v>341</v>
      </c>
      <c r="C24" t="s">
        <v>297</v>
      </c>
      <c r="D24" t="s">
        <v>342</v>
      </c>
      <c r="E24" t="s">
        <v>298</v>
      </c>
      <c r="U24">
        <v>94.800721591268996</v>
      </c>
      <c r="V24">
        <v>92.386817256031605</v>
      </c>
      <c r="W24">
        <v>88.733755105048303</v>
      </c>
      <c r="X24">
        <v>87.649407600090498</v>
      </c>
      <c r="Y24">
        <v>89.088144770133297</v>
      </c>
      <c r="Z24">
        <v>89.289383830638201</v>
      </c>
      <c r="AA24">
        <v>89.504683416517196</v>
      </c>
      <c r="AB24">
        <v>91.451690207109905</v>
      </c>
      <c r="AC24">
        <v>96.869003007695696</v>
      </c>
      <c r="AD24">
        <v>98.892939152207902</v>
      </c>
      <c r="AE24">
        <v>100</v>
      </c>
      <c r="AF24">
        <v>105.338987687046</v>
      </c>
    </row>
    <row r="25" spans="1:32" x14ac:dyDescent="0.3">
      <c r="A25" t="s">
        <v>132</v>
      </c>
      <c r="B25" t="s">
        <v>343</v>
      </c>
      <c r="C25" t="s">
        <v>297</v>
      </c>
      <c r="D25" t="s">
        <v>344</v>
      </c>
      <c r="E25" t="s">
        <v>298</v>
      </c>
      <c r="U25">
        <v>94.145067934270003</v>
      </c>
      <c r="V25">
        <v>92.092143396424504</v>
      </c>
      <c r="W25">
        <v>88.803492915293106</v>
      </c>
      <c r="X25">
        <v>87.893191004972707</v>
      </c>
      <c r="Y25">
        <v>89.181752609244896</v>
      </c>
      <c r="Z25">
        <v>89.342161563958797</v>
      </c>
      <c r="AA25">
        <v>89.483918508456597</v>
      </c>
      <c r="AB25">
        <v>91.399930880471103</v>
      </c>
      <c r="AC25">
        <v>96.775229490413693</v>
      </c>
      <c r="AD25">
        <v>98.628919165246998</v>
      </c>
      <c r="AE25">
        <v>100</v>
      </c>
      <c r="AF25">
        <v>104.42523059613499</v>
      </c>
    </row>
    <row r="26" spans="1:32" x14ac:dyDescent="0.3">
      <c r="A26" t="s">
        <v>132</v>
      </c>
      <c r="B26" t="s">
        <v>345</v>
      </c>
      <c r="C26" t="s">
        <v>297</v>
      </c>
      <c r="D26" t="s">
        <v>346</v>
      </c>
      <c r="E26" t="s">
        <v>298</v>
      </c>
      <c r="U26">
        <v>95.445459203888106</v>
      </c>
      <c r="V26">
        <v>92.712001376957502</v>
      </c>
      <c r="W26">
        <v>88.717344166175707</v>
      </c>
      <c r="X26">
        <v>87.558285678500894</v>
      </c>
      <c r="Y26">
        <v>89.0844342318386</v>
      </c>
      <c r="Z26">
        <v>89.2707468453182</v>
      </c>
      <c r="AA26">
        <v>89.560660729887005</v>
      </c>
      <c r="AB26">
        <v>91.578015874707802</v>
      </c>
      <c r="AC26">
        <v>97.001009945379394</v>
      </c>
      <c r="AD26">
        <v>99.076981564656705</v>
      </c>
      <c r="AE26">
        <v>100</v>
      </c>
      <c r="AF26">
        <v>104.71409785141</v>
      </c>
    </row>
    <row r="27" spans="1:32" x14ac:dyDescent="0.3">
      <c r="A27" t="s">
        <v>132</v>
      </c>
      <c r="B27" t="s">
        <v>347</v>
      </c>
      <c r="C27" t="s">
        <v>297</v>
      </c>
      <c r="D27" t="s">
        <v>348</v>
      </c>
      <c r="E27" t="s">
        <v>298</v>
      </c>
      <c r="U27">
        <v>94.050630734502604</v>
      </c>
      <c r="V27">
        <v>91.996983248238394</v>
      </c>
      <c r="W27">
        <v>88.727733278242795</v>
      </c>
      <c r="X27">
        <v>87.690369349673603</v>
      </c>
      <c r="Y27">
        <v>89.055085825599903</v>
      </c>
      <c r="Z27">
        <v>89.293317475924894</v>
      </c>
      <c r="AA27">
        <v>89.430200240809299</v>
      </c>
      <c r="AB27">
        <v>91.290148243828696</v>
      </c>
      <c r="AC27">
        <v>96.714941706168403</v>
      </c>
      <c r="AD27">
        <v>98.737051469491604</v>
      </c>
      <c r="AE27">
        <v>100</v>
      </c>
      <c r="AF27">
        <v>106.458872709535</v>
      </c>
    </row>
    <row r="28" spans="1:32" x14ac:dyDescent="0.3">
      <c r="A28" t="s">
        <v>132</v>
      </c>
      <c r="B28" t="s">
        <v>349</v>
      </c>
      <c r="C28" t="s">
        <v>297</v>
      </c>
      <c r="D28" t="s">
        <v>350</v>
      </c>
      <c r="E28" t="s">
        <v>298</v>
      </c>
      <c r="U28">
        <v>92.929471852416199</v>
      </c>
      <c r="V28">
        <v>91.944028726004603</v>
      </c>
      <c r="W28">
        <v>89.920936267886404</v>
      </c>
      <c r="X28">
        <v>89.428646243363502</v>
      </c>
      <c r="Y28">
        <v>90.041297274899904</v>
      </c>
      <c r="Z28">
        <v>90.303281091624299</v>
      </c>
      <c r="AA28">
        <v>90.339245921919201</v>
      </c>
      <c r="AB28">
        <v>91.831887099190297</v>
      </c>
      <c r="AC28">
        <v>96.674523463080902</v>
      </c>
      <c r="AD28">
        <v>98.357929878405301</v>
      </c>
      <c r="AE28">
        <v>100</v>
      </c>
      <c r="AF28">
        <v>102.659170507887</v>
      </c>
    </row>
    <row r="29" spans="1:32" x14ac:dyDescent="0.3">
      <c r="A29" t="s">
        <v>132</v>
      </c>
      <c r="B29" t="s">
        <v>351</v>
      </c>
      <c r="C29" t="s">
        <v>297</v>
      </c>
      <c r="D29" t="s">
        <v>352</v>
      </c>
      <c r="E29" t="s">
        <v>298</v>
      </c>
      <c r="U29">
        <v>93.181337328999405</v>
      </c>
      <c r="V29">
        <v>91.902355490452905</v>
      </c>
      <c r="W29">
        <v>89.890438918680601</v>
      </c>
      <c r="X29">
        <v>89.2970561462608</v>
      </c>
      <c r="Y29">
        <v>90.033972361110997</v>
      </c>
      <c r="Z29">
        <v>90.154926557843993</v>
      </c>
      <c r="AA29">
        <v>90.136925041348306</v>
      </c>
      <c r="AB29">
        <v>91.7414673892617</v>
      </c>
      <c r="AC29">
        <v>96.781785873295902</v>
      </c>
      <c r="AD29">
        <v>98.3333890822596</v>
      </c>
      <c r="AE29">
        <v>100</v>
      </c>
      <c r="AF29">
        <v>103.96398690024</v>
      </c>
    </row>
    <row r="30" spans="1:32" x14ac:dyDescent="0.3">
      <c r="A30" t="s">
        <v>132</v>
      </c>
      <c r="B30" t="s">
        <v>353</v>
      </c>
      <c r="C30" t="s">
        <v>297</v>
      </c>
      <c r="D30" t="s">
        <v>354</v>
      </c>
      <c r="E30" t="s">
        <v>298</v>
      </c>
      <c r="U30">
        <v>93.120546467587303</v>
      </c>
      <c r="V30">
        <v>91.812728799009307</v>
      </c>
      <c r="W30">
        <v>89.840209582513396</v>
      </c>
      <c r="X30">
        <v>89.399027758188396</v>
      </c>
      <c r="Y30">
        <v>90.236879858190804</v>
      </c>
      <c r="Z30">
        <v>90.325879847423707</v>
      </c>
      <c r="AA30">
        <v>90.205504566073998</v>
      </c>
      <c r="AB30">
        <v>91.7954664794932</v>
      </c>
      <c r="AC30">
        <v>96.707186468671097</v>
      </c>
      <c r="AD30">
        <v>98.5382430962201</v>
      </c>
      <c r="AE30">
        <v>100</v>
      </c>
      <c r="AF30">
        <v>104.026479980342</v>
      </c>
    </row>
    <row r="31" spans="1:32" x14ac:dyDescent="0.3">
      <c r="A31" t="s">
        <v>132</v>
      </c>
      <c r="B31" t="s">
        <v>355</v>
      </c>
      <c r="C31" t="s">
        <v>297</v>
      </c>
      <c r="D31" t="s">
        <v>356</v>
      </c>
      <c r="E31" t="s">
        <v>298</v>
      </c>
      <c r="U31">
        <v>92.362098960608805</v>
      </c>
      <c r="V31">
        <v>91.2682624523421</v>
      </c>
      <c r="W31">
        <v>89.477024402826103</v>
      </c>
      <c r="X31">
        <v>88.843951767184194</v>
      </c>
      <c r="Y31">
        <v>89.473548326515498</v>
      </c>
      <c r="Z31">
        <v>89.6355745660628</v>
      </c>
      <c r="AA31">
        <v>89.799153588944193</v>
      </c>
      <c r="AB31">
        <v>91.161372640130196</v>
      </c>
      <c r="AC31">
        <v>95.933901045288096</v>
      </c>
      <c r="AD31">
        <v>98.572051167901193</v>
      </c>
      <c r="AE31">
        <v>100</v>
      </c>
      <c r="AF31">
        <v>93.808989293347196</v>
      </c>
    </row>
    <row r="32" spans="1:32" x14ac:dyDescent="0.3">
      <c r="A32" t="s">
        <v>132</v>
      </c>
      <c r="B32" t="s">
        <v>357</v>
      </c>
      <c r="C32" t="s">
        <v>297</v>
      </c>
      <c r="D32" t="s">
        <v>358</v>
      </c>
      <c r="E32" t="s">
        <v>298</v>
      </c>
      <c r="U32">
        <v>93.049272829982499</v>
      </c>
      <c r="V32">
        <v>92.410979759150607</v>
      </c>
      <c r="W32">
        <v>90.383498055838103</v>
      </c>
      <c r="X32">
        <v>90.008251497811798</v>
      </c>
      <c r="Y32">
        <v>90.494160914440698</v>
      </c>
      <c r="Z32">
        <v>90.773195318418601</v>
      </c>
      <c r="AA32">
        <v>90.782588720965194</v>
      </c>
      <c r="AB32">
        <v>92.199569346312103</v>
      </c>
      <c r="AC32">
        <v>96.896108358571198</v>
      </c>
      <c r="AD32">
        <v>98.279183446367995</v>
      </c>
      <c r="AE32">
        <v>100</v>
      </c>
      <c r="AF32">
        <v>103.72199611279601</v>
      </c>
    </row>
    <row r="33" spans="1:32" x14ac:dyDescent="0.3">
      <c r="A33" t="s">
        <v>132</v>
      </c>
      <c r="B33" t="s">
        <v>359</v>
      </c>
      <c r="C33" t="s">
        <v>297</v>
      </c>
      <c r="D33" t="s">
        <v>360</v>
      </c>
      <c r="E33" t="s">
        <v>298</v>
      </c>
      <c r="U33">
        <v>92.722191686992602</v>
      </c>
      <c r="V33">
        <v>91.426697398847594</v>
      </c>
      <c r="W33">
        <v>89.193313627148797</v>
      </c>
      <c r="X33">
        <v>88.735421694839005</v>
      </c>
      <c r="Y33">
        <v>89.351583813828199</v>
      </c>
      <c r="Z33">
        <v>90.013890775286399</v>
      </c>
      <c r="AA33">
        <v>90.186068348645307</v>
      </c>
      <c r="AB33">
        <v>91.713393474254303</v>
      </c>
      <c r="AC33">
        <v>96.435345231407297</v>
      </c>
      <c r="AD33">
        <v>98.046638272929698</v>
      </c>
      <c r="AE33">
        <v>100</v>
      </c>
      <c r="AF33">
        <v>103.428456529736</v>
      </c>
    </row>
    <row r="34" spans="1:32" x14ac:dyDescent="0.3">
      <c r="A34" t="s">
        <v>132</v>
      </c>
      <c r="B34" t="s">
        <v>361</v>
      </c>
      <c r="C34" t="s">
        <v>297</v>
      </c>
      <c r="D34" t="s">
        <v>362</v>
      </c>
      <c r="E34" t="s">
        <v>298</v>
      </c>
      <c r="U34">
        <v>93.855744572352407</v>
      </c>
      <c r="V34">
        <v>92.134051643132906</v>
      </c>
      <c r="W34">
        <v>89.385685302076993</v>
      </c>
      <c r="X34">
        <v>88.446268100738095</v>
      </c>
      <c r="Y34">
        <v>89.487572786723604</v>
      </c>
      <c r="Z34">
        <v>89.776980852443202</v>
      </c>
      <c r="AA34">
        <v>89.923203430474402</v>
      </c>
      <c r="AB34">
        <v>91.602897558821098</v>
      </c>
      <c r="AC34">
        <v>96.628016537756906</v>
      </c>
      <c r="AD34">
        <v>98.361239761456801</v>
      </c>
      <c r="AE34">
        <v>100</v>
      </c>
      <c r="AF34">
        <v>103.811889257868</v>
      </c>
    </row>
    <row r="35" spans="1:32" x14ac:dyDescent="0.3">
      <c r="A35" t="s">
        <v>132</v>
      </c>
      <c r="B35" t="s">
        <v>363</v>
      </c>
      <c r="C35" t="s">
        <v>297</v>
      </c>
      <c r="D35" t="s">
        <v>364</v>
      </c>
      <c r="E35" t="s">
        <v>298</v>
      </c>
      <c r="U35">
        <v>94.143362833915603</v>
      </c>
      <c r="V35">
        <v>92.922990471855798</v>
      </c>
      <c r="W35">
        <v>90.607996196095201</v>
      </c>
      <c r="X35">
        <v>89.748456583581799</v>
      </c>
      <c r="Y35">
        <v>90.306064234680505</v>
      </c>
      <c r="Z35">
        <v>90.898569638545197</v>
      </c>
      <c r="AA35">
        <v>91.915289492743497</v>
      </c>
      <c r="AB35">
        <v>93.425326680095907</v>
      </c>
      <c r="AC35">
        <v>97.331577038108605</v>
      </c>
      <c r="AD35">
        <v>99.105513690883797</v>
      </c>
      <c r="AE35">
        <v>100</v>
      </c>
      <c r="AF35">
        <v>105.588086708774</v>
      </c>
    </row>
    <row r="36" spans="1:32" x14ac:dyDescent="0.3">
      <c r="A36" t="s">
        <v>132</v>
      </c>
      <c r="B36" t="s">
        <v>365</v>
      </c>
      <c r="C36" t="s">
        <v>297</v>
      </c>
      <c r="D36" t="s">
        <v>366</v>
      </c>
      <c r="E36" t="s">
        <v>298</v>
      </c>
      <c r="U36">
        <v>95.432820176196799</v>
      </c>
      <c r="V36">
        <v>95.058307729862406</v>
      </c>
      <c r="W36">
        <v>93.013116998638694</v>
      </c>
      <c r="X36">
        <v>93.645207742992795</v>
      </c>
      <c r="Y36">
        <v>93.811380747901197</v>
      </c>
      <c r="Z36">
        <v>93.593284879297201</v>
      </c>
      <c r="AA36">
        <v>95.416413958693397</v>
      </c>
      <c r="AB36">
        <v>97.059220624480204</v>
      </c>
      <c r="AC36">
        <v>99.644188057168193</v>
      </c>
      <c r="AD36">
        <v>100.98183861483299</v>
      </c>
      <c r="AE36">
        <v>100</v>
      </c>
      <c r="AF36">
        <v>106.545032543159</v>
      </c>
    </row>
    <row r="37" spans="1:32" x14ac:dyDescent="0.3">
      <c r="A37" t="s">
        <v>132</v>
      </c>
      <c r="B37" t="s">
        <v>367</v>
      </c>
      <c r="C37" t="s">
        <v>297</v>
      </c>
      <c r="D37" t="s">
        <v>368</v>
      </c>
      <c r="E37" t="s">
        <v>298</v>
      </c>
      <c r="U37">
        <v>93.995495909598503</v>
      </c>
      <c r="V37">
        <v>92.211736529390706</v>
      </c>
      <c r="W37">
        <v>89.877457070059293</v>
      </c>
      <c r="X37">
        <v>89.134730391629404</v>
      </c>
      <c r="Y37">
        <v>90.0889251634526</v>
      </c>
      <c r="Z37">
        <v>90.522282237863095</v>
      </c>
      <c r="AA37">
        <v>90.820468805127902</v>
      </c>
      <c r="AB37">
        <v>92.3372403976675</v>
      </c>
      <c r="AC37">
        <v>96.896682523254896</v>
      </c>
      <c r="AD37">
        <v>98.557050414259905</v>
      </c>
      <c r="AE37">
        <v>100</v>
      </c>
      <c r="AF37">
        <v>104.532395544972</v>
      </c>
    </row>
    <row r="38" spans="1:32" x14ac:dyDescent="0.3">
      <c r="A38" t="s">
        <v>132</v>
      </c>
      <c r="B38" t="s">
        <v>369</v>
      </c>
      <c r="C38" t="s">
        <v>297</v>
      </c>
      <c r="D38" t="s">
        <v>370</v>
      </c>
      <c r="E38" t="s">
        <v>298</v>
      </c>
      <c r="U38">
        <v>93.984313158041004</v>
      </c>
      <c r="V38">
        <v>92.5849354744484</v>
      </c>
      <c r="W38">
        <v>90.110001603903797</v>
      </c>
      <c r="X38">
        <v>88.351052089406807</v>
      </c>
      <c r="Y38">
        <v>88.939318412394798</v>
      </c>
      <c r="Z38">
        <v>90.093436606374595</v>
      </c>
      <c r="AA38">
        <v>91.054529100953104</v>
      </c>
      <c r="AB38">
        <v>92.503637369082398</v>
      </c>
      <c r="AC38">
        <v>96.734579250408103</v>
      </c>
      <c r="AD38">
        <v>98.703262960098996</v>
      </c>
      <c r="AE38">
        <v>100</v>
      </c>
      <c r="AF38">
        <v>105.611519275334</v>
      </c>
    </row>
    <row r="39" spans="1:32" x14ac:dyDescent="0.3">
      <c r="A39" t="s">
        <v>132</v>
      </c>
      <c r="B39" t="s">
        <v>371</v>
      </c>
      <c r="C39" t="s">
        <v>297</v>
      </c>
      <c r="D39" t="s">
        <v>372</v>
      </c>
      <c r="E39" t="s">
        <v>298</v>
      </c>
      <c r="U39">
        <v>92.874949788039999</v>
      </c>
      <c r="V39">
        <v>93.553322101886096</v>
      </c>
      <c r="W39">
        <v>91.789247854786296</v>
      </c>
      <c r="X39">
        <v>91.092659095438407</v>
      </c>
      <c r="Y39">
        <v>91.603969740605294</v>
      </c>
      <c r="Z39">
        <v>92.031649135231305</v>
      </c>
      <c r="AA39">
        <v>92.322995711384294</v>
      </c>
      <c r="AB39">
        <v>93.506894199190896</v>
      </c>
      <c r="AC39">
        <v>97.404780509636893</v>
      </c>
      <c r="AD39">
        <v>99.181509350045303</v>
      </c>
      <c r="AE39">
        <v>100</v>
      </c>
      <c r="AF39">
        <v>104.822557490835</v>
      </c>
    </row>
    <row r="40" spans="1:32" x14ac:dyDescent="0.3">
      <c r="A40" t="s">
        <v>132</v>
      </c>
      <c r="B40" t="s">
        <v>373</v>
      </c>
      <c r="C40" t="s">
        <v>297</v>
      </c>
      <c r="D40" t="s">
        <v>374</v>
      </c>
      <c r="E40" t="s">
        <v>298</v>
      </c>
      <c r="U40">
        <v>92.680923357283902</v>
      </c>
      <c r="V40">
        <v>91.747100639233807</v>
      </c>
      <c r="W40">
        <v>90.044806429688805</v>
      </c>
      <c r="X40">
        <v>89.338060549954506</v>
      </c>
      <c r="Y40">
        <v>90.169449079755793</v>
      </c>
      <c r="Z40">
        <v>90.371802868293599</v>
      </c>
      <c r="AA40">
        <v>90.369261707286896</v>
      </c>
      <c r="AB40">
        <v>91.8847530223196</v>
      </c>
      <c r="AC40">
        <v>96.774752450780795</v>
      </c>
      <c r="AD40">
        <v>98.269012690684903</v>
      </c>
      <c r="AE40">
        <v>100</v>
      </c>
      <c r="AF40">
        <v>104.163232870325</v>
      </c>
    </row>
    <row r="41" spans="1:32" x14ac:dyDescent="0.3">
      <c r="A41" t="s">
        <v>132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132</v>
      </c>
      <c r="B42" t="s">
        <v>377</v>
      </c>
      <c r="C42" t="s">
        <v>297</v>
      </c>
      <c r="D42" t="s">
        <v>378</v>
      </c>
      <c r="E42" t="s">
        <v>298</v>
      </c>
      <c r="U42">
        <v>95.285096373309599</v>
      </c>
      <c r="V42">
        <v>93.939106732989401</v>
      </c>
      <c r="W42">
        <v>92.232359826585196</v>
      </c>
      <c r="X42">
        <v>91.757746805710894</v>
      </c>
      <c r="Y42">
        <v>91.977211371422698</v>
      </c>
      <c r="Z42">
        <v>92.136338665251003</v>
      </c>
      <c r="AA42">
        <v>92.426183004368397</v>
      </c>
      <c r="AB42">
        <v>93.616432653804594</v>
      </c>
      <c r="AC42">
        <v>97.565200401466299</v>
      </c>
      <c r="AD42">
        <v>99.036661705984997</v>
      </c>
      <c r="AE42">
        <v>100</v>
      </c>
      <c r="AF42">
        <v>105.01332427814</v>
      </c>
    </row>
    <row r="43" spans="1:32" x14ac:dyDescent="0.3">
      <c r="A43" t="s">
        <v>132</v>
      </c>
      <c r="B43" t="s">
        <v>379</v>
      </c>
      <c r="C43" t="s">
        <v>297</v>
      </c>
      <c r="D43" t="s">
        <v>380</v>
      </c>
      <c r="E43" t="s">
        <v>298</v>
      </c>
      <c r="U43">
        <v>94.927842239909197</v>
      </c>
      <c r="V43">
        <v>93.567738627927</v>
      </c>
      <c r="W43">
        <v>91.7418732261944</v>
      </c>
      <c r="X43">
        <v>91.205528462416595</v>
      </c>
      <c r="Y43">
        <v>91.544763358828803</v>
      </c>
      <c r="Z43">
        <v>91.734178543784495</v>
      </c>
      <c r="AA43">
        <v>92.011967563102701</v>
      </c>
      <c r="AB43">
        <v>93.282733869526098</v>
      </c>
      <c r="AC43">
        <v>97.422430138508105</v>
      </c>
      <c r="AD43">
        <v>98.9639164772924</v>
      </c>
      <c r="AE43">
        <v>100</v>
      </c>
      <c r="AF43">
        <v>104.894901386122</v>
      </c>
    </row>
    <row r="44" spans="1:32" x14ac:dyDescent="0.3">
      <c r="A44" t="s">
        <v>132</v>
      </c>
      <c r="B44" t="s">
        <v>381</v>
      </c>
      <c r="C44" t="s">
        <v>297</v>
      </c>
      <c r="D44" t="s">
        <v>382</v>
      </c>
      <c r="E44" t="s">
        <v>298</v>
      </c>
      <c r="U44">
        <v>94.151979194314805</v>
      </c>
      <c r="V44">
        <v>92.948802441363696</v>
      </c>
      <c r="W44">
        <v>90.750937917673397</v>
      </c>
      <c r="X44">
        <v>90.063219669474407</v>
      </c>
      <c r="Y44">
        <v>90.715936691927794</v>
      </c>
      <c r="Z44">
        <v>91.012937080387502</v>
      </c>
      <c r="AA44">
        <v>91.362562955724897</v>
      </c>
      <c r="AB44">
        <v>92.839456783648899</v>
      </c>
      <c r="AC44">
        <v>97.252273680156193</v>
      </c>
      <c r="AD44">
        <v>98.958918874320801</v>
      </c>
      <c r="AE44">
        <v>100</v>
      </c>
      <c r="AF44">
        <v>104.980618083057</v>
      </c>
    </row>
    <row r="45" spans="1:32" x14ac:dyDescent="0.3">
      <c r="A45" t="s">
        <v>132</v>
      </c>
      <c r="B45" t="s">
        <v>383</v>
      </c>
      <c r="C45" t="s">
        <v>297</v>
      </c>
      <c r="D45" t="s">
        <v>384</v>
      </c>
      <c r="E45" t="s">
        <v>298</v>
      </c>
      <c r="U45">
        <v>94.159764141131902</v>
      </c>
      <c r="V45">
        <v>92.950113557525896</v>
      </c>
      <c r="W45">
        <v>90.739147995553097</v>
      </c>
      <c r="X45">
        <v>90.048313675813503</v>
      </c>
      <c r="Y45">
        <v>90.704605141152896</v>
      </c>
      <c r="Z45">
        <v>91.002371257795303</v>
      </c>
      <c r="AA45">
        <v>91.356643852399102</v>
      </c>
      <c r="AB45">
        <v>92.836591591444105</v>
      </c>
      <c r="AC45">
        <v>97.2508124829384</v>
      </c>
      <c r="AD45">
        <v>98.961280718401994</v>
      </c>
      <c r="AE45">
        <v>100</v>
      </c>
      <c r="AF45">
        <v>104.987171764802</v>
      </c>
    </row>
    <row r="46" spans="1:32" x14ac:dyDescent="0.3">
      <c r="A46" t="s">
        <v>132</v>
      </c>
      <c r="B46" t="s">
        <v>385</v>
      </c>
      <c r="C46" t="s">
        <v>297</v>
      </c>
      <c r="D46" t="s">
        <v>386</v>
      </c>
      <c r="E46" t="s">
        <v>298</v>
      </c>
      <c r="U46">
        <v>93.159714314701603</v>
      </c>
      <c r="V46">
        <v>91.731661831107701</v>
      </c>
      <c r="W46">
        <v>89.343515550620495</v>
      </c>
      <c r="X46">
        <v>88.497985577227794</v>
      </c>
      <c r="Y46">
        <v>89.513055958437505</v>
      </c>
      <c r="Z46">
        <v>89.860022699297403</v>
      </c>
      <c r="AA46">
        <v>90.07933547991</v>
      </c>
      <c r="AB46">
        <v>91.723690045369295</v>
      </c>
      <c r="AC46">
        <v>96.7275907112396</v>
      </c>
      <c r="AD46">
        <v>98.591141690733906</v>
      </c>
      <c r="AE46">
        <v>100</v>
      </c>
      <c r="AF46">
        <v>104.264848178702</v>
      </c>
    </row>
    <row r="47" spans="1:32" x14ac:dyDescent="0.3">
      <c r="A47" t="s">
        <v>132</v>
      </c>
      <c r="B47" t="s">
        <v>387</v>
      </c>
      <c r="C47" t="s">
        <v>297</v>
      </c>
      <c r="D47" t="s">
        <v>388</v>
      </c>
      <c r="E47" t="s">
        <v>298</v>
      </c>
      <c r="U47">
        <v>93.267106386962794</v>
      </c>
      <c r="V47">
        <v>92.082824854191898</v>
      </c>
      <c r="W47">
        <v>90.007970729822503</v>
      </c>
      <c r="X47">
        <v>88.531626376084105</v>
      </c>
      <c r="Y47">
        <v>88.945492956487001</v>
      </c>
      <c r="Z47">
        <v>89.748097526323505</v>
      </c>
      <c r="AA47">
        <v>90.748258806165893</v>
      </c>
      <c r="AB47">
        <v>92.115653361936893</v>
      </c>
      <c r="AC47">
        <v>96.240378202991295</v>
      </c>
      <c r="AD47">
        <v>98.337376671017495</v>
      </c>
      <c r="AE47">
        <v>100</v>
      </c>
      <c r="AF47">
        <v>105.290454895675</v>
      </c>
    </row>
    <row r="48" spans="1:32" x14ac:dyDescent="0.3">
      <c r="A48" t="s">
        <v>132</v>
      </c>
      <c r="B48" t="s">
        <v>389</v>
      </c>
      <c r="C48" t="s">
        <v>297</v>
      </c>
      <c r="D48" t="s">
        <v>390</v>
      </c>
      <c r="E48" t="s">
        <v>298</v>
      </c>
      <c r="U48">
        <v>95.857562562845601</v>
      </c>
      <c r="V48">
        <v>94.706117198435507</v>
      </c>
      <c r="W48">
        <v>93.784902235127305</v>
      </c>
      <c r="X48">
        <v>93.192738021904702</v>
      </c>
      <c r="Y48">
        <v>93.249074845713807</v>
      </c>
      <c r="Z48">
        <v>93.480078663961393</v>
      </c>
      <c r="AA48">
        <v>94.161715838442404</v>
      </c>
      <c r="AB48">
        <v>94.931888488403999</v>
      </c>
      <c r="AC48">
        <v>97.938164286048703</v>
      </c>
      <c r="AD48">
        <v>99.357702069004006</v>
      </c>
      <c r="AE48">
        <v>100</v>
      </c>
      <c r="AF48">
        <v>105.338280429576</v>
      </c>
    </row>
    <row r="49" spans="1:32" x14ac:dyDescent="0.3">
      <c r="A49" t="s">
        <v>132</v>
      </c>
      <c r="B49" t="s">
        <v>391</v>
      </c>
      <c r="C49" t="s">
        <v>297</v>
      </c>
      <c r="D49" t="s">
        <v>392</v>
      </c>
      <c r="E49" t="s">
        <v>298</v>
      </c>
      <c r="U49">
        <v>99.065962435443097</v>
      </c>
      <c r="V49">
        <v>97.711844291013605</v>
      </c>
      <c r="W49">
        <v>97.303244813698001</v>
      </c>
      <c r="X49">
        <v>97.314719884006493</v>
      </c>
      <c r="Y49">
        <v>96.579068845051097</v>
      </c>
      <c r="Z49">
        <v>96.672433658290899</v>
      </c>
      <c r="AA49">
        <v>97.199587670872802</v>
      </c>
      <c r="AB49">
        <v>97.445278939957902</v>
      </c>
      <c r="AC49">
        <v>99.202645538758205</v>
      </c>
      <c r="AD49">
        <v>100.365816954956</v>
      </c>
      <c r="AE49">
        <v>100</v>
      </c>
      <c r="AF49">
        <v>105.984326912903</v>
      </c>
    </row>
    <row r="50" spans="1:32" x14ac:dyDescent="0.3">
      <c r="A50" t="s">
        <v>132</v>
      </c>
      <c r="B50" t="s">
        <v>393</v>
      </c>
      <c r="C50" t="s">
        <v>297</v>
      </c>
      <c r="D50" t="s">
        <v>394</v>
      </c>
      <c r="E50" t="s">
        <v>298</v>
      </c>
      <c r="U50">
        <v>92.372189398720906</v>
      </c>
      <c r="V50">
        <v>91.604107388566504</v>
      </c>
      <c r="W50">
        <v>90.547962290984103</v>
      </c>
      <c r="X50">
        <v>89.558357248184393</v>
      </c>
      <c r="Y50">
        <v>90.594710985102395</v>
      </c>
      <c r="Z50">
        <v>90.715795435514707</v>
      </c>
      <c r="AA50">
        <v>91.464605681768205</v>
      </c>
      <c r="AB50">
        <v>92.713950716760294</v>
      </c>
      <c r="AC50">
        <v>97.050865505898003</v>
      </c>
      <c r="AD50">
        <v>98.505846135339795</v>
      </c>
      <c r="AE50">
        <v>100</v>
      </c>
      <c r="AF50">
        <v>104.58399316410301</v>
      </c>
    </row>
    <row r="51" spans="1:32" x14ac:dyDescent="0.3">
      <c r="A51" t="s">
        <v>132</v>
      </c>
      <c r="B51" t="s">
        <v>395</v>
      </c>
      <c r="C51" t="s">
        <v>297</v>
      </c>
      <c r="D51" t="s">
        <v>396</v>
      </c>
      <c r="E51" t="s">
        <v>298</v>
      </c>
      <c r="U51">
        <v>92.514097724659194</v>
      </c>
      <c r="V51">
        <v>91.750540402786797</v>
      </c>
      <c r="W51">
        <v>90.644653260835</v>
      </c>
      <c r="X51">
        <v>89.672510113770201</v>
      </c>
      <c r="Y51">
        <v>90.760939804378495</v>
      </c>
      <c r="Z51">
        <v>91.260366312824402</v>
      </c>
      <c r="AA51">
        <v>91.608163106699806</v>
      </c>
      <c r="AB51">
        <v>92.851276063524097</v>
      </c>
      <c r="AC51">
        <v>97.042927542071396</v>
      </c>
      <c r="AD51">
        <v>98.505040666941994</v>
      </c>
      <c r="AE51">
        <v>100</v>
      </c>
      <c r="AF51">
        <v>104.626160727225</v>
      </c>
    </row>
    <row r="52" spans="1:32" x14ac:dyDescent="0.3">
      <c r="A52" t="s">
        <v>132</v>
      </c>
      <c r="B52" t="s">
        <v>397</v>
      </c>
      <c r="C52" t="s">
        <v>297</v>
      </c>
      <c r="D52" t="s">
        <v>398</v>
      </c>
      <c r="E52" t="s">
        <v>298</v>
      </c>
      <c r="U52">
        <v>91.922430492176403</v>
      </c>
      <c r="V52">
        <v>91.103777811475197</v>
      </c>
      <c r="W52">
        <v>90.203940642613702</v>
      </c>
      <c r="X52">
        <v>89.053832667554502</v>
      </c>
      <c r="Y52">
        <v>89.637547300218998</v>
      </c>
      <c r="Z52">
        <v>86.726180597456704</v>
      </c>
      <c r="AA52">
        <v>90.448278685690894</v>
      </c>
      <c r="AB52">
        <v>91.745832394636693</v>
      </c>
      <c r="AC52">
        <v>97.104631201568495</v>
      </c>
      <c r="AD52">
        <v>98.511247620872894</v>
      </c>
      <c r="AE52">
        <v>100</v>
      </c>
      <c r="AF52">
        <v>104.284492129494</v>
      </c>
    </row>
    <row r="53" spans="1:32" x14ac:dyDescent="0.3">
      <c r="A53" t="s">
        <v>132</v>
      </c>
      <c r="B53" t="s">
        <v>399</v>
      </c>
      <c r="C53" t="s">
        <v>297</v>
      </c>
      <c r="D53" t="s">
        <v>400</v>
      </c>
      <c r="E53" t="s">
        <v>298</v>
      </c>
      <c r="U53">
        <v>93.162031652773194</v>
      </c>
      <c r="V53">
        <v>91.669541821027195</v>
      </c>
      <c r="W53">
        <v>89.458472237044305</v>
      </c>
      <c r="X53">
        <v>88.412430494158201</v>
      </c>
      <c r="Y53">
        <v>89.242990023008304</v>
      </c>
      <c r="Z53">
        <v>90.449362605706199</v>
      </c>
      <c r="AA53">
        <v>90.534288567685806</v>
      </c>
      <c r="AB53">
        <v>92.063428025533796</v>
      </c>
      <c r="AC53">
        <v>96.906368836166607</v>
      </c>
      <c r="AD53">
        <v>98.600308073013807</v>
      </c>
      <c r="AE53">
        <v>100</v>
      </c>
      <c r="AF53">
        <v>104.915976978977</v>
      </c>
    </row>
    <row r="54" spans="1:32" x14ac:dyDescent="0.3">
      <c r="A54" t="s">
        <v>132</v>
      </c>
      <c r="B54" t="s">
        <v>401</v>
      </c>
      <c r="C54" t="s">
        <v>297</v>
      </c>
      <c r="D54" t="s">
        <v>402</v>
      </c>
      <c r="E54" t="s">
        <v>298</v>
      </c>
      <c r="U54">
        <v>94.548310920485207</v>
      </c>
      <c r="V54">
        <v>93.142709758958603</v>
      </c>
      <c r="W54">
        <v>91.410367074434006</v>
      </c>
      <c r="X54">
        <v>90.736601149229898</v>
      </c>
      <c r="Y54">
        <v>90.360560748229901</v>
      </c>
      <c r="Z54">
        <v>91.234657956099795</v>
      </c>
      <c r="AA54">
        <v>90.876534548092295</v>
      </c>
      <c r="AB54">
        <v>92.455227298309794</v>
      </c>
      <c r="AC54">
        <v>96.893547695571201</v>
      </c>
      <c r="AD54">
        <v>99.088645935483896</v>
      </c>
      <c r="AE54">
        <v>100</v>
      </c>
      <c r="AF54">
        <v>105.091507516088</v>
      </c>
    </row>
    <row r="55" spans="1:32" x14ac:dyDescent="0.3">
      <c r="A55" t="s">
        <v>132</v>
      </c>
      <c r="B55" t="s">
        <v>403</v>
      </c>
      <c r="C55" t="s">
        <v>297</v>
      </c>
      <c r="D55" t="s">
        <v>404</v>
      </c>
      <c r="E55" t="s">
        <v>298</v>
      </c>
      <c r="U55">
        <v>95.558416897538194</v>
      </c>
      <c r="V55">
        <v>94.2053130096741</v>
      </c>
      <c r="W55">
        <v>92.7185137326627</v>
      </c>
      <c r="X55">
        <v>92.242781366440099</v>
      </c>
      <c r="Y55">
        <v>91.085318481829702</v>
      </c>
      <c r="Z55">
        <v>91.734449768363802</v>
      </c>
      <c r="AA55">
        <v>91.020851854046896</v>
      </c>
      <c r="AB55">
        <v>92.633415708342</v>
      </c>
      <c r="AC55">
        <v>96.765030564868795</v>
      </c>
      <c r="AD55">
        <v>99.374292035737895</v>
      </c>
      <c r="AE55">
        <v>100</v>
      </c>
      <c r="AF55">
        <v>105.20322153192799</v>
      </c>
    </row>
    <row r="56" spans="1:32" x14ac:dyDescent="0.3">
      <c r="A56" t="s">
        <v>132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132</v>
      </c>
      <c r="B57" t="s">
        <v>407</v>
      </c>
      <c r="C57" t="s">
        <v>297</v>
      </c>
      <c r="D57" t="s">
        <v>408</v>
      </c>
      <c r="E57" t="s">
        <v>298</v>
      </c>
      <c r="F57">
        <v>61.275369140533797</v>
      </c>
      <c r="G57">
        <v>63.069057392299399</v>
      </c>
      <c r="H57">
        <v>66.172848214689793</v>
      </c>
      <c r="I57">
        <v>69.948544428866796</v>
      </c>
      <c r="J57">
        <v>72.916630560804293</v>
      </c>
      <c r="K57">
        <v>75.697462921066304</v>
      </c>
      <c r="L57">
        <v>77.4088989295863</v>
      </c>
      <c r="M57">
        <v>77.844334350912504</v>
      </c>
      <c r="N57">
        <v>79.6580072971026</v>
      </c>
      <c r="O57">
        <v>82.557789939583202</v>
      </c>
      <c r="P57">
        <v>84.458860837958696</v>
      </c>
      <c r="Q57">
        <v>85.920178711600499</v>
      </c>
      <c r="R57">
        <v>89.812412518681796</v>
      </c>
      <c r="S57">
        <v>92.830705466738806</v>
      </c>
      <c r="T57">
        <v>93.940559080449702</v>
      </c>
      <c r="U57">
        <v>94.350772892412706</v>
      </c>
      <c r="V57">
        <v>93.158178008521304</v>
      </c>
      <c r="W57">
        <v>91.145969359914901</v>
      </c>
      <c r="X57">
        <v>90.472244465189604</v>
      </c>
      <c r="Y57">
        <v>91.046396952803306</v>
      </c>
      <c r="Z57">
        <v>91.334066557408804</v>
      </c>
      <c r="AA57">
        <v>91.723003821648604</v>
      </c>
      <c r="AB57">
        <v>93.105673105929597</v>
      </c>
      <c r="AC57">
        <v>97.336548005784707</v>
      </c>
      <c r="AD57">
        <v>99.001994858061394</v>
      </c>
      <c r="AE57">
        <v>100</v>
      </c>
      <c r="AF57">
        <v>105.015365702399</v>
      </c>
    </row>
    <row r="58" spans="1:32" x14ac:dyDescent="0.3">
      <c r="A58" t="s">
        <v>132</v>
      </c>
      <c r="B58" t="s">
        <v>409</v>
      </c>
      <c r="C58" t="s">
        <v>297</v>
      </c>
      <c r="D58" t="s">
        <v>410</v>
      </c>
      <c r="E58" t="s">
        <v>298</v>
      </c>
      <c r="U58">
        <v>94.350772892412706</v>
      </c>
      <c r="V58">
        <v>93.158178008521304</v>
      </c>
      <c r="W58">
        <v>91.145969359914901</v>
      </c>
      <c r="X58">
        <v>90.472244465189604</v>
      </c>
      <c r="Y58">
        <v>91.046396952803306</v>
      </c>
      <c r="Z58">
        <v>91.334066557408804</v>
      </c>
      <c r="AA58">
        <v>91.723003821648604</v>
      </c>
      <c r="AB58">
        <v>93.105673105929597</v>
      </c>
      <c r="AC58">
        <v>97.336548005784707</v>
      </c>
      <c r="AD58">
        <v>99.001994858061394</v>
      </c>
      <c r="AE58">
        <v>100</v>
      </c>
      <c r="AF58">
        <v>105.015365702399</v>
      </c>
    </row>
    <row r="59" spans="1:32" x14ac:dyDescent="0.3">
      <c r="A59" t="s">
        <v>132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134</v>
      </c>
      <c r="B2" t="s">
        <v>295</v>
      </c>
      <c r="C2" t="s">
        <v>297</v>
      </c>
      <c r="D2" t="s">
        <v>296</v>
      </c>
      <c r="E2" t="s">
        <v>298</v>
      </c>
      <c r="U2">
        <v>95.982505401671702</v>
      </c>
      <c r="V2">
        <v>97.776875828963298</v>
      </c>
      <c r="W2">
        <v>96.365136034707007</v>
      </c>
      <c r="X2">
        <v>96.440186763705995</v>
      </c>
      <c r="Y2">
        <v>97.091397140671305</v>
      </c>
      <c r="Z2">
        <v>96.609445259557802</v>
      </c>
      <c r="AA2">
        <v>96.034940597550104</v>
      </c>
      <c r="AB2">
        <v>97.955983991275801</v>
      </c>
      <c r="AC2">
        <v>99.531683465666305</v>
      </c>
      <c r="AD2">
        <v>100.515249729909</v>
      </c>
      <c r="AE2">
        <v>100</v>
      </c>
      <c r="AF2">
        <v>102.236572688612</v>
      </c>
    </row>
    <row r="3" spans="1:32" x14ac:dyDescent="0.3">
      <c r="A3" t="s">
        <v>134</v>
      </c>
      <c r="B3" t="s">
        <v>299</v>
      </c>
      <c r="C3" t="s">
        <v>297</v>
      </c>
      <c r="D3" t="s">
        <v>300</v>
      </c>
      <c r="E3" t="s">
        <v>298</v>
      </c>
      <c r="U3">
        <v>73.294215665125606</v>
      </c>
      <c r="V3">
        <v>75.823839037638706</v>
      </c>
      <c r="W3">
        <v>73.686522769463707</v>
      </c>
      <c r="X3">
        <v>93.068725166530101</v>
      </c>
      <c r="Y3">
        <v>93.415220792615401</v>
      </c>
      <c r="Z3">
        <v>94.653054990397393</v>
      </c>
      <c r="AA3">
        <v>94.653054990397393</v>
      </c>
      <c r="AB3">
        <v>96.968082460979701</v>
      </c>
      <c r="AC3">
        <v>99.216514258933898</v>
      </c>
      <c r="AD3">
        <v>100.68430656934299</v>
      </c>
      <c r="AE3">
        <v>100</v>
      </c>
      <c r="AF3">
        <v>107.822685788787</v>
      </c>
    </row>
    <row r="4" spans="1:32" x14ac:dyDescent="0.3">
      <c r="A4" t="s">
        <v>134</v>
      </c>
      <c r="B4" t="s">
        <v>301</v>
      </c>
      <c r="C4" t="s">
        <v>297</v>
      </c>
      <c r="D4" t="s">
        <v>302</v>
      </c>
      <c r="E4" t="s">
        <v>298</v>
      </c>
      <c r="U4">
        <v>96.994183856805606</v>
      </c>
      <c r="V4">
        <v>96.827138603488507</v>
      </c>
      <c r="W4">
        <v>95.433050377865996</v>
      </c>
      <c r="X4">
        <v>95.5569316508235</v>
      </c>
      <c r="Y4">
        <v>97.023566965417004</v>
      </c>
      <c r="Z4">
        <v>97.087091780104103</v>
      </c>
      <c r="AA4">
        <v>97.996939043666202</v>
      </c>
      <c r="AB4">
        <v>97.703535034553397</v>
      </c>
      <c r="AC4">
        <v>98.973877094719597</v>
      </c>
      <c r="AD4">
        <v>99.584187849253993</v>
      </c>
      <c r="AE4">
        <v>100</v>
      </c>
      <c r="AF4">
        <v>102.70560548386599</v>
      </c>
    </row>
    <row r="5" spans="1:32" x14ac:dyDescent="0.3">
      <c r="A5" t="s">
        <v>134</v>
      </c>
      <c r="B5" t="s">
        <v>303</v>
      </c>
      <c r="C5" t="s">
        <v>297</v>
      </c>
      <c r="D5" t="s">
        <v>304</v>
      </c>
      <c r="E5" t="s">
        <v>298</v>
      </c>
      <c r="U5">
        <v>97.894851048660598</v>
      </c>
      <c r="V5">
        <v>97.705442942747098</v>
      </c>
      <c r="W5">
        <v>97.238338121556893</v>
      </c>
      <c r="X5">
        <v>100.612266223639</v>
      </c>
      <c r="Y5">
        <v>100.30495936284601</v>
      </c>
      <c r="Z5">
        <v>100.880206639603</v>
      </c>
      <c r="AA5">
        <v>96.118946886799407</v>
      </c>
      <c r="AB5">
        <v>96.288149106894295</v>
      </c>
      <c r="AC5">
        <v>98.349658246405895</v>
      </c>
      <c r="AD5">
        <v>98.615655675811695</v>
      </c>
      <c r="AE5">
        <v>100</v>
      </c>
      <c r="AF5">
        <v>103.769351581781</v>
      </c>
    </row>
    <row r="6" spans="1:32" x14ac:dyDescent="0.3">
      <c r="A6" t="s">
        <v>134</v>
      </c>
      <c r="B6" t="s">
        <v>305</v>
      </c>
      <c r="C6" t="s">
        <v>297</v>
      </c>
      <c r="D6" t="s">
        <v>306</v>
      </c>
      <c r="E6" t="s">
        <v>298</v>
      </c>
      <c r="U6">
        <v>85.649170599495505</v>
      </c>
      <c r="V6">
        <v>86.446319033203295</v>
      </c>
      <c r="W6">
        <v>86.801091888332707</v>
      </c>
      <c r="X6">
        <v>89.495446768817104</v>
      </c>
      <c r="Y6">
        <v>87.936037949540193</v>
      </c>
      <c r="Z6">
        <v>91.773344457560995</v>
      </c>
      <c r="AA6">
        <v>94.744423954388495</v>
      </c>
      <c r="AB6">
        <v>96.972830633049099</v>
      </c>
      <c r="AC6">
        <v>98.350172196177994</v>
      </c>
      <c r="AD6">
        <v>98.732770120053303</v>
      </c>
      <c r="AE6">
        <v>100</v>
      </c>
      <c r="AF6">
        <v>100.61192262139799</v>
      </c>
    </row>
    <row r="7" spans="1:32" x14ac:dyDescent="0.3">
      <c r="A7" t="s">
        <v>134</v>
      </c>
      <c r="B7" t="s">
        <v>307</v>
      </c>
      <c r="C7" t="s">
        <v>297</v>
      </c>
      <c r="D7" t="s">
        <v>308</v>
      </c>
      <c r="E7" t="s">
        <v>298</v>
      </c>
      <c r="U7">
        <v>96.077618481704206</v>
      </c>
      <c r="V7">
        <v>95.492730382180895</v>
      </c>
      <c r="W7">
        <v>93.982649751917506</v>
      </c>
      <c r="X7">
        <v>90.892902234784401</v>
      </c>
      <c r="Y7">
        <v>93.9040127456406</v>
      </c>
      <c r="Z7">
        <v>93.685377093147807</v>
      </c>
      <c r="AA7">
        <v>94.508185756343394</v>
      </c>
      <c r="AB7">
        <v>93.910917404783902</v>
      </c>
      <c r="AC7">
        <v>96.591279811286199</v>
      </c>
      <c r="AD7">
        <v>98.460057747834398</v>
      </c>
      <c r="AE7">
        <v>100</v>
      </c>
      <c r="AF7">
        <v>109.709989258861</v>
      </c>
    </row>
    <row r="8" spans="1:32" x14ac:dyDescent="0.3">
      <c r="A8" t="s">
        <v>134</v>
      </c>
      <c r="B8" t="s">
        <v>309</v>
      </c>
      <c r="C8" t="s">
        <v>297</v>
      </c>
      <c r="D8" t="s">
        <v>310</v>
      </c>
      <c r="E8" t="s">
        <v>298</v>
      </c>
      <c r="U8">
        <v>100.633376715409</v>
      </c>
      <c r="V8">
        <v>101.250953692891</v>
      </c>
      <c r="W8">
        <v>102.207212699991</v>
      </c>
      <c r="X8">
        <v>91.615791694810298</v>
      </c>
      <c r="Y8">
        <v>92.677723948385605</v>
      </c>
      <c r="Z8">
        <v>93.346877189890193</v>
      </c>
      <c r="AA8">
        <v>93.346877189890193</v>
      </c>
      <c r="AB8">
        <v>95.078194850290004</v>
      </c>
      <c r="AC8">
        <v>97.7584406991854</v>
      </c>
      <c r="AD8">
        <v>99.919871794871796</v>
      </c>
      <c r="AE8">
        <v>100</v>
      </c>
      <c r="AF8">
        <v>105.345911949686</v>
      </c>
    </row>
    <row r="9" spans="1:32" x14ac:dyDescent="0.3">
      <c r="A9" t="s">
        <v>134</v>
      </c>
      <c r="B9" t="s">
        <v>311</v>
      </c>
      <c r="C9" t="s">
        <v>297</v>
      </c>
      <c r="D9" t="s">
        <v>312</v>
      </c>
      <c r="E9" t="s">
        <v>298</v>
      </c>
      <c r="U9">
        <v>92.897010164914505</v>
      </c>
      <c r="V9">
        <v>92.228878618849194</v>
      </c>
      <c r="W9">
        <v>92.007326748453906</v>
      </c>
      <c r="X9">
        <v>93.5195578974337</v>
      </c>
      <c r="Y9">
        <v>95.142326575602496</v>
      </c>
      <c r="Z9">
        <v>95.065598892880303</v>
      </c>
      <c r="AA9">
        <v>94.716862286523394</v>
      </c>
      <c r="AB9">
        <v>95.544083791209204</v>
      </c>
      <c r="AC9">
        <v>97.746215090486103</v>
      </c>
      <c r="AD9">
        <v>99.158485273492303</v>
      </c>
      <c r="AE9">
        <v>100</v>
      </c>
      <c r="AF9">
        <v>104.392678868552</v>
      </c>
    </row>
    <row r="10" spans="1:32" x14ac:dyDescent="0.3">
      <c r="A10" t="s">
        <v>134</v>
      </c>
      <c r="B10" t="s">
        <v>313</v>
      </c>
      <c r="C10" t="s">
        <v>297</v>
      </c>
      <c r="D10" t="s">
        <v>314</v>
      </c>
      <c r="E10" t="s">
        <v>298</v>
      </c>
      <c r="U10">
        <v>94.827607347682502</v>
      </c>
      <c r="V10">
        <v>94.119586386898405</v>
      </c>
      <c r="W10">
        <v>93.871031141158298</v>
      </c>
      <c r="X10">
        <v>94.619821092248102</v>
      </c>
      <c r="Y10">
        <v>96.318795780368504</v>
      </c>
      <c r="Z10">
        <v>95.861914903445694</v>
      </c>
      <c r="AA10">
        <v>95.357757574877596</v>
      </c>
      <c r="AB10">
        <v>95.977970632275202</v>
      </c>
      <c r="AC10">
        <v>98.138532978836096</v>
      </c>
      <c r="AD10">
        <v>99.125300677892</v>
      </c>
      <c r="AE10">
        <v>100</v>
      </c>
      <c r="AF10">
        <v>103.009920968556</v>
      </c>
    </row>
    <row r="11" spans="1:32" x14ac:dyDescent="0.3">
      <c r="A11" t="s">
        <v>134</v>
      </c>
      <c r="B11" t="s">
        <v>315</v>
      </c>
      <c r="C11" t="s">
        <v>297</v>
      </c>
      <c r="D11" t="s">
        <v>316</v>
      </c>
      <c r="E11" t="s">
        <v>298</v>
      </c>
      <c r="U11">
        <v>100.793529818303</v>
      </c>
      <c r="V11">
        <v>99.863700207433197</v>
      </c>
      <c r="W11">
        <v>99.459393728860604</v>
      </c>
      <c r="X11">
        <v>95.891343729618995</v>
      </c>
      <c r="Y11">
        <v>97.759356919157</v>
      </c>
      <c r="Z11">
        <v>96.853338782742199</v>
      </c>
      <c r="AA11">
        <v>96.182299484016497</v>
      </c>
      <c r="AB11">
        <v>96.4918161356143</v>
      </c>
      <c r="AC11">
        <v>98.577803513468893</v>
      </c>
      <c r="AD11">
        <v>99.096138044371401</v>
      </c>
      <c r="AE11">
        <v>100</v>
      </c>
      <c r="AF11">
        <v>101.597552685248</v>
      </c>
    </row>
    <row r="12" spans="1:32" x14ac:dyDescent="0.3">
      <c r="A12" t="s">
        <v>134</v>
      </c>
      <c r="B12" t="s">
        <v>317</v>
      </c>
      <c r="C12" t="s">
        <v>297</v>
      </c>
      <c r="D12" t="s">
        <v>318</v>
      </c>
      <c r="E12" t="s">
        <v>298</v>
      </c>
      <c r="U12">
        <v>102.372386549447</v>
      </c>
      <c r="V12">
        <v>100.478878558982</v>
      </c>
      <c r="W12">
        <v>97.000946773867398</v>
      </c>
      <c r="X12">
        <v>95.353641342044696</v>
      </c>
      <c r="Y12">
        <v>102.744947683677</v>
      </c>
      <c r="Z12">
        <v>99.004604120154895</v>
      </c>
      <c r="AA12">
        <v>102.30877307393</v>
      </c>
      <c r="AB12">
        <v>100.511229770333</v>
      </c>
      <c r="AC12">
        <v>100.044156149754</v>
      </c>
      <c r="AD12">
        <v>100.70093457943899</v>
      </c>
      <c r="AE12">
        <v>100</v>
      </c>
      <c r="AF12">
        <v>102.04321277595101</v>
      </c>
    </row>
    <row r="13" spans="1:32" x14ac:dyDescent="0.3">
      <c r="A13" t="s">
        <v>134</v>
      </c>
      <c r="B13" t="s">
        <v>319</v>
      </c>
      <c r="C13" t="s">
        <v>297</v>
      </c>
      <c r="D13" t="s">
        <v>320</v>
      </c>
      <c r="E13" t="s">
        <v>298</v>
      </c>
      <c r="U13">
        <v>99.746136604051898</v>
      </c>
      <c r="V13">
        <v>99.779937395852599</v>
      </c>
      <c r="W13">
        <v>98.2828901844006</v>
      </c>
      <c r="X13">
        <v>98.546618870047396</v>
      </c>
      <c r="Y13">
        <v>99.582887496277706</v>
      </c>
      <c r="Z13">
        <v>99.1084778979845</v>
      </c>
      <c r="AA13">
        <v>100.574166655631</v>
      </c>
      <c r="AB13">
        <v>99.603461382525595</v>
      </c>
      <c r="AC13">
        <v>100.531916630743</v>
      </c>
      <c r="AD13">
        <v>100.716440422323</v>
      </c>
      <c r="AE13">
        <v>100</v>
      </c>
      <c r="AF13">
        <v>107.58268824771299</v>
      </c>
    </row>
    <row r="14" spans="1:32" x14ac:dyDescent="0.3">
      <c r="A14" t="s">
        <v>134</v>
      </c>
      <c r="B14" t="s">
        <v>321</v>
      </c>
      <c r="C14" t="s">
        <v>297</v>
      </c>
      <c r="D14" t="s">
        <v>322</v>
      </c>
      <c r="E14" t="s">
        <v>298</v>
      </c>
      <c r="U14">
        <v>102.328902034504</v>
      </c>
      <c r="V14">
        <v>103.58008511614899</v>
      </c>
      <c r="W14">
        <v>100.23879204788599</v>
      </c>
      <c r="X14">
        <v>97.156277941629895</v>
      </c>
      <c r="Y14">
        <v>97.241353491491196</v>
      </c>
      <c r="Z14">
        <v>98.740449382932496</v>
      </c>
      <c r="AA14">
        <v>98.849254285833794</v>
      </c>
      <c r="AB14">
        <v>99.539764928346401</v>
      </c>
      <c r="AC14">
        <v>99.582266962901599</v>
      </c>
      <c r="AD14">
        <v>99.7108155002892</v>
      </c>
      <c r="AE14">
        <v>100</v>
      </c>
      <c r="AF14">
        <v>100.24439918533599</v>
      </c>
    </row>
    <row r="15" spans="1:32" x14ac:dyDescent="0.3">
      <c r="A15" t="s">
        <v>134</v>
      </c>
      <c r="B15" t="s">
        <v>323</v>
      </c>
      <c r="C15" t="s">
        <v>297</v>
      </c>
      <c r="D15" t="s">
        <v>324</v>
      </c>
      <c r="E15" t="s">
        <v>298</v>
      </c>
      <c r="U15">
        <v>101.77832479539499</v>
      </c>
      <c r="V15">
        <v>103.13847804772</v>
      </c>
      <c r="W15">
        <v>100.140010109607</v>
      </c>
      <c r="X15">
        <v>98.180633920260306</v>
      </c>
      <c r="Y15">
        <v>98.091863003515002</v>
      </c>
      <c r="Z15">
        <v>99.066446838621999</v>
      </c>
      <c r="AA15">
        <v>99.369908524844405</v>
      </c>
      <c r="AB15">
        <v>99.369908524844405</v>
      </c>
      <c r="AC15">
        <v>99.455040166330704</v>
      </c>
      <c r="AD15">
        <v>99.670362601138706</v>
      </c>
      <c r="AE15">
        <v>100</v>
      </c>
      <c r="AF15">
        <v>100.286481647269</v>
      </c>
    </row>
    <row r="16" spans="1:32" x14ac:dyDescent="0.3">
      <c r="A16" t="s">
        <v>134</v>
      </c>
      <c r="B16" t="s">
        <v>325</v>
      </c>
      <c r="C16" t="s">
        <v>297</v>
      </c>
      <c r="D16" t="s">
        <v>326</v>
      </c>
      <c r="E16" t="s">
        <v>298</v>
      </c>
      <c r="U16">
        <v>101.538732656542</v>
      </c>
      <c r="V16">
        <v>102.985349607551</v>
      </c>
      <c r="W16">
        <v>100.307039340911</v>
      </c>
      <c r="X16">
        <v>99.316841519184706</v>
      </c>
      <c r="Y16">
        <v>99.038383085018694</v>
      </c>
      <c r="Z16">
        <v>99.514529157542896</v>
      </c>
      <c r="AA16">
        <v>100.018825758003</v>
      </c>
      <c r="AB16">
        <v>99.173962382529695</v>
      </c>
      <c r="AC16">
        <v>99.301818801587501</v>
      </c>
      <c r="AD16">
        <v>99.626865671641795</v>
      </c>
      <c r="AE16">
        <v>100</v>
      </c>
      <c r="AF16">
        <v>100.319488817891</v>
      </c>
    </row>
    <row r="17" spans="1:32" x14ac:dyDescent="0.3">
      <c r="A17" t="s">
        <v>134</v>
      </c>
      <c r="B17" t="s">
        <v>327</v>
      </c>
      <c r="C17" t="s">
        <v>297</v>
      </c>
      <c r="D17" t="s">
        <v>328</v>
      </c>
      <c r="E17" t="s">
        <v>298</v>
      </c>
      <c r="U17">
        <v>98.283937787789498</v>
      </c>
      <c r="V17">
        <v>98.196806637268395</v>
      </c>
      <c r="W17">
        <v>96.192790175283307</v>
      </c>
      <c r="X17">
        <v>96.427406736686393</v>
      </c>
      <c r="Y17">
        <v>97.525668772411805</v>
      </c>
      <c r="Z17">
        <v>98.960925119319995</v>
      </c>
      <c r="AA17">
        <v>99.141291325491295</v>
      </c>
      <c r="AB17">
        <v>99.427826849553298</v>
      </c>
      <c r="AC17">
        <v>100.568334490597</v>
      </c>
      <c r="AD17">
        <v>99.755426475084107</v>
      </c>
      <c r="AE17">
        <v>100</v>
      </c>
      <c r="AF17">
        <v>100.894805761676</v>
      </c>
    </row>
    <row r="18" spans="1:32" x14ac:dyDescent="0.3">
      <c r="A18" t="s">
        <v>134</v>
      </c>
      <c r="B18" t="s">
        <v>329</v>
      </c>
      <c r="C18" t="s">
        <v>297</v>
      </c>
      <c r="D18" t="s">
        <v>330</v>
      </c>
      <c r="E18" t="s">
        <v>298</v>
      </c>
      <c r="U18">
        <v>102.86183751315301</v>
      </c>
      <c r="V18">
        <v>102.650374117385</v>
      </c>
      <c r="W18">
        <v>100.53785917178099</v>
      </c>
      <c r="X18">
        <v>100.287942618442</v>
      </c>
      <c r="Y18">
        <v>100.489729223308</v>
      </c>
      <c r="Z18">
        <v>100.836061800164</v>
      </c>
      <c r="AA18">
        <v>101.415882333255</v>
      </c>
      <c r="AB18">
        <v>100.159290049025</v>
      </c>
      <c r="AC18">
        <v>100.73996466610799</v>
      </c>
      <c r="AD18">
        <v>99.938176197836199</v>
      </c>
      <c r="AE18">
        <v>100</v>
      </c>
      <c r="AF18">
        <v>102.518321119254</v>
      </c>
    </row>
    <row r="19" spans="1:32" x14ac:dyDescent="0.3">
      <c r="A19" t="s">
        <v>134</v>
      </c>
      <c r="B19" t="s">
        <v>331</v>
      </c>
      <c r="C19" t="s">
        <v>297</v>
      </c>
      <c r="D19" t="s">
        <v>332</v>
      </c>
      <c r="E19" t="s">
        <v>298</v>
      </c>
      <c r="U19">
        <v>90.657505685231499</v>
      </c>
      <c r="V19">
        <v>89.972781322049997</v>
      </c>
      <c r="W19">
        <v>87.411118716976702</v>
      </c>
      <c r="X19">
        <v>87.137617093957402</v>
      </c>
      <c r="Y19">
        <v>87.503043623897696</v>
      </c>
      <c r="Z19">
        <v>88.399958790194304</v>
      </c>
      <c r="AA19">
        <v>95.518053631429297</v>
      </c>
      <c r="AB19">
        <v>95.064958802463096</v>
      </c>
      <c r="AC19">
        <v>96.680140141340004</v>
      </c>
      <c r="AD19">
        <v>100.08970621215499</v>
      </c>
      <c r="AE19">
        <v>100</v>
      </c>
      <c r="AF19">
        <v>96.833192209991495</v>
      </c>
    </row>
    <row r="20" spans="1:32" x14ac:dyDescent="0.3">
      <c r="A20" t="s">
        <v>134</v>
      </c>
      <c r="B20" t="s">
        <v>333</v>
      </c>
      <c r="C20" t="s">
        <v>297</v>
      </c>
      <c r="D20" t="s">
        <v>334</v>
      </c>
      <c r="E20" t="s">
        <v>298</v>
      </c>
      <c r="U20">
        <v>89.103053213229899</v>
      </c>
      <c r="V20">
        <v>91.699661068519703</v>
      </c>
      <c r="W20">
        <v>92.391203576884294</v>
      </c>
      <c r="X20">
        <v>90.333378451278605</v>
      </c>
      <c r="Y20">
        <v>90.970849366044803</v>
      </c>
      <c r="Z20">
        <v>92.561869496606505</v>
      </c>
      <c r="AA20">
        <v>93.224658191767404</v>
      </c>
      <c r="AB20">
        <v>94.983161561585504</v>
      </c>
      <c r="AC20">
        <v>97.291148844266999</v>
      </c>
      <c r="AD20">
        <v>99.408014571948996</v>
      </c>
      <c r="AE20">
        <v>100</v>
      </c>
      <c r="AF20">
        <v>104.343662357206</v>
      </c>
    </row>
    <row r="21" spans="1:32" x14ac:dyDescent="0.3">
      <c r="A21" t="s">
        <v>134</v>
      </c>
      <c r="B21" t="s">
        <v>335</v>
      </c>
      <c r="C21" t="s">
        <v>297</v>
      </c>
      <c r="D21" t="s">
        <v>336</v>
      </c>
      <c r="E21" t="s">
        <v>298</v>
      </c>
      <c r="U21">
        <v>88.222207173810702</v>
      </c>
      <c r="V21">
        <v>90.783284446350706</v>
      </c>
      <c r="W21">
        <v>91.488340291901295</v>
      </c>
      <c r="X21">
        <v>90.9140676741075</v>
      </c>
      <c r="Y21">
        <v>91.834576851285604</v>
      </c>
      <c r="Z21">
        <v>93.212284231093193</v>
      </c>
      <c r="AA21">
        <v>93.6888009905594</v>
      </c>
      <c r="AB21">
        <v>95.273608354871001</v>
      </c>
      <c r="AC21">
        <v>97.603405638314001</v>
      </c>
      <c r="AD21">
        <v>99.630074465529702</v>
      </c>
      <c r="AE21">
        <v>100</v>
      </c>
      <c r="AF21">
        <v>104.68131763359899</v>
      </c>
    </row>
    <row r="22" spans="1:32" x14ac:dyDescent="0.3">
      <c r="A22" t="s">
        <v>134</v>
      </c>
      <c r="B22" t="s">
        <v>337</v>
      </c>
      <c r="C22" t="s">
        <v>297</v>
      </c>
      <c r="D22" t="s">
        <v>338</v>
      </c>
      <c r="E22" t="s">
        <v>298</v>
      </c>
      <c r="U22">
        <v>85.719212174159594</v>
      </c>
      <c r="V22">
        <v>88.191488181856698</v>
      </c>
      <c r="W22">
        <v>88.914884839553807</v>
      </c>
      <c r="X22">
        <v>92.2415862343112</v>
      </c>
      <c r="Y22">
        <v>93.761761415874105</v>
      </c>
      <c r="Z22">
        <v>94.594903066983704</v>
      </c>
      <c r="AA22">
        <v>94.552644901664493</v>
      </c>
      <c r="AB22">
        <v>95.764420675674998</v>
      </c>
      <c r="AC22">
        <v>98.137764434675702</v>
      </c>
      <c r="AD22">
        <v>100.01309071868</v>
      </c>
      <c r="AE22">
        <v>100</v>
      </c>
      <c r="AF22">
        <v>105.45769109782999</v>
      </c>
    </row>
    <row r="23" spans="1:32" x14ac:dyDescent="0.3">
      <c r="A23" t="s">
        <v>134</v>
      </c>
      <c r="B23" t="s">
        <v>339</v>
      </c>
      <c r="C23" t="s">
        <v>297</v>
      </c>
      <c r="D23" t="s">
        <v>340</v>
      </c>
      <c r="E23" t="s">
        <v>298</v>
      </c>
      <c r="U23">
        <v>87.012141009286694</v>
      </c>
      <c r="V23">
        <v>86.812055603114104</v>
      </c>
      <c r="W23">
        <v>84.7346441809146</v>
      </c>
      <c r="X23">
        <v>85.3027883468786</v>
      </c>
      <c r="Y23">
        <v>84.450922099202103</v>
      </c>
      <c r="Z23">
        <v>85.544735556164099</v>
      </c>
      <c r="AA23">
        <v>92.475826315818907</v>
      </c>
      <c r="AB23">
        <v>99.422435631196095</v>
      </c>
      <c r="AC23">
        <v>100.92576299103401</v>
      </c>
      <c r="AD23">
        <v>100.24523160762899</v>
      </c>
      <c r="AE23">
        <v>100</v>
      </c>
      <c r="AF23">
        <v>103.5182951347</v>
      </c>
    </row>
    <row r="24" spans="1:32" x14ac:dyDescent="0.3">
      <c r="A24" t="s">
        <v>134</v>
      </c>
      <c r="B24" t="s">
        <v>341</v>
      </c>
      <c r="C24" t="s">
        <v>297</v>
      </c>
      <c r="D24" t="s">
        <v>342</v>
      </c>
      <c r="E24" t="s">
        <v>298</v>
      </c>
      <c r="U24">
        <v>88.214579970806994</v>
      </c>
      <c r="V24">
        <v>88.132694006107897</v>
      </c>
      <c r="W24">
        <v>88.050352653875507</v>
      </c>
      <c r="X24">
        <v>87.451191501441301</v>
      </c>
      <c r="Y24">
        <v>88.5387878217321</v>
      </c>
      <c r="Z24">
        <v>89.394575513891198</v>
      </c>
      <c r="AA24">
        <v>92.738478077955193</v>
      </c>
      <c r="AB24">
        <v>93.686446052250702</v>
      </c>
      <c r="AC24">
        <v>97.152327902988901</v>
      </c>
      <c r="AD24">
        <v>98.827667057444302</v>
      </c>
      <c r="AE24">
        <v>100</v>
      </c>
      <c r="AF24">
        <v>103.07567630147</v>
      </c>
    </row>
    <row r="25" spans="1:32" x14ac:dyDescent="0.3">
      <c r="A25" t="s">
        <v>134</v>
      </c>
      <c r="B25" t="s">
        <v>343</v>
      </c>
      <c r="C25" t="s">
        <v>297</v>
      </c>
      <c r="D25" t="s">
        <v>344</v>
      </c>
      <c r="E25" t="s">
        <v>298</v>
      </c>
      <c r="U25">
        <v>96.614610090048998</v>
      </c>
      <c r="V25">
        <v>96.967057368079296</v>
      </c>
      <c r="W25">
        <v>95.496466924582407</v>
      </c>
      <c r="X25">
        <v>94.707647373320995</v>
      </c>
      <c r="Y25">
        <v>95.118170335494</v>
      </c>
      <c r="Z25">
        <v>95.363715789732197</v>
      </c>
      <c r="AA25">
        <v>100.58399253149599</v>
      </c>
      <c r="AB25">
        <v>96.865645097971594</v>
      </c>
      <c r="AC25">
        <v>100.800888312903</v>
      </c>
      <c r="AD25">
        <v>99.516674722087998</v>
      </c>
      <c r="AE25">
        <v>100</v>
      </c>
      <c r="AF25">
        <v>96.519509067594797</v>
      </c>
    </row>
    <row r="26" spans="1:32" x14ac:dyDescent="0.3">
      <c r="A26" t="s">
        <v>134</v>
      </c>
      <c r="B26" t="s">
        <v>345</v>
      </c>
      <c r="C26" t="s">
        <v>297</v>
      </c>
      <c r="D26" t="s">
        <v>346</v>
      </c>
      <c r="E26" t="s">
        <v>298</v>
      </c>
      <c r="U26">
        <v>83.289069835786293</v>
      </c>
      <c r="V26">
        <v>82.986475576619</v>
      </c>
      <c r="W26">
        <v>82.669733303425801</v>
      </c>
      <c r="X26">
        <v>82.002272942267794</v>
      </c>
      <c r="Y26">
        <v>83.122736156922301</v>
      </c>
      <c r="Z26">
        <v>83.930005837644302</v>
      </c>
      <c r="AA26">
        <v>90.757446717762605</v>
      </c>
      <c r="AB26">
        <v>92.868621593744606</v>
      </c>
      <c r="AC26">
        <v>96.5358057078911</v>
      </c>
      <c r="AD26">
        <v>98.545375597047396</v>
      </c>
      <c r="AE26">
        <v>100</v>
      </c>
      <c r="AF26">
        <v>99.526986052152793</v>
      </c>
    </row>
    <row r="27" spans="1:32" x14ac:dyDescent="0.3">
      <c r="A27" t="s">
        <v>134</v>
      </c>
      <c r="B27" t="s">
        <v>347</v>
      </c>
      <c r="C27" t="s">
        <v>297</v>
      </c>
      <c r="D27" t="s">
        <v>348</v>
      </c>
      <c r="E27" t="s">
        <v>298</v>
      </c>
      <c r="U27">
        <v>89.379430282632697</v>
      </c>
      <c r="V27">
        <v>89.343116862962106</v>
      </c>
      <c r="W27">
        <v>89.9609582534612</v>
      </c>
      <c r="X27">
        <v>89.455964903201206</v>
      </c>
      <c r="Y27">
        <v>90.691699694027804</v>
      </c>
      <c r="Z27">
        <v>91.799333332037804</v>
      </c>
      <c r="AA27">
        <v>91.555591325181993</v>
      </c>
      <c r="AB27">
        <v>93.178849291396403</v>
      </c>
      <c r="AC27">
        <v>96.330605685468001</v>
      </c>
      <c r="AD27">
        <v>98.816070882982004</v>
      </c>
      <c r="AE27">
        <v>100</v>
      </c>
      <c r="AF27">
        <v>108.394758394758</v>
      </c>
    </row>
    <row r="28" spans="1:32" x14ac:dyDescent="0.3">
      <c r="A28" t="s">
        <v>134</v>
      </c>
      <c r="B28" t="s">
        <v>349</v>
      </c>
      <c r="C28" t="s">
        <v>297</v>
      </c>
      <c r="D28" t="s">
        <v>350</v>
      </c>
      <c r="E28" t="s">
        <v>298</v>
      </c>
      <c r="U28">
        <v>91.630257196122301</v>
      </c>
      <c r="V28">
        <v>92.890599023727006</v>
      </c>
      <c r="W28">
        <v>93.417044328082895</v>
      </c>
      <c r="X28">
        <v>91.941440954735299</v>
      </c>
      <c r="Y28">
        <v>92.769093847869897</v>
      </c>
      <c r="Z28">
        <v>94.510208555961</v>
      </c>
      <c r="AA28">
        <v>94.750432762749995</v>
      </c>
      <c r="AB28">
        <v>97.221260494244504</v>
      </c>
      <c r="AC28">
        <v>99.097516848618</v>
      </c>
      <c r="AD28">
        <v>100.322676727562</v>
      </c>
      <c r="AE28">
        <v>100</v>
      </c>
      <c r="AF28">
        <v>104.58938283813499</v>
      </c>
    </row>
    <row r="29" spans="1:32" x14ac:dyDescent="0.3">
      <c r="A29" t="s">
        <v>134</v>
      </c>
      <c r="B29" t="s">
        <v>351</v>
      </c>
      <c r="C29" t="s">
        <v>297</v>
      </c>
      <c r="D29" t="s">
        <v>352</v>
      </c>
      <c r="E29" t="s">
        <v>298</v>
      </c>
      <c r="U29">
        <v>89.611474204346493</v>
      </c>
      <c r="V29">
        <v>89.738063949730105</v>
      </c>
      <c r="W29">
        <v>90.830456973464507</v>
      </c>
      <c r="X29">
        <v>91.106747336881796</v>
      </c>
      <c r="Y29">
        <v>92.746880419020798</v>
      </c>
      <c r="Z29">
        <v>94.310955029637398</v>
      </c>
      <c r="AA29">
        <v>94.578487339169001</v>
      </c>
      <c r="AB29">
        <v>96.682996045718497</v>
      </c>
      <c r="AC29">
        <v>98.575331452876497</v>
      </c>
      <c r="AD29">
        <v>99.972892382759596</v>
      </c>
      <c r="AE29">
        <v>100</v>
      </c>
      <c r="AF29">
        <v>103.394226432115</v>
      </c>
    </row>
    <row r="30" spans="1:32" x14ac:dyDescent="0.3">
      <c r="A30" t="s">
        <v>134</v>
      </c>
      <c r="B30" t="s">
        <v>353</v>
      </c>
      <c r="C30" t="s">
        <v>297</v>
      </c>
      <c r="D30" t="s">
        <v>354</v>
      </c>
      <c r="E30" t="s">
        <v>298</v>
      </c>
      <c r="U30">
        <v>96.463920848120196</v>
      </c>
      <c r="V30">
        <v>96.786004056294203</v>
      </c>
      <c r="W30">
        <v>95.317526753371197</v>
      </c>
      <c r="X30">
        <v>95.592481157467404</v>
      </c>
      <c r="Y30">
        <v>97.688807498640003</v>
      </c>
      <c r="Z30">
        <v>99.2869883984132</v>
      </c>
      <c r="AA30">
        <v>97.101063972492199</v>
      </c>
      <c r="AB30">
        <v>98.935631982768697</v>
      </c>
      <c r="AC30">
        <v>98.836597316119295</v>
      </c>
      <c r="AD30">
        <v>99.5594713656388</v>
      </c>
      <c r="AE30">
        <v>100</v>
      </c>
      <c r="AF30">
        <v>103.70174510840801</v>
      </c>
    </row>
    <row r="31" spans="1:32" x14ac:dyDescent="0.3">
      <c r="A31" t="s">
        <v>134</v>
      </c>
      <c r="B31" t="s">
        <v>355</v>
      </c>
      <c r="C31" t="s">
        <v>297</v>
      </c>
      <c r="D31" t="s">
        <v>356</v>
      </c>
      <c r="E31" t="s">
        <v>298</v>
      </c>
      <c r="U31">
        <v>96.319273086376199</v>
      </c>
      <c r="V31">
        <v>96.833432907122003</v>
      </c>
      <c r="W31">
        <v>96.126150196645</v>
      </c>
      <c r="X31">
        <v>91.275508868219703</v>
      </c>
      <c r="Y31">
        <v>89.752346434039893</v>
      </c>
      <c r="Z31">
        <v>93.049546183763695</v>
      </c>
      <c r="AA31">
        <v>94.084388217318093</v>
      </c>
      <c r="AB31">
        <v>99.716061517894303</v>
      </c>
      <c r="AC31">
        <v>102.56289352110601</v>
      </c>
      <c r="AD31">
        <v>100.845410628019</v>
      </c>
      <c r="AE31">
        <v>100</v>
      </c>
      <c r="AF31">
        <v>103.04761904761899</v>
      </c>
    </row>
    <row r="32" spans="1:32" x14ac:dyDescent="0.3">
      <c r="A32" t="s">
        <v>134</v>
      </c>
      <c r="B32" t="s">
        <v>357</v>
      </c>
      <c r="C32" t="s">
        <v>297</v>
      </c>
      <c r="D32" t="s">
        <v>358</v>
      </c>
      <c r="E32" t="s">
        <v>298</v>
      </c>
      <c r="U32">
        <v>90.416149435442804</v>
      </c>
      <c r="V32">
        <v>92.363679692527796</v>
      </c>
      <c r="W32">
        <v>92.875527041556794</v>
      </c>
      <c r="X32">
        <v>91.593502895277695</v>
      </c>
      <c r="Y32">
        <v>92.635630048616605</v>
      </c>
      <c r="Z32">
        <v>94.133720131468905</v>
      </c>
      <c r="AA32">
        <v>94.391150542038105</v>
      </c>
      <c r="AB32">
        <v>96.296678457924102</v>
      </c>
      <c r="AC32">
        <v>98.055887032617306</v>
      </c>
      <c r="AD32">
        <v>100.570140546274</v>
      </c>
      <c r="AE32">
        <v>100</v>
      </c>
      <c r="AF32">
        <v>106.480721903199</v>
      </c>
    </row>
    <row r="33" spans="1:32" x14ac:dyDescent="0.3">
      <c r="A33" t="s">
        <v>134</v>
      </c>
      <c r="B33" t="s">
        <v>359</v>
      </c>
      <c r="C33" t="s">
        <v>297</v>
      </c>
      <c r="D33" t="s">
        <v>360</v>
      </c>
      <c r="E33" t="s">
        <v>298</v>
      </c>
      <c r="U33">
        <v>98.467686444889694</v>
      </c>
      <c r="V33">
        <v>95.607629162257993</v>
      </c>
      <c r="W33">
        <v>96.498778834875594</v>
      </c>
      <c r="X33">
        <v>95.461157557081293</v>
      </c>
      <c r="Y33">
        <v>96.733972991175705</v>
      </c>
      <c r="Z33">
        <v>97.320239494152503</v>
      </c>
      <c r="AA33">
        <v>97.320239494152503</v>
      </c>
      <c r="AB33">
        <v>97.785886573071906</v>
      </c>
      <c r="AC33">
        <v>99.532063119019696</v>
      </c>
      <c r="AD33">
        <v>101.242236024845</v>
      </c>
      <c r="AE33">
        <v>100</v>
      </c>
      <c r="AF33">
        <v>105.151515151515</v>
      </c>
    </row>
    <row r="34" spans="1:32" x14ac:dyDescent="0.3">
      <c r="A34" t="s">
        <v>134</v>
      </c>
      <c r="B34" t="s">
        <v>361</v>
      </c>
      <c r="C34" t="s">
        <v>297</v>
      </c>
      <c r="D34" t="s">
        <v>362</v>
      </c>
      <c r="E34" t="s">
        <v>298</v>
      </c>
      <c r="U34">
        <v>85.044596334992406</v>
      </c>
      <c r="V34">
        <v>84.016982058400401</v>
      </c>
      <c r="W34">
        <v>85.476164379088999</v>
      </c>
      <c r="X34">
        <v>82.504037607375693</v>
      </c>
      <c r="Y34">
        <v>83.437855102472994</v>
      </c>
      <c r="Z34">
        <v>84.624312464045701</v>
      </c>
      <c r="AA34">
        <v>86.556490992444296</v>
      </c>
      <c r="AB34">
        <v>90.487115583401305</v>
      </c>
      <c r="AC34">
        <v>95.410978593915402</v>
      </c>
      <c r="AD34">
        <v>97.921793820071102</v>
      </c>
      <c r="AE34">
        <v>100</v>
      </c>
      <c r="AF34">
        <v>108.674814282291</v>
      </c>
    </row>
    <row r="35" spans="1:32" x14ac:dyDescent="0.3">
      <c r="A35" t="s">
        <v>134</v>
      </c>
      <c r="B35" t="s">
        <v>363</v>
      </c>
      <c r="C35" t="s">
        <v>297</v>
      </c>
      <c r="D35" t="s">
        <v>364</v>
      </c>
      <c r="E35" t="s">
        <v>298</v>
      </c>
      <c r="U35">
        <v>94.131608202444497</v>
      </c>
      <c r="V35">
        <v>91.077994896030205</v>
      </c>
      <c r="W35">
        <v>89.718739106087696</v>
      </c>
      <c r="X35">
        <v>89.648438857789301</v>
      </c>
      <c r="Y35">
        <v>90.047034536712403</v>
      </c>
      <c r="Z35">
        <v>94.660542536348899</v>
      </c>
      <c r="AA35">
        <v>95.524983295496398</v>
      </c>
      <c r="AB35">
        <v>99.357502337732299</v>
      </c>
      <c r="AC35">
        <v>99.947483600148701</v>
      </c>
      <c r="AD35">
        <v>99.540524254293402</v>
      </c>
      <c r="AE35">
        <v>100</v>
      </c>
      <c r="AF35">
        <v>101.94738433625599</v>
      </c>
    </row>
    <row r="36" spans="1:32" x14ac:dyDescent="0.3">
      <c r="A36" t="s">
        <v>134</v>
      </c>
      <c r="B36" t="s">
        <v>365</v>
      </c>
      <c r="C36" t="s">
        <v>297</v>
      </c>
      <c r="D36" t="s">
        <v>366</v>
      </c>
      <c r="E36" t="s">
        <v>298</v>
      </c>
      <c r="U36">
        <v>104.697778913275</v>
      </c>
      <c r="V36">
        <v>104.458560835027</v>
      </c>
      <c r="W36">
        <v>98.755363548057105</v>
      </c>
      <c r="X36">
        <v>95.679937001577798</v>
      </c>
      <c r="Y36">
        <v>94.061671682312294</v>
      </c>
      <c r="Z36">
        <v>97.586834880643906</v>
      </c>
      <c r="AA36">
        <v>98.321359444261603</v>
      </c>
      <c r="AB36">
        <v>100.715116617386</v>
      </c>
      <c r="AC36">
        <v>100.00529982055301</v>
      </c>
      <c r="AD36">
        <v>100.089126559715</v>
      </c>
      <c r="AE36">
        <v>100</v>
      </c>
      <c r="AF36">
        <v>103.16358024691399</v>
      </c>
    </row>
    <row r="37" spans="1:32" x14ac:dyDescent="0.3">
      <c r="A37" t="s">
        <v>134</v>
      </c>
      <c r="B37" t="s">
        <v>367</v>
      </c>
      <c r="C37" t="s">
        <v>297</v>
      </c>
      <c r="D37" t="s">
        <v>368</v>
      </c>
      <c r="E37" t="s">
        <v>298</v>
      </c>
      <c r="U37">
        <v>93.059814835908597</v>
      </c>
      <c r="V37">
        <v>89.865323805062303</v>
      </c>
      <c r="W37">
        <v>88.997246189686507</v>
      </c>
      <c r="X37">
        <v>88.798464848484301</v>
      </c>
      <c r="Y37">
        <v>89.373212193781995</v>
      </c>
      <c r="Z37">
        <v>94.228362851527393</v>
      </c>
      <c r="AA37">
        <v>95.311945681006804</v>
      </c>
      <c r="AB37">
        <v>99.515639782576599</v>
      </c>
      <c r="AC37">
        <v>100.181048963886</v>
      </c>
      <c r="AD37">
        <v>99.414798651061304</v>
      </c>
      <c r="AE37">
        <v>100</v>
      </c>
      <c r="AF37">
        <v>101.72426889479701</v>
      </c>
    </row>
    <row r="38" spans="1:32" x14ac:dyDescent="0.3">
      <c r="A38" t="s">
        <v>134</v>
      </c>
      <c r="B38" t="s">
        <v>369</v>
      </c>
      <c r="C38" t="s">
        <v>297</v>
      </c>
      <c r="D38" t="s">
        <v>370</v>
      </c>
      <c r="E38" t="s">
        <v>298</v>
      </c>
      <c r="U38">
        <v>96.150037072409106</v>
      </c>
      <c r="V38">
        <v>91.524017524143702</v>
      </c>
      <c r="W38">
        <v>89.665284430639602</v>
      </c>
      <c r="X38">
        <v>92.462723517966594</v>
      </c>
      <c r="Y38">
        <v>92.786302602893798</v>
      </c>
      <c r="Z38">
        <v>96.064970539391794</v>
      </c>
      <c r="AA38">
        <v>95.663025055963402</v>
      </c>
      <c r="AB38">
        <v>98.207254445749697</v>
      </c>
      <c r="AC38">
        <v>99.236092349467</v>
      </c>
      <c r="AD38">
        <v>99.855212355212402</v>
      </c>
      <c r="AE38">
        <v>100</v>
      </c>
      <c r="AF38">
        <v>102.603664416586</v>
      </c>
    </row>
    <row r="39" spans="1:32" x14ac:dyDescent="0.3">
      <c r="A39" t="s">
        <v>134</v>
      </c>
      <c r="B39" t="s">
        <v>371</v>
      </c>
      <c r="C39" t="s">
        <v>297</v>
      </c>
      <c r="D39" t="s">
        <v>372</v>
      </c>
      <c r="E39" t="s">
        <v>298</v>
      </c>
      <c r="U39">
        <v>69.987103394227404</v>
      </c>
      <c r="V39">
        <v>71.459482848523905</v>
      </c>
      <c r="W39">
        <v>70.5387450594949</v>
      </c>
      <c r="X39">
        <v>69.507012739767802</v>
      </c>
      <c r="Y39">
        <v>70.843686061686398</v>
      </c>
      <c r="Z39">
        <v>72.483476178511694</v>
      </c>
      <c r="AA39">
        <v>69.955621815955595</v>
      </c>
      <c r="AB39">
        <v>75.321535989338599</v>
      </c>
      <c r="AC39">
        <v>85.4641710784107</v>
      </c>
      <c r="AD39">
        <v>99.708199591479399</v>
      </c>
      <c r="AE39">
        <v>100</v>
      </c>
      <c r="AF39">
        <v>118.61702127659601</v>
      </c>
    </row>
    <row r="40" spans="1:32" x14ac:dyDescent="0.3">
      <c r="A40" t="s">
        <v>134</v>
      </c>
      <c r="B40" t="s">
        <v>373</v>
      </c>
      <c r="C40" t="s">
        <v>297</v>
      </c>
      <c r="D40" t="s">
        <v>374</v>
      </c>
      <c r="E40" t="s">
        <v>298</v>
      </c>
      <c r="U40">
        <v>70.034289564825897</v>
      </c>
      <c r="V40">
        <v>66.407601371825805</v>
      </c>
      <c r="W40">
        <v>77.677119153052203</v>
      </c>
      <c r="X40">
        <v>79.007143547587205</v>
      </c>
      <c r="Y40">
        <v>80.095005318177698</v>
      </c>
      <c r="Z40">
        <v>82.410904008705998</v>
      </c>
      <c r="AA40">
        <v>86.837845928199798</v>
      </c>
      <c r="AB40">
        <v>91.4259171851037</v>
      </c>
      <c r="AC40">
        <v>96.941790410845599</v>
      </c>
      <c r="AD40">
        <v>98.500434656621294</v>
      </c>
      <c r="AE40">
        <v>100</v>
      </c>
      <c r="AF40">
        <v>104.06585810343699</v>
      </c>
    </row>
    <row r="41" spans="1:32" x14ac:dyDescent="0.3">
      <c r="A41" t="s">
        <v>134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134</v>
      </c>
      <c r="B42" t="s">
        <v>377</v>
      </c>
      <c r="C42" t="s">
        <v>297</v>
      </c>
      <c r="D42" t="s">
        <v>378</v>
      </c>
      <c r="E42" t="s">
        <v>298</v>
      </c>
      <c r="U42">
        <v>92.944461478869997</v>
      </c>
      <c r="V42">
        <v>93.696727620765003</v>
      </c>
      <c r="W42">
        <v>92.697828605618298</v>
      </c>
      <c r="X42">
        <v>90.859107154104194</v>
      </c>
      <c r="Y42">
        <v>92.024846642119101</v>
      </c>
      <c r="Z42">
        <v>92.524662103114593</v>
      </c>
      <c r="AA42">
        <v>90.864161072048702</v>
      </c>
      <c r="AB42">
        <v>92.5274972240979</v>
      </c>
      <c r="AC42">
        <v>96.1302097821589</v>
      </c>
      <c r="AD42">
        <v>98.964515721682005</v>
      </c>
      <c r="AE42">
        <v>100</v>
      </c>
      <c r="AF42">
        <v>109.00277008310201</v>
      </c>
    </row>
    <row r="43" spans="1:32" x14ac:dyDescent="0.3">
      <c r="A43" t="s">
        <v>134</v>
      </c>
      <c r="B43" t="s">
        <v>379</v>
      </c>
      <c r="C43" t="s">
        <v>297</v>
      </c>
      <c r="D43" t="s">
        <v>380</v>
      </c>
      <c r="E43" t="s">
        <v>298</v>
      </c>
      <c r="U43">
        <v>92.292277021944301</v>
      </c>
      <c r="V43">
        <v>93.498544268894094</v>
      </c>
      <c r="W43">
        <v>93.3210314373556</v>
      </c>
      <c r="X43">
        <v>91.779859693443697</v>
      </c>
      <c r="Y43">
        <v>92.486891279575502</v>
      </c>
      <c r="Z43">
        <v>93.392132531580202</v>
      </c>
      <c r="AA43">
        <v>92.869811588775605</v>
      </c>
      <c r="AB43">
        <v>94.761965872059207</v>
      </c>
      <c r="AC43">
        <v>96.171755322245502</v>
      </c>
      <c r="AD43">
        <v>98.650936697798898</v>
      </c>
      <c r="AE43">
        <v>100</v>
      </c>
      <c r="AF43">
        <v>103.756126838051</v>
      </c>
    </row>
    <row r="44" spans="1:32" x14ac:dyDescent="0.3">
      <c r="A44" t="s">
        <v>134</v>
      </c>
      <c r="B44" t="s">
        <v>381</v>
      </c>
      <c r="C44" t="s">
        <v>297</v>
      </c>
      <c r="D44" t="s">
        <v>382</v>
      </c>
      <c r="E44" t="s">
        <v>298</v>
      </c>
      <c r="U44">
        <v>92.763048253738503</v>
      </c>
      <c r="V44">
        <v>93.3489213280033</v>
      </c>
      <c r="W44">
        <v>92.881921166552303</v>
      </c>
      <c r="X44">
        <v>92.335494389860003</v>
      </c>
      <c r="Y44">
        <v>93.267416788953696</v>
      </c>
      <c r="Z44">
        <v>94.181151608707907</v>
      </c>
      <c r="AA44">
        <v>95.049961466610199</v>
      </c>
      <c r="AB44">
        <v>96.208745157617898</v>
      </c>
      <c r="AC44">
        <v>97.912690662770302</v>
      </c>
      <c r="AD44">
        <v>99.466392616454897</v>
      </c>
      <c r="AE44">
        <v>100</v>
      </c>
      <c r="AF44">
        <v>103.685832683399</v>
      </c>
    </row>
    <row r="45" spans="1:32" x14ac:dyDescent="0.3">
      <c r="A45" t="s">
        <v>134</v>
      </c>
      <c r="B45" t="s">
        <v>383</v>
      </c>
      <c r="C45" t="s">
        <v>297</v>
      </c>
      <c r="D45" t="s">
        <v>384</v>
      </c>
      <c r="E45" t="s">
        <v>298</v>
      </c>
      <c r="U45">
        <v>92.521488321436195</v>
      </c>
      <c r="V45">
        <v>93.040705987701003</v>
      </c>
      <c r="W45">
        <v>92.637256394962193</v>
      </c>
      <c r="X45">
        <v>92.046828306492102</v>
      </c>
      <c r="Y45">
        <v>92.998809188415194</v>
      </c>
      <c r="Z45">
        <v>94.023883170777395</v>
      </c>
      <c r="AA45">
        <v>94.992883579606698</v>
      </c>
      <c r="AB45">
        <v>96.101749924893895</v>
      </c>
      <c r="AC45">
        <v>97.813552792959797</v>
      </c>
      <c r="AD45">
        <v>99.400093505565707</v>
      </c>
      <c r="AE45">
        <v>100</v>
      </c>
      <c r="AF45">
        <v>103.777779998401</v>
      </c>
    </row>
    <row r="46" spans="1:32" x14ac:dyDescent="0.3">
      <c r="A46" t="s">
        <v>134</v>
      </c>
      <c r="B46" t="s">
        <v>385</v>
      </c>
      <c r="C46" t="s">
        <v>297</v>
      </c>
      <c r="D46" t="s">
        <v>386</v>
      </c>
      <c r="E46" t="s">
        <v>298</v>
      </c>
      <c r="U46">
        <v>91.565595349224097</v>
      </c>
      <c r="V46">
        <v>93.1134792029858</v>
      </c>
      <c r="W46">
        <v>93.591451107963195</v>
      </c>
      <c r="X46">
        <v>92.317310065651895</v>
      </c>
      <c r="Y46">
        <v>92.728915906708906</v>
      </c>
      <c r="Z46">
        <v>93.798590660823706</v>
      </c>
      <c r="AA46">
        <v>93.757734057173195</v>
      </c>
      <c r="AB46">
        <v>95.745017969269199</v>
      </c>
      <c r="AC46">
        <v>96.120114200361897</v>
      </c>
      <c r="AD46">
        <v>98.411934552454298</v>
      </c>
      <c r="AE46">
        <v>100</v>
      </c>
      <c r="AF46">
        <v>100.298705609028</v>
      </c>
    </row>
    <row r="47" spans="1:32" x14ac:dyDescent="0.3">
      <c r="A47" t="s">
        <v>134</v>
      </c>
      <c r="B47" t="s">
        <v>387</v>
      </c>
      <c r="C47" t="s">
        <v>297</v>
      </c>
      <c r="D47" t="s">
        <v>388</v>
      </c>
      <c r="E47" t="s">
        <v>298</v>
      </c>
      <c r="U47">
        <v>90.875828853138799</v>
      </c>
      <c r="V47">
        <v>92.997097818729898</v>
      </c>
      <c r="W47">
        <v>92.965386025826007</v>
      </c>
      <c r="X47">
        <v>91.649287399589895</v>
      </c>
      <c r="Y47">
        <v>92.272358669407694</v>
      </c>
      <c r="Z47">
        <v>93.311450164312205</v>
      </c>
      <c r="AA47">
        <v>92.268820982704696</v>
      </c>
      <c r="AB47">
        <v>93.542738359581193</v>
      </c>
      <c r="AC47">
        <v>95.972205239238093</v>
      </c>
      <c r="AD47">
        <v>99.091483262886797</v>
      </c>
      <c r="AE47">
        <v>100</v>
      </c>
      <c r="AF47">
        <v>105.11541864393099</v>
      </c>
    </row>
    <row r="48" spans="1:32" x14ac:dyDescent="0.3">
      <c r="A48" t="s">
        <v>134</v>
      </c>
      <c r="B48" t="s">
        <v>389</v>
      </c>
      <c r="C48" t="s">
        <v>297</v>
      </c>
      <c r="D48" t="s">
        <v>390</v>
      </c>
      <c r="E48" t="s">
        <v>298</v>
      </c>
      <c r="U48">
        <v>89.0779649707396</v>
      </c>
      <c r="V48">
        <v>91.086667804345794</v>
      </c>
      <c r="W48">
        <v>91.443327657241099</v>
      </c>
      <c r="X48">
        <v>90.339247081830706</v>
      </c>
      <c r="Y48">
        <v>91.460371932706906</v>
      </c>
      <c r="Z48">
        <v>92.886643094564604</v>
      </c>
      <c r="AA48">
        <v>93.583778626956203</v>
      </c>
      <c r="AB48">
        <v>95.518500498984494</v>
      </c>
      <c r="AC48">
        <v>97.307479708478397</v>
      </c>
      <c r="AD48">
        <v>99.374807830275699</v>
      </c>
      <c r="AE48">
        <v>100</v>
      </c>
      <c r="AF48">
        <v>105.298535138142</v>
      </c>
    </row>
    <row r="49" spans="1:32" x14ac:dyDescent="0.3">
      <c r="A49" t="s">
        <v>134</v>
      </c>
      <c r="B49" t="s">
        <v>391</v>
      </c>
      <c r="C49" t="s">
        <v>297</v>
      </c>
      <c r="D49" t="s">
        <v>392</v>
      </c>
      <c r="E49" t="s">
        <v>298</v>
      </c>
      <c r="U49">
        <v>92.601076506219101</v>
      </c>
      <c r="V49">
        <v>94.474716964710794</v>
      </c>
      <c r="W49">
        <v>94.446632922806899</v>
      </c>
      <c r="X49">
        <v>92.747674685438298</v>
      </c>
      <c r="Y49">
        <v>93.725109196174799</v>
      </c>
      <c r="Z49">
        <v>94.985278731585495</v>
      </c>
      <c r="AA49">
        <v>94.273778516367699</v>
      </c>
      <c r="AB49">
        <v>92.836191246548395</v>
      </c>
      <c r="AC49">
        <v>94.997685804093194</v>
      </c>
      <c r="AD49">
        <v>100.86325966850799</v>
      </c>
      <c r="AE49">
        <v>100</v>
      </c>
      <c r="AF49">
        <v>107.299270072993</v>
      </c>
    </row>
    <row r="50" spans="1:32" x14ac:dyDescent="0.3">
      <c r="A50" t="s">
        <v>134</v>
      </c>
      <c r="B50" t="s">
        <v>393</v>
      </c>
      <c r="C50" t="s">
        <v>297</v>
      </c>
      <c r="D50" t="s">
        <v>394</v>
      </c>
      <c r="E50" t="s">
        <v>298</v>
      </c>
      <c r="U50">
        <v>85.436028470350394</v>
      </c>
      <c r="V50">
        <v>87.269124277454495</v>
      </c>
      <c r="W50">
        <v>88.451632736498496</v>
      </c>
      <c r="X50">
        <v>87.812203839519796</v>
      </c>
      <c r="Y50">
        <v>89.734430678258406</v>
      </c>
      <c r="Z50">
        <v>91.868898861090699</v>
      </c>
      <c r="AA50">
        <v>94.878179140526399</v>
      </c>
      <c r="AB50">
        <v>98.657586646608905</v>
      </c>
      <c r="AC50">
        <v>99.490075072097895</v>
      </c>
      <c r="AD50">
        <v>99.446980901549693</v>
      </c>
      <c r="AE50">
        <v>100</v>
      </c>
      <c r="AF50">
        <v>105.156771180787</v>
      </c>
    </row>
    <row r="51" spans="1:32" x14ac:dyDescent="0.3">
      <c r="A51" t="s">
        <v>134</v>
      </c>
      <c r="B51" t="s">
        <v>395</v>
      </c>
      <c r="C51" t="s">
        <v>297</v>
      </c>
      <c r="D51" t="s">
        <v>396</v>
      </c>
      <c r="E51" t="s">
        <v>298</v>
      </c>
      <c r="U51">
        <v>85.648116595734805</v>
      </c>
      <c r="V51">
        <v>87.554519593401395</v>
      </c>
      <c r="W51">
        <v>88.970768321659804</v>
      </c>
      <c r="X51">
        <v>87.671512657280005</v>
      </c>
      <c r="Y51">
        <v>89.657598704532305</v>
      </c>
      <c r="Z51">
        <v>90.761591524401496</v>
      </c>
      <c r="AA51">
        <v>94.535074862513397</v>
      </c>
      <c r="AB51">
        <v>97.096728174963502</v>
      </c>
      <c r="AC51">
        <v>97.846268694808799</v>
      </c>
      <c r="AD51">
        <v>99.322210636079305</v>
      </c>
      <c r="AE51">
        <v>100</v>
      </c>
      <c r="AF51">
        <v>104.82556542441201</v>
      </c>
    </row>
    <row r="52" spans="1:32" x14ac:dyDescent="0.3">
      <c r="A52" t="s">
        <v>134</v>
      </c>
      <c r="B52" t="s">
        <v>397</v>
      </c>
      <c r="C52" t="s">
        <v>297</v>
      </c>
      <c r="D52" t="s">
        <v>398</v>
      </c>
      <c r="E52" t="s">
        <v>298</v>
      </c>
      <c r="U52">
        <v>85.3430015095459</v>
      </c>
      <c r="V52">
        <v>87.078588496766699</v>
      </c>
      <c r="W52">
        <v>87.819574138317805</v>
      </c>
      <c r="X52">
        <v>88.047233436148801</v>
      </c>
      <c r="Y52">
        <v>89.771235209723798</v>
      </c>
      <c r="Z52">
        <v>95.464806165683697</v>
      </c>
      <c r="AA52">
        <v>95.827025076093094</v>
      </c>
      <c r="AB52">
        <v>103.205970722491</v>
      </c>
      <c r="AC52">
        <v>104.24635349187101</v>
      </c>
      <c r="AD52">
        <v>99.777448071216597</v>
      </c>
      <c r="AE52">
        <v>100</v>
      </c>
      <c r="AF52">
        <v>106.019656019656</v>
      </c>
    </row>
    <row r="53" spans="1:32" x14ac:dyDescent="0.3">
      <c r="A53" t="s">
        <v>134</v>
      </c>
      <c r="B53" t="s">
        <v>399</v>
      </c>
      <c r="C53" t="s">
        <v>297</v>
      </c>
      <c r="D53" t="s">
        <v>400</v>
      </c>
      <c r="E53" t="s">
        <v>298</v>
      </c>
      <c r="U53">
        <v>123.122782907889</v>
      </c>
      <c r="V53">
        <v>126.22431804246</v>
      </c>
      <c r="W53">
        <v>123.850788180812</v>
      </c>
      <c r="X53">
        <v>121.00919001042899</v>
      </c>
      <c r="Y53">
        <v>115.638463130632</v>
      </c>
      <c r="Z53">
        <v>107.765206066419</v>
      </c>
      <c r="AA53">
        <v>106.35761455562501</v>
      </c>
      <c r="AB53">
        <v>95.5665865094699</v>
      </c>
      <c r="AC53">
        <v>89.648809421768107</v>
      </c>
      <c r="AD53">
        <v>99.811427493871406</v>
      </c>
      <c r="AE53">
        <v>100</v>
      </c>
      <c r="AF53">
        <v>106.39965171963399</v>
      </c>
    </row>
    <row r="54" spans="1:32" x14ac:dyDescent="0.3">
      <c r="A54" t="s">
        <v>134</v>
      </c>
      <c r="B54" t="s">
        <v>401</v>
      </c>
      <c r="C54" t="s">
        <v>297</v>
      </c>
      <c r="D54" t="s">
        <v>402</v>
      </c>
      <c r="E54" t="s">
        <v>298</v>
      </c>
      <c r="U54">
        <v>125.561585326395</v>
      </c>
      <c r="V54">
        <v>128.29185948224401</v>
      </c>
      <c r="W54">
        <v>126.814656594589</v>
      </c>
      <c r="X54">
        <v>118.90561959979399</v>
      </c>
      <c r="Y54">
        <v>121.599190594867</v>
      </c>
      <c r="Z54">
        <v>115.60102424265401</v>
      </c>
      <c r="AA54">
        <v>109.256713915018</v>
      </c>
      <c r="AB54">
        <v>95.263848578319994</v>
      </c>
      <c r="AC54">
        <v>89.967085125069104</v>
      </c>
      <c r="AD54">
        <v>99.727403156384497</v>
      </c>
      <c r="AE54">
        <v>100</v>
      </c>
      <c r="AF54">
        <v>106.333973128599</v>
      </c>
    </row>
    <row r="55" spans="1:32" x14ac:dyDescent="0.3">
      <c r="A55" t="s">
        <v>134</v>
      </c>
      <c r="B55" t="s">
        <v>403</v>
      </c>
      <c r="C55" t="s">
        <v>297</v>
      </c>
      <c r="D55" t="s">
        <v>404</v>
      </c>
      <c r="E55" t="s">
        <v>298</v>
      </c>
      <c r="U55">
        <v>138.94671184870401</v>
      </c>
      <c r="V55">
        <v>140.56550849160101</v>
      </c>
      <c r="W55">
        <v>140.98636330744401</v>
      </c>
      <c r="X55">
        <v>119.051944451015</v>
      </c>
      <c r="Y55">
        <v>135.23240790305701</v>
      </c>
      <c r="Z55">
        <v>132.60908282249301</v>
      </c>
      <c r="AA55">
        <v>115.615699211373</v>
      </c>
      <c r="AB55">
        <v>94.823476920638498</v>
      </c>
      <c r="AC55">
        <v>91.009249130566005</v>
      </c>
      <c r="AD55">
        <v>99.460107978404295</v>
      </c>
      <c r="AE55">
        <v>100</v>
      </c>
      <c r="AF55">
        <v>106.195502524094</v>
      </c>
    </row>
    <row r="56" spans="1:32" x14ac:dyDescent="0.3">
      <c r="A56" t="s">
        <v>134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134</v>
      </c>
      <c r="B57" t="s">
        <v>407</v>
      </c>
      <c r="C57" t="s">
        <v>297</v>
      </c>
      <c r="D57" t="s">
        <v>408</v>
      </c>
      <c r="E57" t="s">
        <v>298</v>
      </c>
      <c r="F57">
        <v>68.789014988431703</v>
      </c>
      <c r="G57">
        <v>71.051629417681596</v>
      </c>
      <c r="H57">
        <v>73.601387911504702</v>
      </c>
      <c r="I57">
        <v>74.984633046044493</v>
      </c>
      <c r="J57">
        <v>75.932009910786704</v>
      </c>
      <c r="K57">
        <v>79.553979139276194</v>
      </c>
      <c r="L57">
        <v>81.044320064314405</v>
      </c>
      <c r="M57">
        <v>82.9109965595555</v>
      </c>
      <c r="N57">
        <v>83.852384023881598</v>
      </c>
      <c r="O57">
        <v>85.554277120751294</v>
      </c>
      <c r="P57">
        <v>87.364157188138606</v>
      </c>
      <c r="Q57">
        <v>89.251604431272298</v>
      </c>
      <c r="R57">
        <v>90.845193287239596</v>
      </c>
      <c r="S57">
        <v>93.091418736106604</v>
      </c>
      <c r="T57">
        <v>90.9276352543434</v>
      </c>
      <c r="U57">
        <v>90.980019652707099</v>
      </c>
      <c r="V57">
        <v>91.785241504241597</v>
      </c>
      <c r="W57">
        <v>91.813151010403303</v>
      </c>
      <c r="X57">
        <v>91.221884750706494</v>
      </c>
      <c r="Y57">
        <v>92.189050856637607</v>
      </c>
      <c r="Z57">
        <v>93.289225886634696</v>
      </c>
      <c r="AA57">
        <v>94.373482726929595</v>
      </c>
      <c r="AB57">
        <v>95.815355766059099</v>
      </c>
      <c r="AC57">
        <v>97.7740865575703</v>
      </c>
      <c r="AD57">
        <v>99.398579315046504</v>
      </c>
      <c r="AE57">
        <v>100</v>
      </c>
      <c r="AF57">
        <v>103.963574977657</v>
      </c>
    </row>
    <row r="58" spans="1:32" x14ac:dyDescent="0.3">
      <c r="A58" t="s">
        <v>134</v>
      </c>
      <c r="B58" t="s">
        <v>409</v>
      </c>
      <c r="C58" t="s">
        <v>297</v>
      </c>
      <c r="D58" t="s">
        <v>410</v>
      </c>
      <c r="E58" t="s">
        <v>298</v>
      </c>
      <c r="U58">
        <v>90.980019652707099</v>
      </c>
      <c r="V58">
        <v>91.785241504241597</v>
      </c>
      <c r="W58">
        <v>91.813151010403303</v>
      </c>
      <c r="X58">
        <v>91.221884750706494</v>
      </c>
      <c r="Y58">
        <v>92.189050856637607</v>
      </c>
      <c r="Z58">
        <v>93.289225886634696</v>
      </c>
      <c r="AA58">
        <v>94.373482726929595</v>
      </c>
      <c r="AB58">
        <v>95.815355766059099</v>
      </c>
      <c r="AC58">
        <v>97.7740865575703</v>
      </c>
      <c r="AD58">
        <v>99.398579315046504</v>
      </c>
      <c r="AE58">
        <v>100</v>
      </c>
      <c r="AF58">
        <v>103.963574977657</v>
      </c>
    </row>
    <row r="59" spans="1:32" x14ac:dyDescent="0.3">
      <c r="A59" t="s">
        <v>134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136</v>
      </c>
      <c r="B2" t="s">
        <v>295</v>
      </c>
      <c r="C2" t="s">
        <v>297</v>
      </c>
      <c r="D2" t="s">
        <v>296</v>
      </c>
      <c r="E2" t="s">
        <v>298</v>
      </c>
      <c r="U2">
        <v>95.982464516305498</v>
      </c>
      <c r="V2">
        <v>97.776834179254806</v>
      </c>
      <c r="W2">
        <v>96.365094986352801</v>
      </c>
      <c r="X2">
        <v>96.440145683382696</v>
      </c>
      <c r="Y2">
        <v>97.091355782953997</v>
      </c>
      <c r="Z2">
        <v>96.609404107136001</v>
      </c>
      <c r="AA2">
        <v>96.034899689848203</v>
      </c>
      <c r="AB2">
        <v>97.955942265273094</v>
      </c>
      <c r="AC2">
        <v>99.531641068467906</v>
      </c>
      <c r="AD2">
        <v>100.515206913744</v>
      </c>
      <c r="AE2">
        <v>100</v>
      </c>
      <c r="AF2">
        <v>102.236572688612</v>
      </c>
    </row>
    <row r="3" spans="1:32" x14ac:dyDescent="0.3">
      <c r="A3" t="s">
        <v>136</v>
      </c>
      <c r="B3" t="s">
        <v>299</v>
      </c>
      <c r="C3" t="s">
        <v>297</v>
      </c>
      <c r="D3" t="s">
        <v>300</v>
      </c>
      <c r="E3" t="s">
        <v>298</v>
      </c>
      <c r="U3">
        <v>73.294215665125606</v>
      </c>
      <c r="V3">
        <v>75.823839037638706</v>
      </c>
      <c r="W3">
        <v>73.686522769463707</v>
      </c>
      <c r="X3">
        <v>93.068725166530101</v>
      </c>
      <c r="Y3">
        <v>93.415220792615401</v>
      </c>
      <c r="Z3">
        <v>94.653054990397393</v>
      </c>
      <c r="AA3">
        <v>94.653054990397393</v>
      </c>
      <c r="AB3">
        <v>96.968082460979701</v>
      </c>
      <c r="AC3">
        <v>99.216514258933898</v>
      </c>
      <c r="AD3">
        <v>100.68430656934299</v>
      </c>
      <c r="AE3">
        <v>100</v>
      </c>
      <c r="AF3">
        <v>107.822685788787</v>
      </c>
    </row>
    <row r="4" spans="1:32" x14ac:dyDescent="0.3">
      <c r="A4" t="s">
        <v>136</v>
      </c>
      <c r="B4" t="s">
        <v>301</v>
      </c>
      <c r="C4" t="s">
        <v>297</v>
      </c>
      <c r="D4" t="s">
        <v>302</v>
      </c>
      <c r="E4" t="s">
        <v>298</v>
      </c>
      <c r="U4">
        <v>96.994183856805606</v>
      </c>
      <c r="V4">
        <v>96.827138603488507</v>
      </c>
      <c r="W4">
        <v>95.433050377865996</v>
      </c>
      <c r="X4">
        <v>95.5569316508235</v>
      </c>
      <c r="Y4">
        <v>97.023566965417004</v>
      </c>
      <c r="Z4">
        <v>97.087091780104103</v>
      </c>
      <c r="AA4">
        <v>97.996939043666202</v>
      </c>
      <c r="AB4">
        <v>97.703535034553397</v>
      </c>
      <c r="AC4">
        <v>98.973877094719597</v>
      </c>
      <c r="AD4">
        <v>99.584187849253993</v>
      </c>
      <c r="AE4">
        <v>100</v>
      </c>
      <c r="AF4">
        <v>102.70560548386599</v>
      </c>
    </row>
    <row r="5" spans="1:32" x14ac:dyDescent="0.3">
      <c r="A5" t="s">
        <v>136</v>
      </c>
      <c r="B5" t="s">
        <v>303</v>
      </c>
      <c r="C5" t="s">
        <v>297</v>
      </c>
      <c r="D5" t="s">
        <v>304</v>
      </c>
      <c r="E5" t="s">
        <v>298</v>
      </c>
      <c r="U5">
        <v>97.894851048660598</v>
      </c>
      <c r="V5">
        <v>97.705442942747098</v>
      </c>
      <c r="W5">
        <v>97.238338121556893</v>
      </c>
      <c r="X5">
        <v>100.612266223639</v>
      </c>
      <c r="Y5">
        <v>100.30495936284601</v>
      </c>
      <c r="Z5">
        <v>100.880206639603</v>
      </c>
      <c r="AA5">
        <v>96.118946886799407</v>
      </c>
      <c r="AB5">
        <v>96.288149106894295</v>
      </c>
      <c r="AC5">
        <v>98.349658246405895</v>
      </c>
      <c r="AD5">
        <v>98.615655675811695</v>
      </c>
      <c r="AE5">
        <v>100</v>
      </c>
      <c r="AF5">
        <v>103.769351581781</v>
      </c>
    </row>
    <row r="6" spans="1:32" x14ac:dyDescent="0.3">
      <c r="A6" t="s">
        <v>136</v>
      </c>
      <c r="B6" t="s">
        <v>305</v>
      </c>
      <c r="C6" t="s">
        <v>297</v>
      </c>
      <c r="D6" t="s">
        <v>306</v>
      </c>
      <c r="E6" t="s">
        <v>298</v>
      </c>
      <c r="U6">
        <v>85.649170599495505</v>
      </c>
      <c r="V6">
        <v>86.446319033203295</v>
      </c>
      <c r="W6">
        <v>86.801091888332707</v>
      </c>
      <c r="X6">
        <v>89.495446768817104</v>
      </c>
      <c r="Y6">
        <v>87.936037949540193</v>
      </c>
      <c r="Z6">
        <v>91.773344457560995</v>
      </c>
      <c r="AA6">
        <v>94.744423954388495</v>
      </c>
      <c r="AB6">
        <v>96.972830633049099</v>
      </c>
      <c r="AC6">
        <v>98.350172196177994</v>
      </c>
      <c r="AD6">
        <v>98.732770120053303</v>
      </c>
      <c r="AE6">
        <v>100</v>
      </c>
      <c r="AF6">
        <v>100.61192262139799</v>
      </c>
    </row>
    <row r="7" spans="1:32" x14ac:dyDescent="0.3">
      <c r="A7" t="s">
        <v>136</v>
      </c>
      <c r="B7" t="s">
        <v>307</v>
      </c>
      <c r="C7" t="s">
        <v>297</v>
      </c>
      <c r="D7" t="s">
        <v>308</v>
      </c>
      <c r="E7" t="s">
        <v>298</v>
      </c>
      <c r="U7">
        <v>96.077618481704206</v>
      </c>
      <c r="V7">
        <v>95.492730382180895</v>
      </c>
      <c r="W7">
        <v>93.982649751917506</v>
      </c>
      <c r="X7">
        <v>90.892902234784401</v>
      </c>
      <c r="Y7">
        <v>93.9040127456406</v>
      </c>
      <c r="Z7">
        <v>93.685377093147807</v>
      </c>
      <c r="AA7">
        <v>94.508185756343394</v>
      </c>
      <c r="AB7">
        <v>93.910917404783902</v>
      </c>
      <c r="AC7">
        <v>96.591279811286199</v>
      </c>
      <c r="AD7">
        <v>98.460057747834398</v>
      </c>
      <c r="AE7">
        <v>100</v>
      </c>
      <c r="AF7">
        <v>109.709989258861</v>
      </c>
    </row>
    <row r="8" spans="1:32" x14ac:dyDescent="0.3">
      <c r="A8" t="s">
        <v>136</v>
      </c>
      <c r="B8" t="s">
        <v>309</v>
      </c>
      <c r="C8" t="s">
        <v>297</v>
      </c>
      <c r="D8" t="s">
        <v>310</v>
      </c>
      <c r="E8" t="s">
        <v>298</v>
      </c>
      <c r="U8">
        <v>100.633376715409</v>
      </c>
      <c r="V8">
        <v>101.250953692891</v>
      </c>
      <c r="W8">
        <v>102.207212699991</v>
      </c>
      <c r="X8">
        <v>91.615791694810298</v>
      </c>
      <c r="Y8">
        <v>92.677723948385605</v>
      </c>
      <c r="Z8">
        <v>93.346877189890193</v>
      </c>
      <c r="AA8">
        <v>93.346877189890193</v>
      </c>
      <c r="AB8">
        <v>95.078194850290004</v>
      </c>
      <c r="AC8">
        <v>97.7584406991854</v>
      </c>
      <c r="AD8">
        <v>99.919871794871796</v>
      </c>
      <c r="AE8">
        <v>100</v>
      </c>
      <c r="AF8">
        <v>105.345911949686</v>
      </c>
    </row>
    <row r="9" spans="1:32" x14ac:dyDescent="0.3">
      <c r="A9" t="s">
        <v>136</v>
      </c>
      <c r="B9" t="s">
        <v>311</v>
      </c>
      <c r="C9" t="s">
        <v>297</v>
      </c>
      <c r="D9" t="s">
        <v>312</v>
      </c>
      <c r="E9" t="s">
        <v>298</v>
      </c>
      <c r="U9">
        <v>92.897010164914505</v>
      </c>
      <c r="V9">
        <v>92.228878618849194</v>
      </c>
      <c r="W9">
        <v>92.007326748453906</v>
      </c>
      <c r="X9">
        <v>93.5195578974337</v>
      </c>
      <c r="Y9">
        <v>95.142326575602496</v>
      </c>
      <c r="Z9">
        <v>95.065598892880303</v>
      </c>
      <c r="AA9">
        <v>94.716862286523394</v>
      </c>
      <c r="AB9">
        <v>95.544083791209204</v>
      </c>
      <c r="AC9">
        <v>97.746215090486103</v>
      </c>
      <c r="AD9">
        <v>99.158485273492303</v>
      </c>
      <c r="AE9">
        <v>100</v>
      </c>
      <c r="AF9">
        <v>104.392678868552</v>
      </c>
    </row>
    <row r="10" spans="1:32" x14ac:dyDescent="0.3">
      <c r="A10" t="s">
        <v>136</v>
      </c>
      <c r="B10" t="s">
        <v>313</v>
      </c>
      <c r="C10" t="s">
        <v>297</v>
      </c>
      <c r="D10" t="s">
        <v>314</v>
      </c>
      <c r="E10" t="s">
        <v>298</v>
      </c>
      <c r="U10">
        <v>94.827607347682502</v>
      </c>
      <c r="V10">
        <v>94.119586386898405</v>
      </c>
      <c r="W10">
        <v>93.871031141158298</v>
      </c>
      <c r="X10">
        <v>94.619821092248102</v>
      </c>
      <c r="Y10">
        <v>96.318795780368504</v>
      </c>
      <c r="Z10">
        <v>95.861914903445694</v>
      </c>
      <c r="AA10">
        <v>95.357757574877596</v>
      </c>
      <c r="AB10">
        <v>95.977970632275202</v>
      </c>
      <c r="AC10">
        <v>98.138532978836096</v>
      </c>
      <c r="AD10">
        <v>99.125300677892</v>
      </c>
      <c r="AE10">
        <v>100</v>
      </c>
      <c r="AF10">
        <v>103.009920968556</v>
      </c>
    </row>
    <row r="11" spans="1:32" x14ac:dyDescent="0.3">
      <c r="A11" t="s">
        <v>136</v>
      </c>
      <c r="B11" t="s">
        <v>315</v>
      </c>
      <c r="C11" t="s">
        <v>297</v>
      </c>
      <c r="D11" t="s">
        <v>316</v>
      </c>
      <c r="E11" t="s">
        <v>298</v>
      </c>
      <c r="U11">
        <v>100.793529818303</v>
      </c>
      <c r="V11">
        <v>99.863700207433197</v>
      </c>
      <c r="W11">
        <v>99.459393728860604</v>
      </c>
      <c r="X11">
        <v>95.891343729618995</v>
      </c>
      <c r="Y11">
        <v>97.759356919157</v>
      </c>
      <c r="Z11">
        <v>96.853338782742199</v>
      </c>
      <c r="AA11">
        <v>96.182299484016497</v>
      </c>
      <c r="AB11">
        <v>96.4918161356143</v>
      </c>
      <c r="AC11">
        <v>98.577803513468893</v>
      </c>
      <c r="AD11">
        <v>99.096138044371401</v>
      </c>
      <c r="AE11">
        <v>100</v>
      </c>
      <c r="AF11">
        <v>101.597552685248</v>
      </c>
    </row>
    <row r="12" spans="1:32" x14ac:dyDescent="0.3">
      <c r="A12" t="s">
        <v>136</v>
      </c>
      <c r="B12" t="s">
        <v>317</v>
      </c>
      <c r="C12" t="s">
        <v>297</v>
      </c>
      <c r="D12" t="s">
        <v>318</v>
      </c>
      <c r="E12" t="s">
        <v>298</v>
      </c>
      <c r="U12">
        <v>102.372386549447</v>
      </c>
      <c r="V12">
        <v>100.478878558982</v>
      </c>
      <c r="W12">
        <v>97.000946773867398</v>
      </c>
      <c r="X12">
        <v>95.353641342044696</v>
      </c>
      <c r="Y12">
        <v>102.744947683677</v>
      </c>
      <c r="Z12">
        <v>99.004604120154895</v>
      </c>
      <c r="AA12">
        <v>102.30877307393</v>
      </c>
      <c r="AB12">
        <v>100.511229770333</v>
      </c>
      <c r="AC12">
        <v>100.044156149754</v>
      </c>
      <c r="AD12">
        <v>100.70093457943899</v>
      </c>
      <c r="AE12">
        <v>100</v>
      </c>
      <c r="AF12">
        <v>102.04321277595101</v>
      </c>
    </row>
    <row r="13" spans="1:32" x14ac:dyDescent="0.3">
      <c r="A13" t="s">
        <v>136</v>
      </c>
      <c r="B13" t="s">
        <v>319</v>
      </c>
      <c r="C13" t="s">
        <v>297</v>
      </c>
      <c r="D13" t="s">
        <v>320</v>
      </c>
      <c r="E13" t="s">
        <v>298</v>
      </c>
      <c r="U13">
        <v>99.746136604051898</v>
      </c>
      <c r="V13">
        <v>99.779937395852599</v>
      </c>
      <c r="W13">
        <v>98.2828901844006</v>
      </c>
      <c r="X13">
        <v>98.546618870047396</v>
      </c>
      <c r="Y13">
        <v>99.582887496277706</v>
      </c>
      <c r="Z13">
        <v>99.1084778979845</v>
      </c>
      <c r="AA13">
        <v>100.574166655631</v>
      </c>
      <c r="AB13">
        <v>99.603461382525595</v>
      </c>
      <c r="AC13">
        <v>100.531916630743</v>
      </c>
      <c r="AD13">
        <v>100.716440422323</v>
      </c>
      <c r="AE13">
        <v>100</v>
      </c>
      <c r="AF13">
        <v>107.58268824771299</v>
      </c>
    </row>
    <row r="14" spans="1:32" x14ac:dyDescent="0.3">
      <c r="A14" t="s">
        <v>136</v>
      </c>
      <c r="B14" t="s">
        <v>321</v>
      </c>
      <c r="C14" t="s">
        <v>297</v>
      </c>
      <c r="D14" t="s">
        <v>322</v>
      </c>
      <c r="E14" t="s">
        <v>298</v>
      </c>
      <c r="U14">
        <v>102.328902034504</v>
      </c>
      <c r="V14">
        <v>103.58008511614899</v>
      </c>
      <c r="W14">
        <v>100.23879204788599</v>
      </c>
      <c r="X14">
        <v>97.156277941629895</v>
      </c>
      <c r="Y14">
        <v>97.241353491491196</v>
      </c>
      <c r="Z14">
        <v>98.740449382932496</v>
      </c>
      <c r="AA14">
        <v>98.849254285833794</v>
      </c>
      <c r="AB14">
        <v>99.539764928346401</v>
      </c>
      <c r="AC14">
        <v>99.582266962901599</v>
      </c>
      <c r="AD14">
        <v>99.7108155002892</v>
      </c>
      <c r="AE14">
        <v>100</v>
      </c>
      <c r="AF14">
        <v>100.24439918533599</v>
      </c>
    </row>
    <row r="15" spans="1:32" x14ac:dyDescent="0.3">
      <c r="A15" t="s">
        <v>136</v>
      </c>
      <c r="B15" t="s">
        <v>323</v>
      </c>
      <c r="C15" t="s">
        <v>297</v>
      </c>
      <c r="D15" t="s">
        <v>324</v>
      </c>
      <c r="E15" t="s">
        <v>298</v>
      </c>
      <c r="U15">
        <v>101.77832479539499</v>
      </c>
      <c r="V15">
        <v>103.13847804772</v>
      </c>
      <c r="W15">
        <v>100.140010109607</v>
      </c>
      <c r="X15">
        <v>98.180633920260306</v>
      </c>
      <c r="Y15">
        <v>98.091863003515002</v>
      </c>
      <c r="Z15">
        <v>99.066446838621999</v>
      </c>
      <c r="AA15">
        <v>99.369908524844405</v>
      </c>
      <c r="AB15">
        <v>99.369908524844405</v>
      </c>
      <c r="AC15">
        <v>99.455040166330704</v>
      </c>
      <c r="AD15">
        <v>99.670362601138706</v>
      </c>
      <c r="AE15">
        <v>100</v>
      </c>
      <c r="AF15">
        <v>100.286481647269</v>
      </c>
    </row>
    <row r="16" spans="1:32" x14ac:dyDescent="0.3">
      <c r="A16" t="s">
        <v>136</v>
      </c>
      <c r="B16" t="s">
        <v>325</v>
      </c>
      <c r="C16" t="s">
        <v>297</v>
      </c>
      <c r="D16" t="s">
        <v>326</v>
      </c>
      <c r="E16" t="s">
        <v>298</v>
      </c>
      <c r="U16">
        <v>101.538732656542</v>
      </c>
      <c r="V16">
        <v>102.985349607551</v>
      </c>
      <c r="W16">
        <v>100.307039340911</v>
      </c>
      <c r="X16">
        <v>99.316841519184706</v>
      </c>
      <c r="Y16">
        <v>99.038383085018694</v>
      </c>
      <c r="Z16">
        <v>99.514529157542896</v>
      </c>
      <c r="AA16">
        <v>100.018825758003</v>
      </c>
      <c r="AB16">
        <v>99.173962382529695</v>
      </c>
      <c r="AC16">
        <v>99.301818801587501</v>
      </c>
      <c r="AD16">
        <v>99.626865671641795</v>
      </c>
      <c r="AE16">
        <v>100</v>
      </c>
      <c r="AF16">
        <v>100.319488817891</v>
      </c>
    </row>
    <row r="17" spans="1:32" x14ac:dyDescent="0.3">
      <c r="A17" t="s">
        <v>136</v>
      </c>
      <c r="B17" t="s">
        <v>327</v>
      </c>
      <c r="C17" t="s">
        <v>297</v>
      </c>
      <c r="D17" t="s">
        <v>328</v>
      </c>
      <c r="E17" t="s">
        <v>298</v>
      </c>
      <c r="U17">
        <v>98.283937787789498</v>
      </c>
      <c r="V17">
        <v>98.196806637268395</v>
      </c>
      <c r="W17">
        <v>96.192790175283307</v>
      </c>
      <c r="X17">
        <v>96.427406736686393</v>
      </c>
      <c r="Y17">
        <v>97.525668772411805</v>
      </c>
      <c r="Z17">
        <v>98.960925119319995</v>
      </c>
      <c r="AA17">
        <v>99.141291325491295</v>
      </c>
      <c r="AB17">
        <v>99.427826849553298</v>
      </c>
      <c r="AC17">
        <v>100.568334490597</v>
      </c>
      <c r="AD17">
        <v>99.755426475084107</v>
      </c>
      <c r="AE17">
        <v>100</v>
      </c>
      <c r="AF17">
        <v>100.894805761676</v>
      </c>
    </row>
    <row r="18" spans="1:32" x14ac:dyDescent="0.3">
      <c r="A18" t="s">
        <v>136</v>
      </c>
      <c r="B18" t="s">
        <v>329</v>
      </c>
      <c r="C18" t="s">
        <v>297</v>
      </c>
      <c r="D18" t="s">
        <v>330</v>
      </c>
      <c r="E18" t="s">
        <v>298</v>
      </c>
      <c r="U18">
        <v>102.86183751315301</v>
      </c>
      <c r="V18">
        <v>102.650374117385</v>
      </c>
      <c r="W18">
        <v>100.53785917178099</v>
      </c>
      <c r="X18">
        <v>100.287942618442</v>
      </c>
      <c r="Y18">
        <v>100.489729223308</v>
      </c>
      <c r="Z18">
        <v>100.836061800164</v>
      </c>
      <c r="AA18">
        <v>101.415882333255</v>
      </c>
      <c r="AB18">
        <v>100.159290049025</v>
      </c>
      <c r="AC18">
        <v>100.73996466610799</v>
      </c>
      <c r="AD18">
        <v>99.938176197836199</v>
      </c>
      <c r="AE18">
        <v>100</v>
      </c>
      <c r="AF18">
        <v>102.518321119254</v>
      </c>
    </row>
    <row r="19" spans="1:32" x14ac:dyDescent="0.3">
      <c r="A19" t="s">
        <v>136</v>
      </c>
      <c r="B19" t="s">
        <v>331</v>
      </c>
      <c r="C19" t="s">
        <v>297</v>
      </c>
      <c r="D19" t="s">
        <v>332</v>
      </c>
      <c r="E19" t="s">
        <v>298</v>
      </c>
      <c r="U19">
        <v>90.657505685231499</v>
      </c>
      <c r="V19">
        <v>89.972781322049997</v>
      </c>
      <c r="W19">
        <v>87.411118716976702</v>
      </c>
      <c r="X19">
        <v>87.137617093957402</v>
      </c>
      <c r="Y19">
        <v>87.503043623897696</v>
      </c>
      <c r="Z19">
        <v>88.399958790194304</v>
      </c>
      <c r="AA19">
        <v>95.518053631429297</v>
      </c>
      <c r="AB19">
        <v>95.064958802463096</v>
      </c>
      <c r="AC19">
        <v>96.680140141340004</v>
      </c>
      <c r="AD19">
        <v>100.08970621215499</v>
      </c>
      <c r="AE19">
        <v>100</v>
      </c>
      <c r="AF19">
        <v>96.833192209991495</v>
      </c>
    </row>
    <row r="20" spans="1:32" x14ac:dyDescent="0.3">
      <c r="A20" t="s">
        <v>136</v>
      </c>
      <c r="B20" t="s">
        <v>333</v>
      </c>
      <c r="C20" t="s">
        <v>297</v>
      </c>
      <c r="D20" t="s">
        <v>334</v>
      </c>
      <c r="E20" t="s">
        <v>298</v>
      </c>
      <c r="U20">
        <v>89.103053213229899</v>
      </c>
      <c r="V20">
        <v>91.699661068519703</v>
      </c>
      <c r="W20">
        <v>92.391203576884294</v>
      </c>
      <c r="X20">
        <v>90.333378451278605</v>
      </c>
      <c r="Y20">
        <v>90.970849366044803</v>
      </c>
      <c r="Z20">
        <v>92.561869496606505</v>
      </c>
      <c r="AA20">
        <v>93.224658191767404</v>
      </c>
      <c r="AB20">
        <v>94.983161561585504</v>
      </c>
      <c r="AC20">
        <v>97.291148844266999</v>
      </c>
      <c r="AD20">
        <v>99.408014571948996</v>
      </c>
      <c r="AE20">
        <v>100</v>
      </c>
      <c r="AF20">
        <v>104.343662357206</v>
      </c>
    </row>
    <row r="21" spans="1:32" x14ac:dyDescent="0.3">
      <c r="A21" t="s">
        <v>136</v>
      </c>
      <c r="B21" t="s">
        <v>335</v>
      </c>
      <c r="C21" t="s">
        <v>297</v>
      </c>
      <c r="D21" t="s">
        <v>336</v>
      </c>
      <c r="E21" t="s">
        <v>298</v>
      </c>
      <c r="U21">
        <v>88.222207173810702</v>
      </c>
      <c r="V21">
        <v>90.783284446350706</v>
      </c>
      <c r="W21">
        <v>91.488340291901295</v>
      </c>
      <c r="X21">
        <v>90.9140676741075</v>
      </c>
      <c r="Y21">
        <v>91.834576851285604</v>
      </c>
      <c r="Z21">
        <v>93.212284231093193</v>
      </c>
      <c r="AA21">
        <v>93.6888009905594</v>
      </c>
      <c r="AB21">
        <v>95.273608354871001</v>
      </c>
      <c r="AC21">
        <v>97.603405638314001</v>
      </c>
      <c r="AD21">
        <v>99.630074465529702</v>
      </c>
      <c r="AE21">
        <v>100</v>
      </c>
      <c r="AF21">
        <v>104.68131763359899</v>
      </c>
    </row>
    <row r="22" spans="1:32" x14ac:dyDescent="0.3">
      <c r="A22" t="s">
        <v>136</v>
      </c>
      <c r="B22" t="s">
        <v>337</v>
      </c>
      <c r="C22" t="s">
        <v>297</v>
      </c>
      <c r="D22" t="s">
        <v>338</v>
      </c>
      <c r="E22" t="s">
        <v>298</v>
      </c>
      <c r="U22">
        <v>85.719212174159594</v>
      </c>
      <c r="V22">
        <v>88.191488181856698</v>
      </c>
      <c r="W22">
        <v>88.914884839553807</v>
      </c>
      <c r="X22">
        <v>92.2415862343112</v>
      </c>
      <c r="Y22">
        <v>93.761761415874105</v>
      </c>
      <c r="Z22">
        <v>94.594903066983704</v>
      </c>
      <c r="AA22">
        <v>94.552644901664493</v>
      </c>
      <c r="AB22">
        <v>95.764420675674998</v>
      </c>
      <c r="AC22">
        <v>98.137764434675702</v>
      </c>
      <c r="AD22">
        <v>100.01309071868</v>
      </c>
      <c r="AE22">
        <v>100</v>
      </c>
      <c r="AF22">
        <v>105.45769109782999</v>
      </c>
    </row>
    <row r="23" spans="1:32" x14ac:dyDescent="0.3">
      <c r="A23" t="s">
        <v>136</v>
      </c>
      <c r="B23" t="s">
        <v>339</v>
      </c>
      <c r="C23" t="s">
        <v>297</v>
      </c>
      <c r="D23" t="s">
        <v>340</v>
      </c>
      <c r="E23" t="s">
        <v>298</v>
      </c>
      <c r="U23">
        <v>87.051716629505094</v>
      </c>
      <c r="V23">
        <v>86.851540218744503</v>
      </c>
      <c r="W23">
        <v>84.7346441809146</v>
      </c>
      <c r="X23">
        <v>85.3027883468786</v>
      </c>
      <c r="Y23">
        <v>84.450922099202103</v>
      </c>
      <c r="Z23">
        <v>85.544735556164099</v>
      </c>
      <c r="AA23">
        <v>92.475826315818907</v>
      </c>
      <c r="AB23">
        <v>99.422435631196095</v>
      </c>
      <c r="AC23">
        <v>100.92576299103401</v>
      </c>
      <c r="AD23">
        <v>100.24523160762899</v>
      </c>
      <c r="AE23">
        <v>100</v>
      </c>
      <c r="AF23">
        <v>103.5182951347</v>
      </c>
    </row>
    <row r="24" spans="1:32" x14ac:dyDescent="0.3">
      <c r="A24" t="s">
        <v>136</v>
      </c>
      <c r="B24" t="s">
        <v>341</v>
      </c>
      <c r="C24" t="s">
        <v>297</v>
      </c>
      <c r="D24" t="s">
        <v>342</v>
      </c>
      <c r="E24" t="s">
        <v>298</v>
      </c>
      <c r="U24">
        <v>88.214579970806994</v>
      </c>
      <c r="V24">
        <v>88.132694006107897</v>
      </c>
      <c r="W24">
        <v>88.050352653875507</v>
      </c>
      <c r="X24">
        <v>87.451191501441301</v>
      </c>
      <c r="Y24">
        <v>88.5387878217321</v>
      </c>
      <c r="Z24">
        <v>89.394575513891198</v>
      </c>
      <c r="AA24">
        <v>92.738478077955193</v>
      </c>
      <c r="AB24">
        <v>93.686446052250702</v>
      </c>
      <c r="AC24">
        <v>97.152327902988901</v>
      </c>
      <c r="AD24">
        <v>98.827667057444302</v>
      </c>
      <c r="AE24">
        <v>100</v>
      </c>
      <c r="AF24">
        <v>103.07567630147</v>
      </c>
    </row>
    <row r="25" spans="1:32" x14ac:dyDescent="0.3">
      <c r="A25" t="s">
        <v>136</v>
      </c>
      <c r="B25" t="s">
        <v>343</v>
      </c>
      <c r="C25" t="s">
        <v>297</v>
      </c>
      <c r="D25" t="s">
        <v>344</v>
      </c>
      <c r="E25" t="s">
        <v>298</v>
      </c>
      <c r="U25">
        <v>96.614610090048998</v>
      </c>
      <c r="V25">
        <v>96.967057368079296</v>
      </c>
      <c r="W25">
        <v>95.496466924582407</v>
      </c>
      <c r="X25">
        <v>94.707647373320995</v>
      </c>
      <c r="Y25">
        <v>95.118170335494</v>
      </c>
      <c r="Z25">
        <v>95.363715789732197</v>
      </c>
      <c r="AA25">
        <v>100.58399253149599</v>
      </c>
      <c r="AB25">
        <v>96.865645097971594</v>
      </c>
      <c r="AC25">
        <v>100.800888312903</v>
      </c>
      <c r="AD25">
        <v>99.516674722087998</v>
      </c>
      <c r="AE25">
        <v>100</v>
      </c>
      <c r="AF25">
        <v>96.519509067594797</v>
      </c>
    </row>
    <row r="26" spans="1:32" x14ac:dyDescent="0.3">
      <c r="A26" t="s">
        <v>136</v>
      </c>
      <c r="B26" t="s">
        <v>345</v>
      </c>
      <c r="C26" t="s">
        <v>297</v>
      </c>
      <c r="D26" t="s">
        <v>346</v>
      </c>
      <c r="E26" t="s">
        <v>298</v>
      </c>
      <c r="U26">
        <v>83.289069835786293</v>
      </c>
      <c r="V26">
        <v>82.986475576619</v>
      </c>
      <c r="W26">
        <v>82.669733303425801</v>
      </c>
      <c r="X26">
        <v>82.002272942267794</v>
      </c>
      <c r="Y26">
        <v>83.122736156922301</v>
      </c>
      <c r="Z26">
        <v>83.930005837644302</v>
      </c>
      <c r="AA26">
        <v>90.757446717762605</v>
      </c>
      <c r="AB26">
        <v>92.868621593744606</v>
      </c>
      <c r="AC26">
        <v>96.5358057078911</v>
      </c>
      <c r="AD26">
        <v>98.545375597047396</v>
      </c>
      <c r="AE26">
        <v>100</v>
      </c>
      <c r="AF26">
        <v>99.526986052152793</v>
      </c>
    </row>
    <row r="27" spans="1:32" x14ac:dyDescent="0.3">
      <c r="A27" t="s">
        <v>136</v>
      </c>
      <c r="B27" t="s">
        <v>347</v>
      </c>
      <c r="C27" t="s">
        <v>297</v>
      </c>
      <c r="D27" t="s">
        <v>348</v>
      </c>
      <c r="E27" t="s">
        <v>298</v>
      </c>
      <c r="U27">
        <v>89.379430282632697</v>
      </c>
      <c r="V27">
        <v>89.343116862962106</v>
      </c>
      <c r="W27">
        <v>89.9609582534612</v>
      </c>
      <c r="X27">
        <v>89.455964903201206</v>
      </c>
      <c r="Y27">
        <v>90.691699694027804</v>
      </c>
      <c r="Z27">
        <v>91.799333332037804</v>
      </c>
      <c r="AA27">
        <v>91.555591325181993</v>
      </c>
      <c r="AB27">
        <v>93.178849291396403</v>
      </c>
      <c r="AC27">
        <v>96.330605685468001</v>
      </c>
      <c r="AD27">
        <v>98.816070882982004</v>
      </c>
      <c r="AE27">
        <v>100</v>
      </c>
      <c r="AF27">
        <v>108.394758394758</v>
      </c>
    </row>
    <row r="28" spans="1:32" x14ac:dyDescent="0.3">
      <c r="A28" t="s">
        <v>136</v>
      </c>
      <c r="B28" t="s">
        <v>349</v>
      </c>
      <c r="C28" t="s">
        <v>297</v>
      </c>
      <c r="D28" t="s">
        <v>350</v>
      </c>
      <c r="E28" t="s">
        <v>298</v>
      </c>
      <c r="U28">
        <v>91.630257196122301</v>
      </c>
      <c r="V28">
        <v>92.890599023727006</v>
      </c>
      <c r="W28">
        <v>93.417044328082895</v>
      </c>
      <c r="X28">
        <v>91.941440954735299</v>
      </c>
      <c r="Y28">
        <v>92.769093847869897</v>
      </c>
      <c r="Z28">
        <v>94.510208555961</v>
      </c>
      <c r="AA28">
        <v>94.750432762749995</v>
      </c>
      <c r="AB28">
        <v>97.221260494244504</v>
      </c>
      <c r="AC28">
        <v>99.097516848618</v>
      </c>
      <c r="AD28">
        <v>100.322676727562</v>
      </c>
      <c r="AE28">
        <v>100</v>
      </c>
      <c r="AF28">
        <v>104.58938283813499</v>
      </c>
    </row>
    <row r="29" spans="1:32" x14ac:dyDescent="0.3">
      <c r="A29" t="s">
        <v>136</v>
      </c>
      <c r="B29" t="s">
        <v>351</v>
      </c>
      <c r="C29" t="s">
        <v>297</v>
      </c>
      <c r="D29" t="s">
        <v>352</v>
      </c>
      <c r="E29" t="s">
        <v>298</v>
      </c>
      <c r="U29">
        <v>89.611474204346493</v>
      </c>
      <c r="V29">
        <v>89.738063949730105</v>
      </c>
      <c r="W29">
        <v>90.830456973464507</v>
      </c>
      <c r="X29">
        <v>91.106747336881796</v>
      </c>
      <c r="Y29">
        <v>92.746880419020798</v>
      </c>
      <c r="Z29">
        <v>94.310955029637398</v>
      </c>
      <c r="AA29">
        <v>94.578487339169001</v>
      </c>
      <c r="AB29">
        <v>96.682996045718497</v>
      </c>
      <c r="AC29">
        <v>98.575331452876497</v>
      </c>
      <c r="AD29">
        <v>99.972892382759596</v>
      </c>
      <c r="AE29">
        <v>100</v>
      </c>
      <c r="AF29">
        <v>103.394226432115</v>
      </c>
    </row>
    <row r="30" spans="1:32" x14ac:dyDescent="0.3">
      <c r="A30" t="s">
        <v>136</v>
      </c>
      <c r="B30" t="s">
        <v>353</v>
      </c>
      <c r="C30" t="s">
        <v>297</v>
      </c>
      <c r="D30" t="s">
        <v>354</v>
      </c>
      <c r="E30" t="s">
        <v>298</v>
      </c>
      <c r="U30">
        <v>96.463920848120196</v>
      </c>
      <c r="V30">
        <v>96.786004056294203</v>
      </c>
      <c r="W30">
        <v>95.317526753371197</v>
      </c>
      <c r="X30">
        <v>95.592481157467404</v>
      </c>
      <c r="Y30">
        <v>97.688807498640003</v>
      </c>
      <c r="Z30">
        <v>99.2869883984132</v>
      </c>
      <c r="AA30">
        <v>97.101063972492199</v>
      </c>
      <c r="AB30">
        <v>98.935631982768697</v>
      </c>
      <c r="AC30">
        <v>98.836597316119295</v>
      </c>
      <c r="AD30">
        <v>99.5594713656388</v>
      </c>
      <c r="AE30">
        <v>100</v>
      </c>
      <c r="AF30">
        <v>103.70174510840801</v>
      </c>
    </row>
    <row r="31" spans="1:32" x14ac:dyDescent="0.3">
      <c r="A31" t="s">
        <v>136</v>
      </c>
      <c r="B31" t="s">
        <v>355</v>
      </c>
      <c r="C31" t="s">
        <v>297</v>
      </c>
      <c r="D31" t="s">
        <v>356</v>
      </c>
      <c r="E31" t="s">
        <v>298</v>
      </c>
      <c r="U31">
        <v>96.319273086376199</v>
      </c>
      <c r="V31">
        <v>96.833432907122003</v>
      </c>
      <c r="W31">
        <v>96.126150196645</v>
      </c>
      <c r="X31">
        <v>91.275508868219703</v>
      </c>
      <c r="Y31">
        <v>89.752346434039893</v>
      </c>
      <c r="Z31">
        <v>93.049546183763695</v>
      </c>
      <c r="AA31">
        <v>94.084388217318093</v>
      </c>
      <c r="AB31">
        <v>99.716061517894303</v>
      </c>
      <c r="AC31">
        <v>102.56289352110601</v>
      </c>
      <c r="AD31">
        <v>100.845410628019</v>
      </c>
      <c r="AE31">
        <v>100</v>
      </c>
      <c r="AF31">
        <v>103.04761904761899</v>
      </c>
    </row>
    <row r="32" spans="1:32" x14ac:dyDescent="0.3">
      <c r="A32" t="s">
        <v>136</v>
      </c>
      <c r="B32" t="s">
        <v>357</v>
      </c>
      <c r="C32" t="s">
        <v>297</v>
      </c>
      <c r="D32" t="s">
        <v>358</v>
      </c>
      <c r="E32" t="s">
        <v>298</v>
      </c>
      <c r="U32">
        <v>90.416149435442804</v>
      </c>
      <c r="V32">
        <v>92.363679692527796</v>
      </c>
      <c r="W32">
        <v>92.875527041556794</v>
      </c>
      <c r="X32">
        <v>91.593502895277695</v>
      </c>
      <c r="Y32">
        <v>92.635630048616605</v>
      </c>
      <c r="Z32">
        <v>94.133720131468905</v>
      </c>
      <c r="AA32">
        <v>94.391150542038105</v>
      </c>
      <c r="AB32">
        <v>96.296678457924102</v>
      </c>
      <c r="AC32">
        <v>98.055887032617306</v>
      </c>
      <c r="AD32">
        <v>100.570140546274</v>
      </c>
      <c r="AE32">
        <v>100</v>
      </c>
      <c r="AF32">
        <v>106.480721903199</v>
      </c>
    </row>
    <row r="33" spans="1:32" x14ac:dyDescent="0.3">
      <c r="A33" t="s">
        <v>136</v>
      </c>
      <c r="B33" t="s">
        <v>359</v>
      </c>
      <c r="C33" t="s">
        <v>297</v>
      </c>
      <c r="D33" t="s">
        <v>360</v>
      </c>
      <c r="E33" t="s">
        <v>298</v>
      </c>
      <c r="U33">
        <v>98.467686444889694</v>
      </c>
      <c r="V33">
        <v>95.607629162257993</v>
      </c>
      <c r="W33">
        <v>96.498778834875594</v>
      </c>
      <c r="X33">
        <v>95.461157557081293</v>
      </c>
      <c r="Y33">
        <v>96.733972991175705</v>
      </c>
      <c r="Z33">
        <v>97.320239494152503</v>
      </c>
      <c r="AA33">
        <v>97.320239494152503</v>
      </c>
      <c r="AB33">
        <v>97.785886573071906</v>
      </c>
      <c r="AC33">
        <v>99.532063119019696</v>
      </c>
      <c r="AD33">
        <v>101.242236024845</v>
      </c>
      <c r="AE33">
        <v>100</v>
      </c>
      <c r="AF33">
        <v>105.151515151515</v>
      </c>
    </row>
    <row r="34" spans="1:32" x14ac:dyDescent="0.3">
      <c r="A34" t="s">
        <v>136</v>
      </c>
      <c r="B34" t="s">
        <v>361</v>
      </c>
      <c r="C34" t="s">
        <v>297</v>
      </c>
      <c r="D34" t="s">
        <v>362</v>
      </c>
      <c r="E34" t="s">
        <v>298</v>
      </c>
      <c r="U34">
        <v>85.044596334992406</v>
      </c>
      <c r="V34">
        <v>84.016982058400401</v>
      </c>
      <c r="W34">
        <v>85.476164379088999</v>
      </c>
      <c r="X34">
        <v>82.504037607375693</v>
      </c>
      <c r="Y34">
        <v>83.437855102472994</v>
      </c>
      <c r="Z34">
        <v>84.624312464045701</v>
      </c>
      <c r="AA34">
        <v>86.556490992444296</v>
      </c>
      <c r="AB34">
        <v>90.487115583401305</v>
      </c>
      <c r="AC34">
        <v>95.410978593915402</v>
      </c>
      <c r="AD34">
        <v>97.921793820071102</v>
      </c>
      <c r="AE34">
        <v>100</v>
      </c>
      <c r="AF34">
        <v>108.674814282291</v>
      </c>
    </row>
    <row r="35" spans="1:32" x14ac:dyDescent="0.3">
      <c r="A35" t="s">
        <v>136</v>
      </c>
      <c r="B35" t="s">
        <v>363</v>
      </c>
      <c r="C35" t="s">
        <v>297</v>
      </c>
      <c r="D35" t="s">
        <v>364</v>
      </c>
      <c r="E35" t="s">
        <v>298</v>
      </c>
      <c r="U35">
        <v>94.131608202444497</v>
      </c>
      <c r="V35">
        <v>91.077994896030205</v>
      </c>
      <c r="W35">
        <v>89.718739106087696</v>
      </c>
      <c r="X35">
        <v>89.648438857789301</v>
      </c>
      <c r="Y35">
        <v>90.047034536712403</v>
      </c>
      <c r="Z35">
        <v>94.660542536348899</v>
      </c>
      <c r="AA35">
        <v>95.524983295496398</v>
      </c>
      <c r="AB35">
        <v>99.357502337732299</v>
      </c>
      <c r="AC35">
        <v>99.947483600148701</v>
      </c>
      <c r="AD35">
        <v>99.540524254293402</v>
      </c>
      <c r="AE35">
        <v>100</v>
      </c>
      <c r="AF35">
        <v>101.94738433625599</v>
      </c>
    </row>
    <row r="36" spans="1:32" x14ac:dyDescent="0.3">
      <c r="A36" t="s">
        <v>136</v>
      </c>
      <c r="B36" t="s">
        <v>365</v>
      </c>
      <c r="C36" t="s">
        <v>297</v>
      </c>
      <c r="D36" t="s">
        <v>366</v>
      </c>
      <c r="E36" t="s">
        <v>298</v>
      </c>
      <c r="U36">
        <v>104.697778913275</v>
      </c>
      <c r="V36">
        <v>104.458560835027</v>
      </c>
      <c r="W36">
        <v>98.755363548057105</v>
      </c>
      <c r="X36">
        <v>95.679937001577798</v>
      </c>
      <c r="Y36">
        <v>94.061671682312294</v>
      </c>
      <c r="Z36">
        <v>97.586834880643906</v>
      </c>
      <c r="AA36">
        <v>98.321359444261603</v>
      </c>
      <c r="AB36">
        <v>100.715116617386</v>
      </c>
      <c r="AC36">
        <v>100.00529982055301</v>
      </c>
      <c r="AD36">
        <v>100.089126559715</v>
      </c>
      <c r="AE36">
        <v>100</v>
      </c>
      <c r="AF36">
        <v>103.16358024691399</v>
      </c>
    </row>
    <row r="37" spans="1:32" x14ac:dyDescent="0.3">
      <c r="A37" t="s">
        <v>136</v>
      </c>
      <c r="B37" t="s">
        <v>367</v>
      </c>
      <c r="C37" t="s">
        <v>297</v>
      </c>
      <c r="D37" t="s">
        <v>368</v>
      </c>
      <c r="E37" t="s">
        <v>298</v>
      </c>
      <c r="U37">
        <v>93.059814835908597</v>
      </c>
      <c r="V37">
        <v>89.865323805062303</v>
      </c>
      <c r="W37">
        <v>88.997246189686507</v>
      </c>
      <c r="X37">
        <v>88.798464848484301</v>
      </c>
      <c r="Y37">
        <v>89.373212193781995</v>
      </c>
      <c r="Z37">
        <v>94.228362851527393</v>
      </c>
      <c r="AA37">
        <v>95.311945681006804</v>
      </c>
      <c r="AB37">
        <v>99.515639782576599</v>
      </c>
      <c r="AC37">
        <v>100.181048963886</v>
      </c>
      <c r="AD37">
        <v>99.414798651061304</v>
      </c>
      <c r="AE37">
        <v>100</v>
      </c>
      <c r="AF37">
        <v>101.72426889479701</v>
      </c>
    </row>
    <row r="38" spans="1:32" x14ac:dyDescent="0.3">
      <c r="A38" t="s">
        <v>136</v>
      </c>
      <c r="B38" t="s">
        <v>369</v>
      </c>
      <c r="C38" t="s">
        <v>297</v>
      </c>
      <c r="D38" t="s">
        <v>370</v>
      </c>
      <c r="E38" t="s">
        <v>298</v>
      </c>
      <c r="U38">
        <v>96.150037072409106</v>
      </c>
      <c r="V38">
        <v>91.524017524143702</v>
      </c>
      <c r="W38">
        <v>89.665284430639602</v>
      </c>
      <c r="X38">
        <v>92.462723517966594</v>
      </c>
      <c r="Y38">
        <v>92.786302602893798</v>
      </c>
      <c r="Z38">
        <v>96.064970539391794</v>
      </c>
      <c r="AA38">
        <v>95.663025055963402</v>
      </c>
      <c r="AB38">
        <v>98.207254445749697</v>
      </c>
      <c r="AC38">
        <v>99.236092349467</v>
      </c>
      <c r="AD38">
        <v>99.855212355212402</v>
      </c>
      <c r="AE38">
        <v>100</v>
      </c>
      <c r="AF38">
        <v>102.603664416586</v>
      </c>
    </row>
    <row r="39" spans="1:32" x14ac:dyDescent="0.3">
      <c r="A39" t="s">
        <v>136</v>
      </c>
      <c r="B39" t="s">
        <v>371</v>
      </c>
      <c r="C39" t="s">
        <v>297</v>
      </c>
      <c r="D39" t="s">
        <v>372</v>
      </c>
      <c r="E39" t="s">
        <v>298</v>
      </c>
      <c r="U39">
        <v>104.189133915048</v>
      </c>
      <c r="V39">
        <v>106.372424248952</v>
      </c>
      <c r="W39">
        <v>105.88058033691399</v>
      </c>
      <c r="X39">
        <v>104.298479741753</v>
      </c>
      <c r="Y39">
        <v>107.248223299017</v>
      </c>
      <c r="Z39">
        <v>109.499383815446</v>
      </c>
      <c r="AA39">
        <v>78.683128655956196</v>
      </c>
      <c r="AB39">
        <v>84.565979396588403</v>
      </c>
      <c r="AC39">
        <v>92.947240160838305</v>
      </c>
      <c r="AD39">
        <v>99.448275862068996</v>
      </c>
      <c r="AE39">
        <v>100</v>
      </c>
      <c r="AF39">
        <v>119.318181818182</v>
      </c>
    </row>
    <row r="40" spans="1:32" x14ac:dyDescent="0.3">
      <c r="A40" t="s">
        <v>136</v>
      </c>
      <c r="B40" t="s">
        <v>373</v>
      </c>
      <c r="C40" t="s">
        <v>297</v>
      </c>
      <c r="D40" t="s">
        <v>374</v>
      </c>
      <c r="E40" t="s">
        <v>298</v>
      </c>
      <c r="U40">
        <v>77.576944723229005</v>
      </c>
      <c r="V40">
        <v>76.960045192655002</v>
      </c>
      <c r="W40">
        <v>73.113299607130301</v>
      </c>
      <c r="X40">
        <v>72.452054210052296</v>
      </c>
      <c r="Y40">
        <v>74.561120213016807</v>
      </c>
      <c r="Z40">
        <v>76.049312303787701</v>
      </c>
      <c r="AA40">
        <v>79.191856111162593</v>
      </c>
      <c r="AB40">
        <v>83.858868465333003</v>
      </c>
      <c r="AC40">
        <v>89.995812930295997</v>
      </c>
      <c r="AD40">
        <v>94.819647420422299</v>
      </c>
      <c r="AE40">
        <v>100</v>
      </c>
      <c r="AF40">
        <v>106.99611496450601</v>
      </c>
    </row>
    <row r="41" spans="1:32" x14ac:dyDescent="0.3">
      <c r="A41" t="s">
        <v>136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136</v>
      </c>
      <c r="B42" t="s">
        <v>377</v>
      </c>
      <c r="C42" t="s">
        <v>297</v>
      </c>
      <c r="D42" t="s">
        <v>378</v>
      </c>
      <c r="E42" t="s">
        <v>298</v>
      </c>
      <c r="U42">
        <v>92.994354015790194</v>
      </c>
      <c r="V42">
        <v>93.747023973745499</v>
      </c>
      <c r="W42">
        <v>92.697828605618298</v>
      </c>
      <c r="X42">
        <v>90.859107154104194</v>
      </c>
      <c r="Y42">
        <v>92.024846642119101</v>
      </c>
      <c r="Z42">
        <v>92.524662103114593</v>
      </c>
      <c r="AA42">
        <v>90.864161072048702</v>
      </c>
      <c r="AB42">
        <v>92.5274972240979</v>
      </c>
      <c r="AC42">
        <v>96.1302097821589</v>
      </c>
      <c r="AD42">
        <v>98.964515721682005</v>
      </c>
      <c r="AE42">
        <v>100</v>
      </c>
      <c r="AF42">
        <v>109.00277008310201</v>
      </c>
    </row>
    <row r="43" spans="1:32" x14ac:dyDescent="0.3">
      <c r="A43" t="s">
        <v>136</v>
      </c>
      <c r="B43" t="s">
        <v>379</v>
      </c>
      <c r="C43" t="s">
        <v>297</v>
      </c>
      <c r="D43" t="s">
        <v>380</v>
      </c>
      <c r="E43" t="s">
        <v>298</v>
      </c>
      <c r="U43">
        <v>92.316739077616404</v>
      </c>
      <c r="V43">
        <v>93.523326045538496</v>
      </c>
      <c r="W43">
        <v>93.3210314373556</v>
      </c>
      <c r="X43">
        <v>91.779859693443697</v>
      </c>
      <c r="Y43">
        <v>92.486891279575502</v>
      </c>
      <c r="Z43">
        <v>93.392132531580202</v>
      </c>
      <c r="AA43">
        <v>92.869811588775605</v>
      </c>
      <c r="AB43">
        <v>94.761965872059207</v>
      </c>
      <c r="AC43">
        <v>96.171755322245502</v>
      </c>
      <c r="AD43">
        <v>98.650936697798898</v>
      </c>
      <c r="AE43">
        <v>100</v>
      </c>
      <c r="AF43">
        <v>103.756126838051</v>
      </c>
    </row>
    <row r="44" spans="1:32" x14ac:dyDescent="0.3">
      <c r="A44" t="s">
        <v>136</v>
      </c>
      <c r="B44" t="s">
        <v>381</v>
      </c>
      <c r="C44" t="s">
        <v>297</v>
      </c>
      <c r="D44" t="s">
        <v>382</v>
      </c>
      <c r="E44" t="s">
        <v>298</v>
      </c>
      <c r="U44">
        <v>92.884209397027007</v>
      </c>
      <c r="V44">
        <v>93.470381505962294</v>
      </c>
      <c r="W44">
        <v>93.014298159992705</v>
      </c>
      <c r="X44">
        <v>92.460717180329695</v>
      </c>
      <c r="Y44">
        <v>93.374142763102498</v>
      </c>
      <c r="Z44">
        <v>94.282879259011906</v>
      </c>
      <c r="AA44">
        <v>95.064891342713594</v>
      </c>
      <c r="AB44">
        <v>96.223087009671204</v>
      </c>
      <c r="AC44">
        <v>97.917094795886001</v>
      </c>
      <c r="AD44">
        <v>99.461980799131297</v>
      </c>
      <c r="AE44">
        <v>100</v>
      </c>
      <c r="AF44">
        <v>103.68635667509101</v>
      </c>
    </row>
    <row r="45" spans="1:32" x14ac:dyDescent="0.3">
      <c r="A45" t="s">
        <v>136</v>
      </c>
      <c r="B45" t="s">
        <v>383</v>
      </c>
      <c r="C45" t="s">
        <v>297</v>
      </c>
      <c r="D45" t="s">
        <v>384</v>
      </c>
      <c r="E45" t="s">
        <v>298</v>
      </c>
      <c r="U45">
        <v>92.648548366172804</v>
      </c>
      <c r="V45">
        <v>93.167975847201603</v>
      </c>
      <c r="W45">
        <v>92.776434974072501</v>
      </c>
      <c r="X45">
        <v>92.178607811925701</v>
      </c>
      <c r="Y45">
        <v>93.111002634283594</v>
      </c>
      <c r="Z45">
        <v>94.131992174956196</v>
      </c>
      <c r="AA45">
        <v>95.008675290713498</v>
      </c>
      <c r="AB45">
        <v>96.116892150317199</v>
      </c>
      <c r="AC45">
        <v>97.818171250115896</v>
      </c>
      <c r="AD45">
        <v>99.395469167353198</v>
      </c>
      <c r="AE45">
        <v>100</v>
      </c>
      <c r="AF45">
        <v>103.778326205987</v>
      </c>
    </row>
    <row r="46" spans="1:32" x14ac:dyDescent="0.3">
      <c r="A46" t="s">
        <v>136</v>
      </c>
      <c r="B46" t="s">
        <v>385</v>
      </c>
      <c r="C46" t="s">
        <v>297</v>
      </c>
      <c r="D46" t="s">
        <v>386</v>
      </c>
      <c r="E46" t="s">
        <v>298</v>
      </c>
      <c r="U46">
        <v>91.565595349224097</v>
      </c>
      <c r="V46">
        <v>93.1134792029858</v>
      </c>
      <c r="W46">
        <v>93.591451107963195</v>
      </c>
      <c r="X46">
        <v>92.317310065651895</v>
      </c>
      <c r="Y46">
        <v>92.728915906708906</v>
      </c>
      <c r="Z46">
        <v>93.798590660823706</v>
      </c>
      <c r="AA46">
        <v>93.757734057173195</v>
      </c>
      <c r="AB46">
        <v>95.745017969269199</v>
      </c>
      <c r="AC46">
        <v>96.120114200361897</v>
      </c>
      <c r="AD46">
        <v>98.411934552454298</v>
      </c>
      <c r="AE46">
        <v>100</v>
      </c>
      <c r="AF46">
        <v>100.298705609028</v>
      </c>
    </row>
    <row r="47" spans="1:32" x14ac:dyDescent="0.3">
      <c r="A47" t="s">
        <v>136</v>
      </c>
      <c r="B47" t="s">
        <v>387</v>
      </c>
      <c r="C47" t="s">
        <v>297</v>
      </c>
      <c r="D47" t="s">
        <v>388</v>
      </c>
      <c r="E47" t="s">
        <v>298</v>
      </c>
      <c r="U47">
        <v>90.990708632820002</v>
      </c>
      <c r="V47">
        <v>93.114659179580599</v>
      </c>
      <c r="W47">
        <v>93.047034511831299</v>
      </c>
      <c r="X47">
        <v>91.729908718956807</v>
      </c>
      <c r="Y47">
        <v>92.363102204047806</v>
      </c>
      <c r="Z47">
        <v>93.397910071326606</v>
      </c>
      <c r="AA47">
        <v>92.311521704010104</v>
      </c>
      <c r="AB47">
        <v>93.583030267426295</v>
      </c>
      <c r="AC47">
        <v>96.014259507363505</v>
      </c>
      <c r="AD47">
        <v>99.071970612402694</v>
      </c>
      <c r="AE47">
        <v>100</v>
      </c>
      <c r="AF47">
        <v>105.118331327718</v>
      </c>
    </row>
    <row r="48" spans="1:32" x14ac:dyDescent="0.3">
      <c r="A48" t="s">
        <v>136</v>
      </c>
      <c r="B48" t="s">
        <v>389</v>
      </c>
      <c r="C48" t="s">
        <v>297</v>
      </c>
      <c r="D48" t="s">
        <v>390</v>
      </c>
      <c r="E48" t="s">
        <v>298</v>
      </c>
      <c r="U48">
        <v>89.138910298646195</v>
      </c>
      <c r="V48">
        <v>91.148987445786702</v>
      </c>
      <c r="W48">
        <v>91.483352544720205</v>
      </c>
      <c r="X48">
        <v>90.377982741772897</v>
      </c>
      <c r="Y48">
        <v>91.503416367957797</v>
      </c>
      <c r="Z48">
        <v>92.928464746942694</v>
      </c>
      <c r="AA48">
        <v>93.620669326063293</v>
      </c>
      <c r="AB48">
        <v>95.555245883481703</v>
      </c>
      <c r="AC48">
        <v>97.345189903925899</v>
      </c>
      <c r="AD48">
        <v>99.3637246384218</v>
      </c>
      <c r="AE48">
        <v>100</v>
      </c>
      <c r="AF48">
        <v>105.299944454731</v>
      </c>
    </row>
    <row r="49" spans="1:32" x14ac:dyDescent="0.3">
      <c r="A49" t="s">
        <v>136</v>
      </c>
      <c r="B49" t="s">
        <v>391</v>
      </c>
      <c r="C49" t="s">
        <v>297</v>
      </c>
      <c r="D49" t="s">
        <v>392</v>
      </c>
      <c r="E49" t="s">
        <v>298</v>
      </c>
      <c r="U49">
        <v>92.601076506219101</v>
      </c>
      <c r="V49">
        <v>94.474716964710794</v>
      </c>
      <c r="W49">
        <v>94.446632922806899</v>
      </c>
      <c r="X49">
        <v>92.747674685438298</v>
      </c>
      <c r="Y49">
        <v>93.725109196174799</v>
      </c>
      <c r="Z49">
        <v>94.985278731585495</v>
      </c>
      <c r="AA49">
        <v>94.273778516367699</v>
      </c>
      <c r="AB49">
        <v>92.836191246548395</v>
      </c>
      <c r="AC49">
        <v>94.997685804093194</v>
      </c>
      <c r="AD49">
        <v>100.86325966850799</v>
      </c>
      <c r="AE49">
        <v>100</v>
      </c>
      <c r="AF49">
        <v>107.299270072993</v>
      </c>
    </row>
    <row r="50" spans="1:32" x14ac:dyDescent="0.3">
      <c r="A50" t="s">
        <v>136</v>
      </c>
      <c r="B50" t="s">
        <v>393</v>
      </c>
      <c r="C50" t="s">
        <v>297</v>
      </c>
      <c r="D50" t="s">
        <v>394</v>
      </c>
      <c r="E50" t="s">
        <v>298</v>
      </c>
      <c r="U50">
        <v>85.436028470350394</v>
      </c>
      <c r="V50">
        <v>87.269124277454495</v>
      </c>
      <c r="W50">
        <v>88.451632736498496</v>
      </c>
      <c r="X50">
        <v>87.812203839519796</v>
      </c>
      <c r="Y50">
        <v>89.734430678258406</v>
      </c>
      <c r="Z50">
        <v>91.868898861090699</v>
      </c>
      <c r="AA50">
        <v>94.878179140526399</v>
      </c>
      <c r="AB50">
        <v>98.657586646608905</v>
      </c>
      <c r="AC50">
        <v>99.490075072097895</v>
      </c>
      <c r="AD50">
        <v>99.446980901549693</v>
      </c>
      <c r="AE50">
        <v>100</v>
      </c>
      <c r="AF50">
        <v>105.156771180787</v>
      </c>
    </row>
    <row r="51" spans="1:32" x14ac:dyDescent="0.3">
      <c r="A51" t="s">
        <v>136</v>
      </c>
      <c r="B51" t="s">
        <v>395</v>
      </c>
      <c r="C51" t="s">
        <v>297</v>
      </c>
      <c r="D51" t="s">
        <v>396</v>
      </c>
      <c r="E51" t="s">
        <v>298</v>
      </c>
      <c r="U51">
        <v>85.648116595734805</v>
      </c>
      <c r="V51">
        <v>87.554519593401395</v>
      </c>
      <c r="W51">
        <v>88.970768321659804</v>
      </c>
      <c r="X51">
        <v>87.671512657280005</v>
      </c>
      <c r="Y51">
        <v>89.657598704532305</v>
      </c>
      <c r="Z51">
        <v>90.761591524401496</v>
      </c>
      <c r="AA51">
        <v>94.535074862513397</v>
      </c>
      <c r="AB51">
        <v>97.096728174963502</v>
      </c>
      <c r="AC51">
        <v>97.846268694808799</v>
      </c>
      <c r="AD51">
        <v>99.322210636079305</v>
      </c>
      <c r="AE51">
        <v>100</v>
      </c>
      <c r="AF51">
        <v>104.82556542441201</v>
      </c>
    </row>
    <row r="52" spans="1:32" x14ac:dyDescent="0.3">
      <c r="A52" t="s">
        <v>136</v>
      </c>
      <c r="B52" t="s">
        <v>397</v>
      </c>
      <c r="C52" t="s">
        <v>297</v>
      </c>
      <c r="D52" t="s">
        <v>398</v>
      </c>
      <c r="E52" t="s">
        <v>298</v>
      </c>
      <c r="U52">
        <v>85.3430015095459</v>
      </c>
      <c r="V52">
        <v>87.078588496766699</v>
      </c>
      <c r="W52">
        <v>87.819574138317805</v>
      </c>
      <c r="X52">
        <v>88.047233436148801</v>
      </c>
      <c r="Y52">
        <v>89.771235209723798</v>
      </c>
      <c r="Z52">
        <v>95.464806165683697</v>
      </c>
      <c r="AA52">
        <v>95.827025076093094</v>
      </c>
      <c r="AB52">
        <v>103.205970722491</v>
      </c>
      <c r="AC52">
        <v>104.24635349187101</v>
      </c>
      <c r="AD52">
        <v>99.777448071216597</v>
      </c>
      <c r="AE52">
        <v>100</v>
      </c>
      <c r="AF52">
        <v>106.019656019656</v>
      </c>
    </row>
    <row r="53" spans="1:32" x14ac:dyDescent="0.3">
      <c r="A53" t="s">
        <v>136</v>
      </c>
      <c r="B53" t="s">
        <v>399</v>
      </c>
      <c r="C53" t="s">
        <v>297</v>
      </c>
      <c r="D53" t="s">
        <v>400</v>
      </c>
      <c r="E53" t="s">
        <v>298</v>
      </c>
      <c r="U53">
        <v>123.122782907889</v>
      </c>
      <c r="V53">
        <v>126.22431804246</v>
      </c>
      <c r="W53">
        <v>123.850788180812</v>
      </c>
      <c r="X53">
        <v>121.00919001042899</v>
      </c>
      <c r="Y53">
        <v>115.638463130632</v>
      </c>
      <c r="Z53">
        <v>107.765206066419</v>
      </c>
      <c r="AA53">
        <v>106.35761455562501</v>
      </c>
      <c r="AB53">
        <v>95.5665865094699</v>
      </c>
      <c r="AC53">
        <v>89.648809421768107</v>
      </c>
      <c r="AD53">
        <v>99.811427493871406</v>
      </c>
      <c r="AE53">
        <v>100</v>
      </c>
      <c r="AF53">
        <v>106.39965171963399</v>
      </c>
    </row>
    <row r="54" spans="1:32" x14ac:dyDescent="0.3">
      <c r="A54" t="s">
        <v>136</v>
      </c>
      <c r="B54" t="s">
        <v>401</v>
      </c>
      <c r="C54" t="s">
        <v>297</v>
      </c>
      <c r="D54" t="s">
        <v>402</v>
      </c>
      <c r="E54" t="s">
        <v>298</v>
      </c>
      <c r="U54">
        <v>125.561585326395</v>
      </c>
      <c r="V54">
        <v>128.29185948224401</v>
      </c>
      <c r="W54">
        <v>126.814656594589</v>
      </c>
      <c r="X54">
        <v>118.90561959979399</v>
      </c>
      <c r="Y54">
        <v>121.599190594867</v>
      </c>
      <c r="Z54">
        <v>115.60102424265401</v>
      </c>
      <c r="AA54">
        <v>109.256713915018</v>
      </c>
      <c r="AB54">
        <v>95.263848578319994</v>
      </c>
      <c r="AC54">
        <v>89.967085125069104</v>
      </c>
      <c r="AD54">
        <v>99.727403156384497</v>
      </c>
      <c r="AE54">
        <v>100</v>
      </c>
      <c r="AF54">
        <v>106.333973128599</v>
      </c>
    </row>
    <row r="55" spans="1:32" x14ac:dyDescent="0.3">
      <c r="A55" t="s">
        <v>136</v>
      </c>
      <c r="B55" t="s">
        <v>403</v>
      </c>
      <c r="C55" t="s">
        <v>297</v>
      </c>
      <c r="D55" t="s">
        <v>404</v>
      </c>
      <c r="E55" t="s">
        <v>298</v>
      </c>
      <c r="U55">
        <v>138.94671184870401</v>
      </c>
      <c r="V55">
        <v>140.56550849160101</v>
      </c>
      <c r="W55">
        <v>140.98636330744401</v>
      </c>
      <c r="X55">
        <v>119.051944451015</v>
      </c>
      <c r="Y55">
        <v>135.23240790305701</v>
      </c>
      <c r="Z55">
        <v>132.60908282249301</v>
      </c>
      <c r="AA55">
        <v>115.615699211373</v>
      </c>
      <c r="AB55">
        <v>94.823476920638498</v>
      </c>
      <c r="AC55">
        <v>91.009249130566005</v>
      </c>
      <c r="AD55">
        <v>99.460107978404295</v>
      </c>
      <c r="AE55">
        <v>100</v>
      </c>
      <c r="AF55">
        <v>106.195502524094</v>
      </c>
    </row>
    <row r="56" spans="1:32" x14ac:dyDescent="0.3">
      <c r="A56" t="s">
        <v>136</v>
      </c>
      <c r="B56" t="s">
        <v>405</v>
      </c>
      <c r="C56" t="s">
        <v>297</v>
      </c>
      <c r="D56" t="s">
        <v>406</v>
      </c>
      <c r="E56" t="s">
        <v>298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136</v>
      </c>
      <c r="B57" t="s">
        <v>407</v>
      </c>
      <c r="C57" t="s">
        <v>297</v>
      </c>
      <c r="D57" t="s">
        <v>408</v>
      </c>
      <c r="E57" t="s">
        <v>298</v>
      </c>
      <c r="F57">
        <v>62.773410673815</v>
      </c>
      <c r="G57">
        <v>64.665802273121201</v>
      </c>
      <c r="H57">
        <v>66.996601978659498</v>
      </c>
      <c r="I57">
        <v>68.511862114671601</v>
      </c>
      <c r="J57">
        <v>69.881920000671698</v>
      </c>
      <c r="K57">
        <v>73.195971691058205</v>
      </c>
      <c r="L57">
        <v>74.879421766612793</v>
      </c>
      <c r="M57">
        <v>76.848967926855096</v>
      </c>
      <c r="N57">
        <v>77.950679258051295</v>
      </c>
      <c r="O57">
        <v>79.959076979768994</v>
      </c>
      <c r="P57">
        <v>82.093769580785704</v>
      </c>
      <c r="Q57">
        <v>84.518821429315096</v>
      </c>
      <c r="R57">
        <v>86.325199053339105</v>
      </c>
      <c r="S57">
        <v>88.985291969957402</v>
      </c>
      <c r="T57">
        <v>87.2184388994758</v>
      </c>
      <c r="U57">
        <v>88.126114039447103</v>
      </c>
      <c r="V57">
        <v>88.648005839240398</v>
      </c>
      <c r="W57">
        <v>87.298654717047</v>
      </c>
      <c r="X57">
        <v>86.640215499900293</v>
      </c>
      <c r="Y57">
        <v>87.933310600600706</v>
      </c>
      <c r="Z57">
        <v>89.083015544177499</v>
      </c>
      <c r="AA57">
        <v>90.561171081245604</v>
      </c>
      <c r="AB57">
        <v>92.757619848954306</v>
      </c>
      <c r="AC57">
        <v>95.729116586682295</v>
      </c>
      <c r="AD57">
        <v>98.242139067556096</v>
      </c>
      <c r="AE57">
        <v>100</v>
      </c>
      <c r="AF57">
        <v>104.801045140829</v>
      </c>
    </row>
    <row r="58" spans="1:32" x14ac:dyDescent="0.3">
      <c r="A58" t="s">
        <v>136</v>
      </c>
      <c r="B58" t="s">
        <v>409</v>
      </c>
      <c r="C58" t="s">
        <v>297</v>
      </c>
      <c r="D58" t="s">
        <v>410</v>
      </c>
      <c r="E58" t="s">
        <v>298</v>
      </c>
      <c r="U58">
        <v>88.126114039447103</v>
      </c>
      <c r="V58">
        <v>88.648005839240398</v>
      </c>
      <c r="W58">
        <v>87.298654717047</v>
      </c>
      <c r="X58">
        <v>86.640215499900293</v>
      </c>
      <c r="Y58">
        <v>87.933310600600706</v>
      </c>
      <c r="Z58">
        <v>89.083015544177499</v>
      </c>
      <c r="AA58">
        <v>90.561171081245604</v>
      </c>
      <c r="AB58">
        <v>92.757619848954306</v>
      </c>
      <c r="AC58">
        <v>95.729116586682295</v>
      </c>
      <c r="AD58">
        <v>98.242139067556096</v>
      </c>
      <c r="AE58">
        <v>100</v>
      </c>
      <c r="AF58">
        <v>104.801045140829</v>
      </c>
    </row>
    <row r="59" spans="1:32" x14ac:dyDescent="0.3">
      <c r="A59" t="s">
        <v>136</v>
      </c>
      <c r="B59" t="s">
        <v>411</v>
      </c>
      <c r="C59" t="s">
        <v>297</v>
      </c>
      <c r="D59" t="s">
        <v>412</v>
      </c>
      <c r="E59" t="s">
        <v>298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140</v>
      </c>
      <c r="B2" t="s">
        <v>295</v>
      </c>
      <c r="C2" t="s">
        <v>297</v>
      </c>
      <c r="D2" t="s">
        <v>296</v>
      </c>
      <c r="E2" t="s">
        <v>298</v>
      </c>
      <c r="F2">
        <v>93.1324469961056</v>
      </c>
      <c r="G2">
        <v>90.3313251159137</v>
      </c>
      <c r="H2">
        <v>89.258246813349004</v>
      </c>
      <c r="I2">
        <v>93.735409700776003</v>
      </c>
      <c r="J2">
        <v>88.6440267031806</v>
      </c>
      <c r="K2">
        <v>94.558155252697006</v>
      </c>
      <c r="L2">
        <v>97.924980655970003</v>
      </c>
      <c r="M2">
        <v>91.218824659244504</v>
      </c>
      <c r="N2">
        <v>93.113237416288698</v>
      </c>
      <c r="O2">
        <v>90.198807937984697</v>
      </c>
      <c r="P2">
        <v>88.004112903848494</v>
      </c>
      <c r="Q2">
        <v>87.983050145468297</v>
      </c>
      <c r="R2">
        <v>86.304914342535596</v>
      </c>
      <c r="S2">
        <v>83.652011567104793</v>
      </c>
      <c r="T2">
        <v>84.150876929746005</v>
      </c>
      <c r="U2">
        <v>85.239565034361704</v>
      </c>
      <c r="V2">
        <v>78.538738060563702</v>
      </c>
      <c r="W2">
        <v>79.032692010786704</v>
      </c>
      <c r="X2">
        <v>84.472979349859898</v>
      </c>
      <c r="Y2">
        <v>85.046996020606699</v>
      </c>
      <c r="Z2">
        <v>85.852665240096499</v>
      </c>
      <c r="AA2">
        <v>86.944631546173795</v>
      </c>
      <c r="AB2">
        <v>91.368146932734405</v>
      </c>
      <c r="AC2">
        <v>93.858341112481298</v>
      </c>
      <c r="AD2">
        <v>98.253349095430494</v>
      </c>
      <c r="AE2">
        <v>100</v>
      </c>
      <c r="AF2">
        <v>103.789795558363</v>
      </c>
    </row>
    <row r="3" spans="1:32" x14ac:dyDescent="0.3">
      <c r="A3" t="s">
        <v>140</v>
      </c>
      <c r="B3" t="s">
        <v>299</v>
      </c>
      <c r="C3" t="s">
        <v>297</v>
      </c>
      <c r="D3" t="s">
        <v>300</v>
      </c>
      <c r="E3" t="s">
        <v>298</v>
      </c>
      <c r="F3">
        <v>87.035218548886704</v>
      </c>
      <c r="G3">
        <v>79.077835292644195</v>
      </c>
      <c r="H3">
        <v>81.849961559296602</v>
      </c>
      <c r="I3">
        <v>84.460125595935494</v>
      </c>
      <c r="J3">
        <v>84.151423749611098</v>
      </c>
      <c r="K3">
        <v>88.702346398816005</v>
      </c>
      <c r="L3">
        <v>85.704056036477198</v>
      </c>
      <c r="M3">
        <v>85.226717621023099</v>
      </c>
      <c r="N3">
        <v>82.862700576240996</v>
      </c>
      <c r="O3">
        <v>90.965462465165899</v>
      </c>
      <c r="P3">
        <v>97.6892437485062</v>
      </c>
      <c r="Q3">
        <v>122.020413759539</v>
      </c>
      <c r="R3">
        <v>111.42040020151801</v>
      </c>
      <c r="S3">
        <v>90.982300432232506</v>
      </c>
      <c r="T3">
        <v>109.68054043375101</v>
      </c>
      <c r="U3">
        <v>125.749484246321</v>
      </c>
      <c r="V3">
        <v>114.729039356518</v>
      </c>
      <c r="W3">
        <v>119.428122036087</v>
      </c>
      <c r="X3">
        <v>110.279519755772</v>
      </c>
      <c r="Y3">
        <v>104.570907573602</v>
      </c>
      <c r="Z3">
        <v>99.482380960524097</v>
      </c>
      <c r="AA3">
        <v>98.703765442796495</v>
      </c>
      <c r="AB3">
        <v>110.399923082863</v>
      </c>
      <c r="AC3">
        <v>107.312768004966</v>
      </c>
      <c r="AD3">
        <v>104.992537498056</v>
      </c>
      <c r="AE3">
        <v>100</v>
      </c>
      <c r="AF3">
        <v>144.08096125674001</v>
      </c>
    </row>
    <row r="4" spans="1:32" x14ac:dyDescent="0.3">
      <c r="A4" t="s">
        <v>140</v>
      </c>
      <c r="B4" t="s">
        <v>301</v>
      </c>
      <c r="C4" t="s">
        <v>297</v>
      </c>
      <c r="D4" t="s">
        <v>302</v>
      </c>
      <c r="E4" t="s">
        <v>298</v>
      </c>
      <c r="F4">
        <v>73.936688863055295</v>
      </c>
      <c r="G4">
        <v>73.807923752747797</v>
      </c>
      <c r="H4">
        <v>75.296855448211403</v>
      </c>
      <c r="I4">
        <v>77.706563211777194</v>
      </c>
      <c r="J4">
        <v>80.9040673606887</v>
      </c>
      <c r="K4">
        <v>81.831256739292797</v>
      </c>
      <c r="L4">
        <v>83.275356585409796</v>
      </c>
      <c r="M4">
        <v>85.126503924431205</v>
      </c>
      <c r="N4">
        <v>84.0109892413453</v>
      </c>
      <c r="O4">
        <v>84.679744401770705</v>
      </c>
      <c r="P4">
        <v>86.0289560745247</v>
      </c>
      <c r="Q4">
        <v>87.685727828035297</v>
      </c>
      <c r="R4">
        <v>90.0535703403432</v>
      </c>
      <c r="S4">
        <v>91.741162675452898</v>
      </c>
      <c r="T4">
        <v>94.038789947713397</v>
      </c>
      <c r="U4">
        <v>93.719017618935496</v>
      </c>
      <c r="V4">
        <v>89.5036031981994</v>
      </c>
      <c r="W4">
        <v>88.859011337157099</v>
      </c>
      <c r="X4">
        <v>90.402477314784406</v>
      </c>
      <c r="Y4">
        <v>91.402881957723196</v>
      </c>
      <c r="Z4">
        <v>94.796125443341893</v>
      </c>
      <c r="AA4">
        <v>96.235742598094504</v>
      </c>
      <c r="AB4">
        <v>96.581476521611506</v>
      </c>
      <c r="AC4">
        <v>97.256431201301595</v>
      </c>
      <c r="AD4">
        <v>98.177932073610293</v>
      </c>
      <c r="AE4">
        <v>100</v>
      </c>
      <c r="AF4">
        <v>105.653797847105</v>
      </c>
    </row>
    <row r="5" spans="1:32" x14ac:dyDescent="0.3">
      <c r="A5" t="s">
        <v>140</v>
      </c>
      <c r="B5" t="s">
        <v>303</v>
      </c>
      <c r="C5" t="s">
        <v>297</v>
      </c>
      <c r="D5" t="s">
        <v>304</v>
      </c>
      <c r="E5" t="s">
        <v>298</v>
      </c>
      <c r="F5">
        <v>54.211391743478501</v>
      </c>
      <c r="G5">
        <v>60.891367098508397</v>
      </c>
      <c r="H5">
        <v>62.148262521897202</v>
      </c>
      <c r="I5">
        <v>68.647531313983606</v>
      </c>
      <c r="J5">
        <v>76.454610857164795</v>
      </c>
      <c r="K5">
        <v>74.455299430972502</v>
      </c>
      <c r="L5">
        <v>81.029888271969</v>
      </c>
      <c r="M5">
        <v>86.982279798304205</v>
      </c>
      <c r="N5">
        <v>87.981491050530295</v>
      </c>
      <c r="O5">
        <v>89.300071448712302</v>
      </c>
      <c r="P5">
        <v>90.115417929054502</v>
      </c>
      <c r="Q5">
        <v>90.724716465891504</v>
      </c>
      <c r="R5">
        <v>87.936899995982898</v>
      </c>
      <c r="S5">
        <v>90.754723634191905</v>
      </c>
      <c r="T5">
        <v>101.003157265241</v>
      </c>
      <c r="U5">
        <v>96.679994788893396</v>
      </c>
      <c r="V5">
        <v>89.741732733536793</v>
      </c>
      <c r="W5">
        <v>87.686262776566394</v>
      </c>
      <c r="X5">
        <v>90.976405816912305</v>
      </c>
      <c r="Y5">
        <v>95.103063440322998</v>
      </c>
      <c r="Z5">
        <v>97.058185694337098</v>
      </c>
      <c r="AA5">
        <v>99.8027014037133</v>
      </c>
      <c r="AB5">
        <v>98.5259626830711</v>
      </c>
      <c r="AC5">
        <v>100.211649156673</v>
      </c>
      <c r="AD5">
        <v>99.029172404872796</v>
      </c>
      <c r="AE5">
        <v>100</v>
      </c>
      <c r="AF5">
        <v>100.84884665120499</v>
      </c>
    </row>
    <row r="6" spans="1:32" x14ac:dyDescent="0.3">
      <c r="A6" t="s">
        <v>140</v>
      </c>
      <c r="B6" t="s">
        <v>305</v>
      </c>
      <c r="C6" t="s">
        <v>297</v>
      </c>
      <c r="D6" t="s">
        <v>306</v>
      </c>
      <c r="E6" t="s">
        <v>298</v>
      </c>
      <c r="F6">
        <v>66.135015407364605</v>
      </c>
      <c r="G6">
        <v>69.151730962631405</v>
      </c>
      <c r="H6">
        <v>69.542555809999001</v>
      </c>
      <c r="I6">
        <v>69.607376573131802</v>
      </c>
      <c r="J6">
        <v>74.147877052847207</v>
      </c>
      <c r="K6">
        <v>72.989532448846802</v>
      </c>
      <c r="L6">
        <v>73.223229230436999</v>
      </c>
      <c r="M6">
        <v>78.997042498264506</v>
      </c>
      <c r="N6">
        <v>79.791257580056396</v>
      </c>
      <c r="O6">
        <v>78.190197851235695</v>
      </c>
      <c r="P6">
        <v>78.733107910177296</v>
      </c>
      <c r="Q6">
        <v>82.528595398287706</v>
      </c>
      <c r="R6">
        <v>88.858174852739296</v>
      </c>
      <c r="S6">
        <v>92.288977262598095</v>
      </c>
      <c r="T6">
        <v>97.077662933554905</v>
      </c>
      <c r="U6">
        <v>96.101894313803001</v>
      </c>
      <c r="V6">
        <v>93.138646482391906</v>
      </c>
      <c r="W6">
        <v>94.260725308804695</v>
      </c>
      <c r="X6">
        <v>96.703473251628793</v>
      </c>
      <c r="Y6">
        <v>98.824418907934501</v>
      </c>
      <c r="Z6">
        <v>98.748350554683</v>
      </c>
      <c r="AA6">
        <v>100.402331434465</v>
      </c>
      <c r="AB6">
        <v>98.309568878926299</v>
      </c>
      <c r="AC6">
        <v>98.446881581105501</v>
      </c>
      <c r="AD6">
        <v>97.579822984881204</v>
      </c>
      <c r="AE6">
        <v>100</v>
      </c>
      <c r="AF6">
        <v>102.23972793064</v>
      </c>
    </row>
    <row r="7" spans="1:32" x14ac:dyDescent="0.3">
      <c r="A7" t="s">
        <v>140</v>
      </c>
      <c r="B7" t="s">
        <v>307</v>
      </c>
      <c r="C7" t="s">
        <v>297</v>
      </c>
      <c r="D7" t="s">
        <v>308</v>
      </c>
      <c r="E7" t="s">
        <v>298</v>
      </c>
      <c r="F7">
        <v>77.718824933139501</v>
      </c>
      <c r="G7">
        <v>71.984557797716107</v>
      </c>
      <c r="H7">
        <v>74.602634308748904</v>
      </c>
      <c r="I7">
        <v>79.467901016697596</v>
      </c>
      <c r="J7">
        <v>81.664696839068696</v>
      </c>
      <c r="K7">
        <v>91.099581808195197</v>
      </c>
      <c r="L7">
        <v>86.944806410410294</v>
      </c>
      <c r="M7">
        <v>86.560457582302405</v>
      </c>
      <c r="N7">
        <v>82.5243384875739</v>
      </c>
      <c r="O7">
        <v>78.6290954043277</v>
      </c>
      <c r="P7">
        <v>82.049002928392596</v>
      </c>
      <c r="Q7">
        <v>87.183194004141896</v>
      </c>
      <c r="R7">
        <v>90.162542047076997</v>
      </c>
      <c r="S7">
        <v>92.134956344837306</v>
      </c>
      <c r="T7">
        <v>90.312211181652302</v>
      </c>
      <c r="U7">
        <v>98.232201291493894</v>
      </c>
      <c r="V7">
        <v>92.808980854429095</v>
      </c>
      <c r="W7">
        <v>91.462591110131399</v>
      </c>
      <c r="X7">
        <v>92.120713773563807</v>
      </c>
      <c r="Y7">
        <v>89.911683851582495</v>
      </c>
      <c r="Z7">
        <v>94.549453637918702</v>
      </c>
      <c r="AA7">
        <v>92.991843407626703</v>
      </c>
      <c r="AB7">
        <v>95.683191778559006</v>
      </c>
      <c r="AC7">
        <v>102.934209348377</v>
      </c>
      <c r="AD7">
        <v>102.81318919954499</v>
      </c>
      <c r="AE7">
        <v>100</v>
      </c>
      <c r="AF7">
        <v>108.187212908215</v>
      </c>
    </row>
    <row r="8" spans="1:32" x14ac:dyDescent="0.3">
      <c r="A8" t="s">
        <v>140</v>
      </c>
      <c r="B8" t="s">
        <v>309</v>
      </c>
      <c r="C8" t="s">
        <v>297</v>
      </c>
      <c r="D8" t="s">
        <v>310</v>
      </c>
      <c r="E8" t="s">
        <v>298</v>
      </c>
      <c r="F8">
        <v>5.7403993413786196</v>
      </c>
      <c r="G8">
        <v>11.2662633941996</v>
      </c>
      <c r="H8">
        <v>10.7541447381266</v>
      </c>
      <c r="I8">
        <v>16.136739997550901</v>
      </c>
      <c r="J8">
        <v>12.6081786560227</v>
      </c>
      <c r="K8">
        <v>17.407716009663101</v>
      </c>
      <c r="L8">
        <v>15.9833726213168</v>
      </c>
      <c r="M8">
        <v>9.4894892019424706</v>
      </c>
      <c r="N8">
        <v>10.5325627199542</v>
      </c>
      <c r="O8">
        <v>17.655195744820698</v>
      </c>
      <c r="P8">
        <v>28.748601607313699</v>
      </c>
      <c r="Q8">
        <v>30.956208504301902</v>
      </c>
      <c r="R8">
        <v>30.026349725956202</v>
      </c>
      <c r="S8">
        <v>30.9227152802696</v>
      </c>
      <c r="T8">
        <v>13.3350077884967</v>
      </c>
      <c r="U8">
        <v>14.6376500745356</v>
      </c>
      <c r="V8">
        <v>19.096970069300301</v>
      </c>
      <c r="W8">
        <v>33.365762827829499</v>
      </c>
      <c r="X8">
        <v>24.922636701277401</v>
      </c>
      <c r="Y8">
        <v>32.567254733119697</v>
      </c>
      <c r="Z8">
        <v>88.848594502842502</v>
      </c>
      <c r="AA8">
        <v>90.969252113627704</v>
      </c>
      <c r="AB8">
        <v>116.596267002112</v>
      </c>
      <c r="AC8">
        <v>94.731324446749397</v>
      </c>
      <c r="AD8">
        <v>89.994042320457098</v>
      </c>
      <c r="AE8">
        <v>100</v>
      </c>
      <c r="AF8">
        <v>512.72106186215501</v>
      </c>
    </row>
    <row r="9" spans="1:32" x14ac:dyDescent="0.3">
      <c r="A9" t="s">
        <v>140</v>
      </c>
      <c r="B9" t="s">
        <v>311</v>
      </c>
      <c r="C9" t="s">
        <v>297</v>
      </c>
      <c r="D9" t="s">
        <v>312</v>
      </c>
      <c r="E9" t="s">
        <v>298</v>
      </c>
      <c r="F9">
        <v>74.364815593959705</v>
      </c>
      <c r="G9">
        <v>72.700917471819196</v>
      </c>
      <c r="H9">
        <v>74.438082404578694</v>
      </c>
      <c r="I9">
        <v>67.612410643561006</v>
      </c>
      <c r="J9">
        <v>65.026319822083295</v>
      </c>
      <c r="K9">
        <v>68.026150873816903</v>
      </c>
      <c r="L9">
        <v>74.013561078234602</v>
      </c>
      <c r="M9">
        <v>73.066290172517895</v>
      </c>
      <c r="N9">
        <v>74.466533960347604</v>
      </c>
      <c r="O9">
        <v>79.612011981661496</v>
      </c>
      <c r="P9">
        <v>83.331026760251504</v>
      </c>
      <c r="Q9">
        <v>84.415785264920899</v>
      </c>
      <c r="R9">
        <v>87.52398923778</v>
      </c>
      <c r="S9">
        <v>89.410634126039994</v>
      </c>
      <c r="T9">
        <v>95.087900360004795</v>
      </c>
      <c r="U9">
        <v>100.76368322014</v>
      </c>
      <c r="V9">
        <v>103.69376587394299</v>
      </c>
      <c r="W9">
        <v>88.554690454602394</v>
      </c>
      <c r="X9">
        <v>94.229856585407603</v>
      </c>
      <c r="Y9">
        <v>92.515954510129802</v>
      </c>
      <c r="Z9">
        <v>108.526593179629</v>
      </c>
      <c r="AA9">
        <v>114.202990721131</v>
      </c>
      <c r="AB9">
        <v>108.010216864428</v>
      </c>
      <c r="AC9">
        <v>94.848673256090393</v>
      </c>
      <c r="AD9">
        <v>98.627447497100206</v>
      </c>
      <c r="AE9">
        <v>100</v>
      </c>
      <c r="AF9">
        <v>119.72345538885401</v>
      </c>
    </row>
    <row r="10" spans="1:32" x14ac:dyDescent="0.3">
      <c r="A10" t="s">
        <v>140</v>
      </c>
      <c r="B10" t="s">
        <v>313</v>
      </c>
      <c r="C10" t="s">
        <v>297</v>
      </c>
      <c r="D10" t="s">
        <v>314</v>
      </c>
      <c r="E10" t="s">
        <v>298</v>
      </c>
      <c r="F10">
        <v>82.672893151497604</v>
      </c>
      <c r="G10">
        <v>81.077186565913095</v>
      </c>
      <c r="H10">
        <v>82.852405028488207</v>
      </c>
      <c r="I10">
        <v>75.591117067450398</v>
      </c>
      <c r="J10">
        <v>72.984388765206404</v>
      </c>
      <c r="K10">
        <v>76.657376224311307</v>
      </c>
      <c r="L10">
        <v>82.153187488315396</v>
      </c>
      <c r="M10">
        <v>82.886847983993704</v>
      </c>
      <c r="N10">
        <v>83.801306233100604</v>
      </c>
      <c r="O10">
        <v>86.036903082203693</v>
      </c>
      <c r="P10">
        <v>89.280836300561006</v>
      </c>
      <c r="Q10">
        <v>89.805635642965896</v>
      </c>
      <c r="R10">
        <v>95.697336615839603</v>
      </c>
      <c r="S10">
        <v>94.029995116341695</v>
      </c>
      <c r="T10">
        <v>97.865517023603104</v>
      </c>
      <c r="U10">
        <v>100.40189101229799</v>
      </c>
      <c r="V10">
        <v>99.9672719001979</v>
      </c>
      <c r="W10">
        <v>90.482057274613396</v>
      </c>
      <c r="X10">
        <v>96.259094659314599</v>
      </c>
      <c r="Y10">
        <v>93.260101913887297</v>
      </c>
      <c r="Z10">
        <v>104.545109970044</v>
      </c>
      <c r="AA10">
        <v>106.91434973801201</v>
      </c>
      <c r="AB10">
        <v>103.628013502233</v>
      </c>
      <c r="AC10">
        <v>94.796152818466197</v>
      </c>
      <c r="AD10">
        <v>95.187983433095496</v>
      </c>
      <c r="AE10">
        <v>100</v>
      </c>
      <c r="AF10">
        <v>108.135443269218</v>
      </c>
    </row>
    <row r="11" spans="1:32" x14ac:dyDescent="0.3">
      <c r="A11" t="s">
        <v>140</v>
      </c>
      <c r="B11" t="s">
        <v>315</v>
      </c>
      <c r="C11" t="s">
        <v>297</v>
      </c>
      <c r="D11" t="s">
        <v>316</v>
      </c>
      <c r="E11" t="s">
        <v>298</v>
      </c>
      <c r="F11">
        <v>98.928352279531197</v>
      </c>
      <c r="G11">
        <v>97.650632572551999</v>
      </c>
      <c r="H11">
        <v>99.391575008959506</v>
      </c>
      <c r="I11">
        <v>91.488555942758794</v>
      </c>
      <c r="J11">
        <v>89.018819899371593</v>
      </c>
      <c r="K11">
        <v>94.217705714718093</v>
      </c>
      <c r="L11">
        <v>98.265328580050706</v>
      </c>
      <c r="M11">
        <v>103.08333170746501</v>
      </c>
      <c r="N11">
        <v>102.68533575767999</v>
      </c>
      <c r="O11">
        <v>97.796694966990898</v>
      </c>
      <c r="P11">
        <v>99.852381392403004</v>
      </c>
      <c r="Q11">
        <v>99.074077629807405</v>
      </c>
      <c r="R11">
        <v>111.270854013266</v>
      </c>
      <c r="S11">
        <v>102.96824352297</v>
      </c>
      <c r="T11">
        <v>104.052061041084</v>
      </c>
      <c r="U11">
        <v>101.004081936731</v>
      </c>
      <c r="V11">
        <v>95.032741489610302</v>
      </c>
      <c r="W11">
        <v>94.411479800206394</v>
      </c>
      <c r="X11">
        <v>100.406614223638</v>
      </c>
      <c r="Y11">
        <v>95.322109925143906</v>
      </c>
      <c r="Z11">
        <v>99.282257249819807</v>
      </c>
      <c r="AA11">
        <v>96.544652274465804</v>
      </c>
      <c r="AB11">
        <v>97.491365398182893</v>
      </c>
      <c r="AC11">
        <v>94.749801044549898</v>
      </c>
      <c r="AD11">
        <v>90.646927929461697</v>
      </c>
      <c r="AE11">
        <v>100</v>
      </c>
      <c r="AF11">
        <v>94.073172798546693</v>
      </c>
    </row>
    <row r="12" spans="1:32" x14ac:dyDescent="0.3">
      <c r="A12" t="s">
        <v>140</v>
      </c>
      <c r="B12" t="s">
        <v>317</v>
      </c>
      <c r="C12" t="s">
        <v>297</v>
      </c>
      <c r="D12" t="s">
        <v>318</v>
      </c>
      <c r="E12" t="s">
        <v>298</v>
      </c>
      <c r="F12">
        <v>75.695905254223504</v>
      </c>
      <c r="G12">
        <v>73.878092922435997</v>
      </c>
      <c r="H12">
        <v>76.580803351543693</v>
      </c>
      <c r="I12">
        <v>81.422590111934497</v>
      </c>
      <c r="J12">
        <v>82.355772953441601</v>
      </c>
      <c r="K12">
        <v>80.429264610582294</v>
      </c>
      <c r="L12">
        <v>80.614997564211194</v>
      </c>
      <c r="M12">
        <v>84.8054792752434</v>
      </c>
      <c r="N12">
        <v>83.135877165458297</v>
      </c>
      <c r="O12">
        <v>82.562801003146205</v>
      </c>
      <c r="P12">
        <v>81.597558050723507</v>
      </c>
      <c r="Q12">
        <v>79.9849798072092</v>
      </c>
      <c r="R12">
        <v>82.827190275367599</v>
      </c>
      <c r="S12">
        <v>83.896711554487993</v>
      </c>
      <c r="T12">
        <v>89.345770285814297</v>
      </c>
      <c r="U12">
        <v>86.997743673593703</v>
      </c>
      <c r="V12">
        <v>82.379620932215602</v>
      </c>
      <c r="W12">
        <v>83.722916951864903</v>
      </c>
      <c r="X12">
        <v>85.692687011717794</v>
      </c>
      <c r="Y12">
        <v>84.159054428332198</v>
      </c>
      <c r="Z12">
        <v>87.317394559317904</v>
      </c>
      <c r="AA12">
        <v>88.244658925538104</v>
      </c>
      <c r="AB12">
        <v>88.087834717574196</v>
      </c>
      <c r="AC12">
        <v>88.892340359798993</v>
      </c>
      <c r="AD12">
        <v>93.458098053368204</v>
      </c>
      <c r="AE12">
        <v>100</v>
      </c>
      <c r="AF12">
        <v>99.889320908556599</v>
      </c>
    </row>
    <row r="13" spans="1:32" x14ac:dyDescent="0.3">
      <c r="A13" t="s">
        <v>140</v>
      </c>
      <c r="B13" t="s">
        <v>319</v>
      </c>
      <c r="C13" t="s">
        <v>297</v>
      </c>
      <c r="D13" t="s">
        <v>320</v>
      </c>
      <c r="E13" t="s">
        <v>298</v>
      </c>
      <c r="F13">
        <v>70.3645026482113</v>
      </c>
      <c r="G13">
        <v>71.904789872393707</v>
      </c>
      <c r="H13">
        <v>72.832729192626999</v>
      </c>
      <c r="I13">
        <v>75.707781039297402</v>
      </c>
      <c r="J13">
        <v>80.046625577031193</v>
      </c>
      <c r="K13">
        <v>80.094763545715296</v>
      </c>
      <c r="L13">
        <v>80.370085418884202</v>
      </c>
      <c r="M13">
        <v>81.684505519879096</v>
      </c>
      <c r="N13">
        <v>81.084923963811903</v>
      </c>
      <c r="O13">
        <v>86.651899270819797</v>
      </c>
      <c r="P13">
        <v>86.809632198834095</v>
      </c>
      <c r="Q13">
        <v>88.991816661944597</v>
      </c>
      <c r="R13">
        <v>90.112778816136498</v>
      </c>
      <c r="S13">
        <v>94.822506683779295</v>
      </c>
      <c r="T13">
        <v>96.205087153842797</v>
      </c>
      <c r="U13">
        <v>95.019413767994706</v>
      </c>
      <c r="V13">
        <v>92.375477796930895</v>
      </c>
      <c r="W13">
        <v>90.590262377438705</v>
      </c>
      <c r="X13">
        <v>91.404368867680404</v>
      </c>
      <c r="Y13">
        <v>91.977873416612894</v>
      </c>
      <c r="Z13">
        <v>92.565076904106903</v>
      </c>
      <c r="AA13">
        <v>95.576131744957095</v>
      </c>
      <c r="AB13">
        <v>99.089622582275297</v>
      </c>
      <c r="AC13">
        <v>100.77539868205299</v>
      </c>
      <c r="AD13">
        <v>101.71018099448899</v>
      </c>
      <c r="AE13">
        <v>100</v>
      </c>
      <c r="AF13">
        <v>114.069295444274</v>
      </c>
    </row>
    <row r="14" spans="1:32" x14ac:dyDescent="0.3">
      <c r="A14" t="s">
        <v>140</v>
      </c>
      <c r="B14" t="s">
        <v>321</v>
      </c>
      <c r="C14" t="s">
        <v>297</v>
      </c>
      <c r="D14" t="s">
        <v>322</v>
      </c>
      <c r="E14" t="s">
        <v>298</v>
      </c>
      <c r="F14">
        <v>304.72477961409299</v>
      </c>
      <c r="G14">
        <v>312.75205675696498</v>
      </c>
      <c r="H14">
        <v>330.45726004847501</v>
      </c>
      <c r="I14">
        <v>330.04974861408402</v>
      </c>
      <c r="J14">
        <v>296.15233477328098</v>
      </c>
      <c r="K14">
        <v>291.38385950609199</v>
      </c>
      <c r="L14">
        <v>287.40158015457303</v>
      </c>
      <c r="M14">
        <v>225.95420276265301</v>
      </c>
      <c r="N14">
        <v>202.65963370872399</v>
      </c>
      <c r="O14">
        <v>206.92321293390299</v>
      </c>
      <c r="P14">
        <v>208.20144549862101</v>
      </c>
      <c r="Q14">
        <v>202.651924564328</v>
      </c>
      <c r="R14">
        <v>195.62923403448099</v>
      </c>
      <c r="S14">
        <v>163.95599237342699</v>
      </c>
      <c r="T14">
        <v>135.92218193126001</v>
      </c>
      <c r="U14">
        <v>126.295726831035</v>
      </c>
      <c r="V14">
        <v>116.009275839438</v>
      </c>
      <c r="W14">
        <v>113.171709562698</v>
      </c>
      <c r="X14">
        <v>113.66365435273801</v>
      </c>
      <c r="Y14">
        <v>112.149053054847</v>
      </c>
      <c r="Z14">
        <v>111.158432959807</v>
      </c>
      <c r="AA14">
        <v>110.039382267286</v>
      </c>
      <c r="AB14">
        <v>111.70490080710999</v>
      </c>
      <c r="AC14">
        <v>109.18865160110801</v>
      </c>
      <c r="AD14">
        <v>108.01146121825199</v>
      </c>
      <c r="AE14">
        <v>100</v>
      </c>
      <c r="AF14">
        <v>105.53468226462</v>
      </c>
    </row>
    <row r="15" spans="1:32" x14ac:dyDescent="0.3">
      <c r="A15" t="s">
        <v>140</v>
      </c>
      <c r="B15" t="s">
        <v>323</v>
      </c>
      <c r="C15" t="s">
        <v>297</v>
      </c>
      <c r="D15" t="s">
        <v>324</v>
      </c>
      <c r="E15" t="s">
        <v>298</v>
      </c>
      <c r="F15">
        <v>192.23700047541701</v>
      </c>
      <c r="G15">
        <v>194.40982805658899</v>
      </c>
      <c r="H15">
        <v>203.60341300658499</v>
      </c>
      <c r="I15">
        <v>201.06375816373199</v>
      </c>
      <c r="J15">
        <v>187.81943770791301</v>
      </c>
      <c r="K15">
        <v>184.58751235989899</v>
      </c>
      <c r="L15">
        <v>188.306577802687</v>
      </c>
      <c r="M15">
        <v>169.34223589952899</v>
      </c>
      <c r="N15">
        <v>159.170201513417</v>
      </c>
      <c r="O15">
        <v>162.29072467872399</v>
      </c>
      <c r="P15">
        <v>164.462041064429</v>
      </c>
      <c r="Q15">
        <v>160.49578209223299</v>
      </c>
      <c r="R15">
        <v>157.63445138318301</v>
      </c>
      <c r="S15">
        <v>142.88838891306901</v>
      </c>
      <c r="T15">
        <v>136.58790432926301</v>
      </c>
      <c r="U15">
        <v>123.280460483498</v>
      </c>
      <c r="V15">
        <v>110.69307402627101</v>
      </c>
      <c r="W15">
        <v>108.468200308615</v>
      </c>
      <c r="X15">
        <v>105.608934564642</v>
      </c>
      <c r="Y15">
        <v>103.288395361871</v>
      </c>
      <c r="Z15">
        <v>102.357072432682</v>
      </c>
      <c r="AA15">
        <v>103.43954560629</v>
      </c>
      <c r="AB15">
        <v>105.47296258951</v>
      </c>
      <c r="AC15">
        <v>102.88363778573201</v>
      </c>
      <c r="AD15">
        <v>103.976002295745</v>
      </c>
      <c r="AE15">
        <v>100</v>
      </c>
      <c r="AF15">
        <v>110.06648280744</v>
      </c>
    </row>
    <row r="16" spans="1:32" x14ac:dyDescent="0.3">
      <c r="A16" t="s">
        <v>140</v>
      </c>
      <c r="B16" t="s">
        <v>325</v>
      </c>
      <c r="C16" t="s">
        <v>297</v>
      </c>
      <c r="D16" t="s">
        <v>326</v>
      </c>
      <c r="E16" t="s">
        <v>298</v>
      </c>
      <c r="F16">
        <v>121.426286672903</v>
      </c>
      <c r="G16">
        <v>120.98577527247301</v>
      </c>
      <c r="H16">
        <v>125.563162132714</v>
      </c>
      <c r="I16">
        <v>122.563001907995</v>
      </c>
      <c r="J16">
        <v>119.410035994884</v>
      </c>
      <c r="K16">
        <v>117.22319433338301</v>
      </c>
      <c r="L16">
        <v>123.90561890736601</v>
      </c>
      <c r="M16">
        <v>128.231743557248</v>
      </c>
      <c r="N16">
        <v>126.55009844748101</v>
      </c>
      <c r="O16">
        <v>128.83747683189301</v>
      </c>
      <c r="P16">
        <v>131.63744478298</v>
      </c>
      <c r="Q16">
        <v>128.8520772876</v>
      </c>
      <c r="R16">
        <v>129.290795376772</v>
      </c>
      <c r="S16">
        <v>127.90688464999999</v>
      </c>
      <c r="T16">
        <v>136.90764413995299</v>
      </c>
      <c r="U16">
        <v>120.69190761950399</v>
      </c>
      <c r="V16">
        <v>106.615160910047</v>
      </c>
      <c r="W16">
        <v>104.80091877026901</v>
      </c>
      <c r="X16">
        <v>99.858587708608098</v>
      </c>
      <c r="Y16">
        <v>97.084275533406299</v>
      </c>
      <c r="Z16">
        <v>96.196583364248895</v>
      </c>
      <c r="AA16">
        <v>98.871865648128505</v>
      </c>
      <c r="AB16">
        <v>101.168720996453</v>
      </c>
      <c r="AC16">
        <v>98.510534364004698</v>
      </c>
      <c r="AD16">
        <v>101.189431256758</v>
      </c>
      <c r="AE16">
        <v>100</v>
      </c>
      <c r="AF16">
        <v>113.291440308468</v>
      </c>
    </row>
    <row r="17" spans="1:32" x14ac:dyDescent="0.3">
      <c r="A17" t="s">
        <v>140</v>
      </c>
      <c r="B17" t="s">
        <v>327</v>
      </c>
      <c r="C17" t="s">
        <v>297</v>
      </c>
      <c r="D17" t="s">
        <v>328</v>
      </c>
      <c r="E17" t="s">
        <v>298</v>
      </c>
      <c r="F17">
        <v>53.595208950060901</v>
      </c>
      <c r="G17">
        <v>57.580082599207898</v>
      </c>
      <c r="H17">
        <v>59.882663465297</v>
      </c>
      <c r="I17">
        <v>61.843874283856401</v>
      </c>
      <c r="J17">
        <v>69.284978388134405</v>
      </c>
      <c r="K17">
        <v>69.701845316592198</v>
      </c>
      <c r="L17">
        <v>69.694278447790197</v>
      </c>
      <c r="M17">
        <v>72.997179968174706</v>
      </c>
      <c r="N17">
        <v>73.7257376996955</v>
      </c>
      <c r="O17">
        <v>72.156235099236099</v>
      </c>
      <c r="P17">
        <v>73.486453326791903</v>
      </c>
      <c r="Q17">
        <v>75.1234664213017</v>
      </c>
      <c r="R17">
        <v>80.9816927619068</v>
      </c>
      <c r="S17">
        <v>86.64551775292</v>
      </c>
      <c r="T17">
        <v>87.487167157989006</v>
      </c>
      <c r="U17">
        <v>88.782480733965798</v>
      </c>
      <c r="V17">
        <v>83.132667180653698</v>
      </c>
      <c r="W17">
        <v>87.533671590431496</v>
      </c>
      <c r="X17">
        <v>89.1935141762889</v>
      </c>
      <c r="Y17">
        <v>95.342154414100307</v>
      </c>
      <c r="Z17">
        <v>96.478880246409801</v>
      </c>
      <c r="AA17">
        <v>99.399781365497404</v>
      </c>
      <c r="AB17">
        <v>98.565348609494507</v>
      </c>
      <c r="AC17">
        <v>97.138158622845907</v>
      </c>
      <c r="AD17">
        <v>96.379490408156499</v>
      </c>
      <c r="AE17">
        <v>100</v>
      </c>
      <c r="AF17">
        <v>103.888207651233</v>
      </c>
    </row>
    <row r="18" spans="1:32" x14ac:dyDescent="0.3">
      <c r="A18" t="s">
        <v>140</v>
      </c>
      <c r="B18" t="s">
        <v>329</v>
      </c>
      <c r="C18" t="s">
        <v>297</v>
      </c>
      <c r="D18" t="s">
        <v>330</v>
      </c>
      <c r="E18" t="s">
        <v>298</v>
      </c>
      <c r="F18">
        <v>125.05269254776501</v>
      </c>
      <c r="G18">
        <v>96.422096664398296</v>
      </c>
      <c r="H18">
        <v>95.037082973773096</v>
      </c>
      <c r="I18">
        <v>95.906701217124507</v>
      </c>
      <c r="J18">
        <v>100.22402836080499</v>
      </c>
      <c r="K18">
        <v>103.68333669579199</v>
      </c>
      <c r="L18">
        <v>110.256200699773</v>
      </c>
      <c r="M18">
        <v>107.203328259904</v>
      </c>
      <c r="N18">
        <v>98.677318625573506</v>
      </c>
      <c r="O18">
        <v>99.069778405525398</v>
      </c>
      <c r="P18">
        <v>94.660866322894194</v>
      </c>
      <c r="Q18">
        <v>95.357531401222303</v>
      </c>
      <c r="R18">
        <v>99.088491252293196</v>
      </c>
      <c r="S18">
        <v>96.697187105569697</v>
      </c>
      <c r="T18">
        <v>94.080847730437497</v>
      </c>
      <c r="U18">
        <v>100.07261848157199</v>
      </c>
      <c r="V18">
        <v>93.083639296487107</v>
      </c>
      <c r="W18">
        <v>89.944692916422696</v>
      </c>
      <c r="X18">
        <v>92.437528193087601</v>
      </c>
      <c r="Y18">
        <v>92.198032082268</v>
      </c>
      <c r="Z18">
        <v>90.001472009438601</v>
      </c>
      <c r="AA18">
        <v>91.798149173326493</v>
      </c>
      <c r="AB18">
        <v>88.142293054164796</v>
      </c>
      <c r="AC18">
        <v>91.148757023944</v>
      </c>
      <c r="AD18">
        <v>93.536153527459803</v>
      </c>
      <c r="AE18">
        <v>100</v>
      </c>
      <c r="AF18">
        <v>108.176468458112</v>
      </c>
    </row>
    <row r="19" spans="1:32" x14ac:dyDescent="0.3">
      <c r="A19" t="s">
        <v>140</v>
      </c>
      <c r="B19" t="s">
        <v>331</v>
      </c>
      <c r="C19" t="s">
        <v>297</v>
      </c>
      <c r="D19" t="s">
        <v>332</v>
      </c>
      <c r="E19" t="s">
        <v>298</v>
      </c>
      <c r="F19">
        <v>66.223876784132997</v>
      </c>
      <c r="G19">
        <v>67.921683855637397</v>
      </c>
      <c r="H19">
        <v>70.300282029183407</v>
      </c>
      <c r="I19">
        <v>70.849060773740405</v>
      </c>
      <c r="J19">
        <v>76.960198563169897</v>
      </c>
      <c r="K19">
        <v>77.436476122108502</v>
      </c>
      <c r="L19">
        <v>78.963119894041697</v>
      </c>
      <c r="M19">
        <v>82.251402155739001</v>
      </c>
      <c r="N19">
        <v>82.542746702948193</v>
      </c>
      <c r="O19">
        <v>82.729410454873005</v>
      </c>
      <c r="P19">
        <v>81.082698914160005</v>
      </c>
      <c r="Q19">
        <v>81.854629970275994</v>
      </c>
      <c r="R19">
        <v>85.684095681606905</v>
      </c>
      <c r="S19">
        <v>89.410043116609899</v>
      </c>
      <c r="T19">
        <v>93.456368504877801</v>
      </c>
      <c r="U19">
        <v>93.370971993518793</v>
      </c>
      <c r="V19">
        <v>90.830821891165897</v>
      </c>
      <c r="W19">
        <v>89.190334378327606</v>
      </c>
      <c r="X19">
        <v>90.139321923826003</v>
      </c>
      <c r="Y19">
        <v>91.075632402026599</v>
      </c>
      <c r="Z19">
        <v>91.282036533809006</v>
      </c>
      <c r="AA19">
        <v>90.473332255773698</v>
      </c>
      <c r="AB19">
        <v>90.261776759158295</v>
      </c>
      <c r="AC19">
        <v>93.337692754084102</v>
      </c>
      <c r="AD19">
        <v>98.209997511654294</v>
      </c>
      <c r="AE19">
        <v>100</v>
      </c>
      <c r="AF19">
        <v>103.692001704573</v>
      </c>
    </row>
    <row r="20" spans="1:32" x14ac:dyDescent="0.3">
      <c r="A20" t="s">
        <v>140</v>
      </c>
      <c r="B20" t="s">
        <v>333</v>
      </c>
      <c r="C20" t="s">
        <v>297</v>
      </c>
      <c r="D20" t="s">
        <v>334</v>
      </c>
      <c r="E20" t="s">
        <v>298</v>
      </c>
      <c r="F20">
        <v>57.410406077460898</v>
      </c>
      <c r="G20">
        <v>57.2696886414682</v>
      </c>
      <c r="H20">
        <v>56.483394359883803</v>
      </c>
      <c r="I20">
        <v>58.312211860252297</v>
      </c>
      <c r="J20">
        <v>56.919919026750598</v>
      </c>
      <c r="K20">
        <v>53.310581371065403</v>
      </c>
      <c r="L20">
        <v>53.724836422634397</v>
      </c>
      <c r="M20">
        <v>57.536105113620302</v>
      </c>
      <c r="N20">
        <v>60.076189345475299</v>
      </c>
      <c r="O20">
        <v>61.085534717159</v>
      </c>
      <c r="P20">
        <v>62.014196311563197</v>
      </c>
      <c r="Q20">
        <v>65.335918141240398</v>
      </c>
      <c r="R20">
        <v>70.861391349257701</v>
      </c>
      <c r="S20">
        <v>59.912578880541197</v>
      </c>
      <c r="T20">
        <v>72.290489505653994</v>
      </c>
      <c r="U20">
        <v>73.932371612166506</v>
      </c>
      <c r="V20">
        <v>72.796116447875406</v>
      </c>
      <c r="W20">
        <v>77.030402803225897</v>
      </c>
      <c r="X20">
        <v>83.072927870435194</v>
      </c>
      <c r="Y20">
        <v>89.875756229482505</v>
      </c>
      <c r="Z20">
        <v>101.07836716886401</v>
      </c>
      <c r="AA20">
        <v>104.584455218811</v>
      </c>
      <c r="AB20">
        <v>97.821129249720698</v>
      </c>
      <c r="AC20">
        <v>99.353826613647101</v>
      </c>
      <c r="AD20">
        <v>94.374162314248807</v>
      </c>
      <c r="AE20">
        <v>100</v>
      </c>
      <c r="AF20">
        <v>78.781901605850507</v>
      </c>
    </row>
    <row r="21" spans="1:32" x14ac:dyDescent="0.3">
      <c r="A21" t="s">
        <v>140</v>
      </c>
      <c r="B21" t="s">
        <v>335</v>
      </c>
      <c r="C21" t="s">
        <v>297</v>
      </c>
      <c r="D21" t="s">
        <v>336</v>
      </c>
      <c r="E21" t="s">
        <v>298</v>
      </c>
      <c r="F21">
        <v>52.133267139153702</v>
      </c>
      <c r="G21">
        <v>52.518385180247499</v>
      </c>
      <c r="H21">
        <v>52.131658975171597</v>
      </c>
      <c r="I21">
        <v>53.863398579878698</v>
      </c>
      <c r="J21">
        <v>53.482333918572103</v>
      </c>
      <c r="K21">
        <v>50.929685481424997</v>
      </c>
      <c r="L21">
        <v>51.672364785258097</v>
      </c>
      <c r="M21">
        <v>55.340879037424898</v>
      </c>
      <c r="N21">
        <v>58.485137161513897</v>
      </c>
      <c r="O21">
        <v>60.3216603453997</v>
      </c>
      <c r="P21">
        <v>61.597393824985502</v>
      </c>
      <c r="Q21">
        <v>64.709411127421603</v>
      </c>
      <c r="R21">
        <v>69.800734425557593</v>
      </c>
      <c r="S21">
        <v>62.955777521401501</v>
      </c>
      <c r="T21">
        <v>71.819971082760802</v>
      </c>
      <c r="U21">
        <v>75.319897963455801</v>
      </c>
      <c r="V21">
        <v>75.823291229903802</v>
      </c>
      <c r="W21">
        <v>79.392116937323706</v>
      </c>
      <c r="X21">
        <v>84.062606371784298</v>
      </c>
      <c r="Y21">
        <v>89.188223962352794</v>
      </c>
      <c r="Z21">
        <v>98.782939632235099</v>
      </c>
      <c r="AA21">
        <v>101.72454312671501</v>
      </c>
      <c r="AB21">
        <v>97.163652518534803</v>
      </c>
      <c r="AC21">
        <v>98.454847456931404</v>
      </c>
      <c r="AD21">
        <v>95.777516351601193</v>
      </c>
      <c r="AE21">
        <v>100</v>
      </c>
      <c r="AF21">
        <v>86.054966539835704</v>
      </c>
    </row>
    <row r="22" spans="1:32" x14ac:dyDescent="0.3">
      <c r="A22" t="s">
        <v>140</v>
      </c>
      <c r="B22" t="s">
        <v>337</v>
      </c>
      <c r="C22" t="s">
        <v>297</v>
      </c>
      <c r="D22" t="s">
        <v>338</v>
      </c>
      <c r="E22" t="s">
        <v>298</v>
      </c>
      <c r="F22">
        <v>39.287131622380201</v>
      </c>
      <c r="G22">
        <v>41.004952152398403</v>
      </c>
      <c r="H22">
        <v>41.588448698915101</v>
      </c>
      <c r="I22">
        <v>43.088426352167097</v>
      </c>
      <c r="J22">
        <v>45.1652584010548</v>
      </c>
      <c r="K22">
        <v>45.098990329782602</v>
      </c>
      <c r="L22">
        <v>46.644015386201097</v>
      </c>
      <c r="M22">
        <v>49.962600312438298</v>
      </c>
      <c r="N22">
        <v>54.506043627546802</v>
      </c>
      <c r="O22">
        <v>58.271339956059698</v>
      </c>
      <c r="P22">
        <v>60.2573034849948</v>
      </c>
      <c r="Q22">
        <v>62.925502001197202</v>
      </c>
      <c r="R22">
        <v>67.069624760165993</v>
      </c>
      <c r="S22">
        <v>69.014869277262605</v>
      </c>
      <c r="T22">
        <v>70.293334155183302</v>
      </c>
      <c r="U22">
        <v>77.484903992313093</v>
      </c>
      <c r="V22">
        <v>81.221219741848401</v>
      </c>
      <c r="W22">
        <v>83.417372257572495</v>
      </c>
      <c r="X22">
        <v>85.359673288219994</v>
      </c>
      <c r="Y22">
        <v>86.9488604351383</v>
      </c>
      <c r="Z22">
        <v>92.670078710857098</v>
      </c>
      <c r="AA22">
        <v>94.252166328066593</v>
      </c>
      <c r="AB22">
        <v>94.829760087109307</v>
      </c>
      <c r="AC22">
        <v>95.488753831969106</v>
      </c>
      <c r="AD22">
        <v>98.708545477690393</v>
      </c>
      <c r="AE22">
        <v>100</v>
      </c>
      <c r="AF22">
        <v>102.210254789977</v>
      </c>
    </row>
    <row r="23" spans="1:32" x14ac:dyDescent="0.3">
      <c r="A23" t="s">
        <v>140</v>
      </c>
      <c r="B23" t="s">
        <v>339</v>
      </c>
      <c r="C23" t="s">
        <v>297</v>
      </c>
      <c r="D23" t="s">
        <v>340</v>
      </c>
      <c r="E23" t="s">
        <v>298</v>
      </c>
      <c r="F23">
        <v>42.0052201669575</v>
      </c>
      <c r="G23">
        <v>44.323890314446203</v>
      </c>
      <c r="H23">
        <v>48.106175681086398</v>
      </c>
      <c r="I23">
        <v>50.857329581534302</v>
      </c>
      <c r="J23">
        <v>53.657951633513903</v>
      </c>
      <c r="K23">
        <v>56.697768980640298</v>
      </c>
      <c r="L23">
        <v>59.369718034076698</v>
      </c>
      <c r="M23">
        <v>63.592586770414897</v>
      </c>
      <c r="N23">
        <v>66.804052710347506</v>
      </c>
      <c r="O23">
        <v>69.222999076989197</v>
      </c>
      <c r="P23">
        <v>72.252046527605899</v>
      </c>
      <c r="Q23">
        <v>75.135831919320097</v>
      </c>
      <c r="R23">
        <v>78.552930289208206</v>
      </c>
      <c r="S23">
        <v>83.887619163391506</v>
      </c>
      <c r="T23">
        <v>87.287091046943701</v>
      </c>
      <c r="U23">
        <v>88.193437659635507</v>
      </c>
      <c r="V23">
        <v>86.634598528751496</v>
      </c>
      <c r="W23">
        <v>86.485050579733795</v>
      </c>
      <c r="X23">
        <v>87.4136979567255</v>
      </c>
      <c r="Y23">
        <v>88.708733317240402</v>
      </c>
      <c r="Z23">
        <v>89.961657469173701</v>
      </c>
      <c r="AA23">
        <v>90.032305998408006</v>
      </c>
      <c r="AB23">
        <v>90.126570309983194</v>
      </c>
      <c r="AC23">
        <v>94.470410206486406</v>
      </c>
      <c r="AD23">
        <v>97.631778416704506</v>
      </c>
      <c r="AE23">
        <v>100</v>
      </c>
      <c r="AF23">
        <v>98.172986162343904</v>
      </c>
    </row>
    <row r="24" spans="1:32" x14ac:dyDescent="0.3">
      <c r="A24" t="s">
        <v>140</v>
      </c>
      <c r="B24" t="s">
        <v>341</v>
      </c>
      <c r="C24" t="s">
        <v>297</v>
      </c>
      <c r="D24" t="s">
        <v>342</v>
      </c>
      <c r="E24" t="s">
        <v>298</v>
      </c>
      <c r="F24">
        <v>75.197790509569202</v>
      </c>
      <c r="G24">
        <v>76.436637365935297</v>
      </c>
      <c r="H24">
        <v>78.567666666089593</v>
      </c>
      <c r="I24">
        <v>79.114426862141798</v>
      </c>
      <c r="J24">
        <v>78.398172211589099</v>
      </c>
      <c r="K24">
        <v>80.941718738718095</v>
      </c>
      <c r="L24">
        <v>84.859458377620896</v>
      </c>
      <c r="M24">
        <v>87.543884995241299</v>
      </c>
      <c r="N24">
        <v>89.501337326292699</v>
      </c>
      <c r="O24">
        <v>90.4769964033337</v>
      </c>
      <c r="P24">
        <v>91.985527089284503</v>
      </c>
      <c r="Q24">
        <v>93.140761753588095</v>
      </c>
      <c r="R24">
        <v>97.162825873230901</v>
      </c>
      <c r="S24">
        <v>99.540319544539202</v>
      </c>
      <c r="T24">
        <v>102.102384283568</v>
      </c>
      <c r="U24">
        <v>100.610862865759</v>
      </c>
      <c r="V24">
        <v>102.493815685933</v>
      </c>
      <c r="W24">
        <v>103.251928791148</v>
      </c>
      <c r="X24">
        <v>102.246502056895</v>
      </c>
      <c r="Y24">
        <v>99.563975779282302</v>
      </c>
      <c r="Z24">
        <v>99.654507043532305</v>
      </c>
      <c r="AA24">
        <v>98.631689228361395</v>
      </c>
      <c r="AB24">
        <v>97.488533313629802</v>
      </c>
      <c r="AC24">
        <v>97.8551359595793</v>
      </c>
      <c r="AD24">
        <v>98.846595855022997</v>
      </c>
      <c r="AE24">
        <v>100</v>
      </c>
      <c r="AF24">
        <v>98.900168585474404</v>
      </c>
    </row>
    <row r="25" spans="1:32" x14ac:dyDescent="0.3">
      <c r="A25" t="s">
        <v>140</v>
      </c>
      <c r="B25" t="s">
        <v>343</v>
      </c>
      <c r="C25" t="s">
        <v>297</v>
      </c>
      <c r="D25" t="s">
        <v>344</v>
      </c>
      <c r="E25" t="s">
        <v>298</v>
      </c>
      <c r="F25">
        <v>65.029251188132406</v>
      </c>
      <c r="G25">
        <v>65.866913745421002</v>
      </c>
      <c r="H25">
        <v>67.817524944425998</v>
      </c>
      <c r="I25">
        <v>67.965443055541598</v>
      </c>
      <c r="J25">
        <v>66.921744903040405</v>
      </c>
      <c r="K25">
        <v>68.324672816767702</v>
      </c>
      <c r="L25">
        <v>72.673116538486894</v>
      </c>
      <c r="M25">
        <v>75.777100698249399</v>
      </c>
      <c r="N25">
        <v>77.634787478942698</v>
      </c>
      <c r="O25">
        <v>77.8515974042881</v>
      </c>
      <c r="P25">
        <v>79.091390249650303</v>
      </c>
      <c r="Q25">
        <v>80.584818608841204</v>
      </c>
      <c r="R25">
        <v>84.640119298209299</v>
      </c>
      <c r="S25">
        <v>86.675088475985703</v>
      </c>
      <c r="T25">
        <v>89.403094282639401</v>
      </c>
      <c r="U25">
        <v>87.423879801922595</v>
      </c>
      <c r="V25">
        <v>92.470961397508802</v>
      </c>
      <c r="W25">
        <v>92.984125654620897</v>
      </c>
      <c r="X25">
        <v>92.608381725295104</v>
      </c>
      <c r="Y25">
        <v>91.870773323414596</v>
      </c>
      <c r="Z25">
        <v>94.377718832384005</v>
      </c>
      <c r="AA25">
        <v>95.148535693559495</v>
      </c>
      <c r="AB25">
        <v>94.312462736200999</v>
      </c>
      <c r="AC25">
        <v>98.233391077601397</v>
      </c>
      <c r="AD25">
        <v>98.440764178083896</v>
      </c>
      <c r="AE25">
        <v>100</v>
      </c>
      <c r="AF25">
        <v>101.418909597614</v>
      </c>
    </row>
    <row r="26" spans="1:32" x14ac:dyDescent="0.3">
      <c r="A26" t="s">
        <v>140</v>
      </c>
      <c r="B26" t="s">
        <v>345</v>
      </c>
      <c r="C26" t="s">
        <v>297</v>
      </c>
      <c r="D26" t="s">
        <v>346</v>
      </c>
      <c r="E26" t="s">
        <v>298</v>
      </c>
      <c r="F26">
        <v>78.527961049639899</v>
      </c>
      <c r="G26">
        <v>79.802147117533394</v>
      </c>
      <c r="H26">
        <v>82.028836700554294</v>
      </c>
      <c r="I26">
        <v>82.627774175162997</v>
      </c>
      <c r="J26">
        <v>81.912169530290697</v>
      </c>
      <c r="K26">
        <v>84.607936448057899</v>
      </c>
      <c r="L26">
        <v>88.636348564581198</v>
      </c>
      <c r="M26">
        <v>91.407042696453104</v>
      </c>
      <c r="N26">
        <v>93.405097582853401</v>
      </c>
      <c r="O26">
        <v>94.479976711416398</v>
      </c>
      <c r="P26">
        <v>96.061739091622201</v>
      </c>
      <c r="Q26">
        <v>97.235236647005493</v>
      </c>
      <c r="R26">
        <v>101.42033813118</v>
      </c>
      <c r="S26">
        <v>103.90483488069999</v>
      </c>
      <c r="T26">
        <v>106.536575230968</v>
      </c>
      <c r="U26">
        <v>104.91449159785</v>
      </c>
      <c r="V26">
        <v>107.479041650117</v>
      </c>
      <c r="W26">
        <v>108.404559406419</v>
      </c>
      <c r="X26">
        <v>107.977330245408</v>
      </c>
      <c r="Y26">
        <v>104.952308150994</v>
      </c>
      <c r="Z26">
        <v>103.105416072759</v>
      </c>
      <c r="AA26">
        <v>103.461836522638</v>
      </c>
      <c r="AB26">
        <v>101.764411550811</v>
      </c>
      <c r="AC26">
        <v>101.31692487872201</v>
      </c>
      <c r="AD26">
        <v>100.776677928239</v>
      </c>
      <c r="AE26">
        <v>100</v>
      </c>
      <c r="AF26">
        <v>97.050027797186004</v>
      </c>
    </row>
    <row r="27" spans="1:32" x14ac:dyDescent="0.3">
      <c r="A27" t="s">
        <v>140</v>
      </c>
      <c r="B27" t="s">
        <v>347</v>
      </c>
      <c r="C27" t="s">
        <v>297</v>
      </c>
      <c r="D27" t="s">
        <v>348</v>
      </c>
      <c r="E27" t="s">
        <v>298</v>
      </c>
      <c r="F27">
        <v>73.868593112744804</v>
      </c>
      <c r="G27">
        <v>75.181396389580897</v>
      </c>
      <c r="H27">
        <v>77.239488504434803</v>
      </c>
      <c r="I27">
        <v>77.843158836609106</v>
      </c>
      <c r="J27">
        <v>77.232035602291901</v>
      </c>
      <c r="K27">
        <v>79.934935472904996</v>
      </c>
      <c r="L27">
        <v>83.558773772509099</v>
      </c>
      <c r="M27">
        <v>85.990012501668502</v>
      </c>
      <c r="N27">
        <v>87.917625114808899</v>
      </c>
      <c r="O27">
        <v>89.004362361249093</v>
      </c>
      <c r="P27">
        <v>90.498740295924605</v>
      </c>
      <c r="Q27">
        <v>91.5180758198658</v>
      </c>
      <c r="R27">
        <v>95.306746551317502</v>
      </c>
      <c r="S27">
        <v>97.646657025549004</v>
      </c>
      <c r="T27">
        <v>100.053608858701</v>
      </c>
      <c r="U27">
        <v>98.889576042375893</v>
      </c>
      <c r="V27">
        <v>99.1255848689065</v>
      </c>
      <c r="W27">
        <v>99.743832862549397</v>
      </c>
      <c r="X27">
        <v>97.875451753021594</v>
      </c>
      <c r="Y27">
        <v>95.125930118717207</v>
      </c>
      <c r="Z27">
        <v>96.904496277323105</v>
      </c>
      <c r="AA27">
        <v>93.740409262137902</v>
      </c>
      <c r="AB27">
        <v>93.188101213199303</v>
      </c>
      <c r="AC27">
        <v>93.5913576475279</v>
      </c>
      <c r="AD27">
        <v>96.519847736025</v>
      </c>
      <c r="AE27">
        <v>100</v>
      </c>
      <c r="AF27">
        <v>100.541024903608</v>
      </c>
    </row>
    <row r="28" spans="1:32" x14ac:dyDescent="0.3">
      <c r="A28" t="s">
        <v>140</v>
      </c>
      <c r="B28" t="s">
        <v>349</v>
      </c>
      <c r="C28" t="s">
        <v>297</v>
      </c>
      <c r="D28" t="s">
        <v>350</v>
      </c>
      <c r="E28" t="s">
        <v>298</v>
      </c>
      <c r="F28">
        <v>56.057602514597697</v>
      </c>
      <c r="G28">
        <v>59.498975146410103</v>
      </c>
      <c r="H28">
        <v>63.482965011925401</v>
      </c>
      <c r="I28">
        <v>65.602047520727197</v>
      </c>
      <c r="J28">
        <v>66.189141297175993</v>
      </c>
      <c r="K28">
        <v>65.698050355893898</v>
      </c>
      <c r="L28">
        <v>68.091457555179701</v>
      </c>
      <c r="M28">
        <v>69.449935778454602</v>
      </c>
      <c r="N28">
        <v>71.732044116172005</v>
      </c>
      <c r="O28">
        <v>70.180345370004304</v>
      </c>
      <c r="P28">
        <v>71.784898703275502</v>
      </c>
      <c r="Q28">
        <v>73.735394359587104</v>
      </c>
      <c r="R28">
        <v>77.172998488636296</v>
      </c>
      <c r="S28">
        <v>76.515841425214205</v>
      </c>
      <c r="T28">
        <v>83.004661255033398</v>
      </c>
      <c r="U28">
        <v>83.233420993261703</v>
      </c>
      <c r="V28">
        <v>81.256574463538897</v>
      </c>
      <c r="W28">
        <v>79.769424418509303</v>
      </c>
      <c r="X28">
        <v>83.938555089658706</v>
      </c>
      <c r="Y28">
        <v>85.959236076178399</v>
      </c>
      <c r="Z28">
        <v>90.996730724326994</v>
      </c>
      <c r="AA28">
        <v>93.229819599393096</v>
      </c>
      <c r="AB28">
        <v>94.630940117813793</v>
      </c>
      <c r="AC28">
        <v>95.535064302717501</v>
      </c>
      <c r="AD28">
        <v>98.195105651901201</v>
      </c>
      <c r="AE28">
        <v>100</v>
      </c>
      <c r="AF28">
        <v>97.992946058771594</v>
      </c>
    </row>
    <row r="29" spans="1:32" x14ac:dyDescent="0.3">
      <c r="A29" t="s">
        <v>140</v>
      </c>
      <c r="B29" t="s">
        <v>351</v>
      </c>
      <c r="C29" t="s">
        <v>297</v>
      </c>
      <c r="D29" t="s">
        <v>352</v>
      </c>
      <c r="E29" t="s">
        <v>298</v>
      </c>
      <c r="F29">
        <v>55.234490282958902</v>
      </c>
      <c r="G29">
        <v>58.6318407218738</v>
      </c>
      <c r="H29">
        <v>62.486667720470102</v>
      </c>
      <c r="I29">
        <v>64.548419487530595</v>
      </c>
      <c r="J29">
        <v>65.103411595249895</v>
      </c>
      <c r="K29">
        <v>64.648799975254406</v>
      </c>
      <c r="L29">
        <v>67.0090763993108</v>
      </c>
      <c r="M29">
        <v>68.3891612603189</v>
      </c>
      <c r="N29">
        <v>70.630950578158803</v>
      </c>
      <c r="O29">
        <v>69.203122278195494</v>
      </c>
      <c r="P29">
        <v>70.881480449762805</v>
      </c>
      <c r="Q29">
        <v>72.889410176698703</v>
      </c>
      <c r="R29">
        <v>76.218247223443399</v>
      </c>
      <c r="S29">
        <v>75.670576665956403</v>
      </c>
      <c r="T29">
        <v>81.717961292843398</v>
      </c>
      <c r="U29">
        <v>81.9135105149862</v>
      </c>
      <c r="V29">
        <v>77.804931060650802</v>
      </c>
      <c r="W29">
        <v>75.868970023900204</v>
      </c>
      <c r="X29">
        <v>80.400335463925799</v>
      </c>
      <c r="Y29">
        <v>83.946922730977803</v>
      </c>
      <c r="Z29">
        <v>87.3186366119523</v>
      </c>
      <c r="AA29">
        <v>88.762874009271101</v>
      </c>
      <c r="AB29">
        <v>92.088234936642095</v>
      </c>
      <c r="AC29">
        <v>93.380755951237902</v>
      </c>
      <c r="AD29">
        <v>95.570206747034206</v>
      </c>
      <c r="AE29">
        <v>100</v>
      </c>
      <c r="AF29">
        <v>94.570362305025796</v>
      </c>
    </row>
    <row r="30" spans="1:32" x14ac:dyDescent="0.3">
      <c r="A30" t="s">
        <v>140</v>
      </c>
      <c r="B30" t="s">
        <v>353</v>
      </c>
      <c r="C30" t="s">
        <v>297</v>
      </c>
      <c r="D30" t="s">
        <v>354</v>
      </c>
      <c r="E30" t="s">
        <v>298</v>
      </c>
      <c r="F30">
        <v>51.214345956135602</v>
      </c>
      <c r="G30">
        <v>54.574408048031003</v>
      </c>
      <c r="H30">
        <v>59.776990660937898</v>
      </c>
      <c r="I30">
        <v>61.705980206247403</v>
      </c>
      <c r="J30">
        <v>61.990286398182398</v>
      </c>
      <c r="K30">
        <v>60.089554597639399</v>
      </c>
      <c r="L30">
        <v>62.4422859772056</v>
      </c>
      <c r="M30">
        <v>63.537045738803101</v>
      </c>
      <c r="N30">
        <v>65.537200288105097</v>
      </c>
      <c r="O30">
        <v>61.148050343383197</v>
      </c>
      <c r="P30">
        <v>60.940470888493799</v>
      </c>
      <c r="Q30">
        <v>61.366824488675903</v>
      </c>
      <c r="R30">
        <v>65.481898623306805</v>
      </c>
      <c r="S30">
        <v>61.776075693601598</v>
      </c>
      <c r="T30">
        <v>76.081964252793497</v>
      </c>
      <c r="U30">
        <v>74.778206841771706</v>
      </c>
      <c r="V30">
        <v>74.848038940602294</v>
      </c>
      <c r="W30">
        <v>70.630936066125798</v>
      </c>
      <c r="X30">
        <v>72.736233492634796</v>
      </c>
      <c r="Y30">
        <v>74.641974447193405</v>
      </c>
      <c r="Z30">
        <v>75.112663339553706</v>
      </c>
      <c r="AA30">
        <v>70.478981469325703</v>
      </c>
      <c r="AB30">
        <v>68.462333359414103</v>
      </c>
      <c r="AC30">
        <v>75.657632955437407</v>
      </c>
      <c r="AD30">
        <v>89.363389587592195</v>
      </c>
      <c r="AE30">
        <v>100</v>
      </c>
      <c r="AF30">
        <v>111.17492989238301</v>
      </c>
    </row>
    <row r="31" spans="1:32" x14ac:dyDescent="0.3">
      <c r="A31" t="s">
        <v>140</v>
      </c>
      <c r="B31" t="s">
        <v>355</v>
      </c>
      <c r="C31" t="s">
        <v>297</v>
      </c>
      <c r="D31" t="s">
        <v>356</v>
      </c>
      <c r="E31" t="s">
        <v>298</v>
      </c>
      <c r="F31">
        <v>38.325929714275098</v>
      </c>
      <c r="G31">
        <v>40.792373879194997</v>
      </c>
      <c r="H31">
        <v>44.322421216309898</v>
      </c>
      <c r="I31">
        <v>45.746886528621602</v>
      </c>
      <c r="J31">
        <v>46.014135386232503</v>
      </c>
      <c r="K31">
        <v>44.8980903416521</v>
      </c>
      <c r="L31">
        <v>46.632145348681803</v>
      </c>
      <c r="M31">
        <v>47.527784640133198</v>
      </c>
      <c r="N31">
        <v>49.0515780576509</v>
      </c>
      <c r="O31">
        <v>46.3923961255514</v>
      </c>
      <c r="P31">
        <v>46.628431104704703</v>
      </c>
      <c r="Q31">
        <v>47.313093948959498</v>
      </c>
      <c r="R31">
        <v>50.170635165834</v>
      </c>
      <c r="S31">
        <v>48.086693555391598</v>
      </c>
      <c r="T31">
        <v>56.811513575684799</v>
      </c>
      <c r="U31">
        <v>56.178814610708102</v>
      </c>
      <c r="V31">
        <v>57.896762541831798</v>
      </c>
      <c r="W31">
        <v>57.108195493442402</v>
      </c>
      <c r="X31">
        <v>67.335250128559693</v>
      </c>
      <c r="Y31">
        <v>71.572114233160505</v>
      </c>
      <c r="Z31">
        <v>87.5253605671098</v>
      </c>
      <c r="AA31">
        <v>96.977750473260699</v>
      </c>
      <c r="AB31">
        <v>89.099683792311694</v>
      </c>
      <c r="AC31">
        <v>83.074833866370497</v>
      </c>
      <c r="AD31">
        <v>88.342618295359898</v>
      </c>
      <c r="AE31">
        <v>100</v>
      </c>
      <c r="AF31">
        <v>101.28773600600999</v>
      </c>
    </row>
    <row r="32" spans="1:32" x14ac:dyDescent="0.3">
      <c r="A32" t="s">
        <v>140</v>
      </c>
      <c r="B32" t="s">
        <v>357</v>
      </c>
      <c r="C32" t="s">
        <v>297</v>
      </c>
      <c r="D32" t="s">
        <v>358</v>
      </c>
      <c r="E32" t="s">
        <v>298</v>
      </c>
      <c r="F32">
        <v>62.635311393779098</v>
      </c>
      <c r="G32">
        <v>66.421187925617104</v>
      </c>
      <c r="H32">
        <v>70.5403344270795</v>
      </c>
      <c r="I32">
        <v>72.943236090347298</v>
      </c>
      <c r="J32">
        <v>73.688393937885607</v>
      </c>
      <c r="K32">
        <v>73.497653188859303</v>
      </c>
      <c r="L32">
        <v>76.125719073634997</v>
      </c>
      <c r="M32">
        <v>77.619353840462296</v>
      </c>
      <c r="N32">
        <v>80.205426052022702</v>
      </c>
      <c r="O32">
        <v>79.1466296854273</v>
      </c>
      <c r="P32">
        <v>81.253743148523299</v>
      </c>
      <c r="Q32">
        <v>83.672948223458704</v>
      </c>
      <c r="R32">
        <v>87.323748522860797</v>
      </c>
      <c r="S32">
        <v>87.255124650155295</v>
      </c>
      <c r="T32">
        <v>92.875393761040201</v>
      </c>
      <c r="U32">
        <v>93.593176027206397</v>
      </c>
      <c r="V32">
        <v>92.065586489152196</v>
      </c>
      <c r="W32">
        <v>90.731101732964405</v>
      </c>
      <c r="X32">
        <v>91.600480267289598</v>
      </c>
      <c r="Y32">
        <v>90.280941239545996</v>
      </c>
      <c r="Z32">
        <v>93.588659387109203</v>
      </c>
      <c r="AA32">
        <v>94.681393355554903</v>
      </c>
      <c r="AB32">
        <v>96.741081044027794</v>
      </c>
      <c r="AC32">
        <v>99.094424798886394</v>
      </c>
      <c r="AD32">
        <v>101.454645600635</v>
      </c>
      <c r="AE32">
        <v>100</v>
      </c>
      <c r="AF32">
        <v>100.910722239583</v>
      </c>
    </row>
    <row r="33" spans="1:32" x14ac:dyDescent="0.3">
      <c r="A33" t="s">
        <v>140</v>
      </c>
      <c r="B33" t="s">
        <v>359</v>
      </c>
      <c r="C33" t="s">
        <v>297</v>
      </c>
      <c r="D33" t="s">
        <v>360</v>
      </c>
      <c r="E33" t="s">
        <v>298</v>
      </c>
      <c r="F33">
        <v>50.844762501840499</v>
      </c>
      <c r="G33">
        <v>53.829942749616301</v>
      </c>
      <c r="H33">
        <v>56.815323030479199</v>
      </c>
      <c r="I33">
        <v>58.793783269472101</v>
      </c>
      <c r="J33">
        <v>59.487530498786697</v>
      </c>
      <c r="K33">
        <v>59.709403916451201</v>
      </c>
      <c r="L33">
        <v>61.778864922432902</v>
      </c>
      <c r="M33">
        <v>63.003723394115298</v>
      </c>
      <c r="N33">
        <v>65.067570409615598</v>
      </c>
      <c r="O33">
        <v>64.952580359065195</v>
      </c>
      <c r="P33">
        <v>67.021145451894299</v>
      </c>
      <c r="Q33">
        <v>69.219328099885701</v>
      </c>
      <c r="R33">
        <v>72.001384450036397</v>
      </c>
      <c r="S33">
        <v>72.670784761071502</v>
      </c>
      <c r="T33">
        <v>75.434152063404696</v>
      </c>
      <c r="U33">
        <v>76.042410458601395</v>
      </c>
      <c r="V33">
        <v>76.641286728309396</v>
      </c>
      <c r="W33">
        <v>76.394198620862198</v>
      </c>
      <c r="X33">
        <v>79.401588543134096</v>
      </c>
      <c r="Y33">
        <v>85.090151191816503</v>
      </c>
      <c r="Z33">
        <v>90.788718932069003</v>
      </c>
      <c r="AA33">
        <v>95.468635025205799</v>
      </c>
      <c r="AB33">
        <v>99.489668872260097</v>
      </c>
      <c r="AC33">
        <v>101.686047248836</v>
      </c>
      <c r="AD33">
        <v>99.549674666229294</v>
      </c>
      <c r="AE33">
        <v>100</v>
      </c>
      <c r="AF33">
        <v>99.920968519651097</v>
      </c>
    </row>
    <row r="34" spans="1:32" x14ac:dyDescent="0.3">
      <c r="A34" t="s">
        <v>140</v>
      </c>
      <c r="B34" t="s">
        <v>361</v>
      </c>
      <c r="C34" t="s">
        <v>297</v>
      </c>
      <c r="D34" t="s">
        <v>362</v>
      </c>
      <c r="E34" t="s">
        <v>298</v>
      </c>
      <c r="F34">
        <v>39.856778020179298</v>
      </c>
      <c r="G34">
        <v>42.488058218285701</v>
      </c>
      <c r="H34">
        <v>45.916376998658599</v>
      </c>
      <c r="I34">
        <v>50.491326293633499</v>
      </c>
      <c r="J34">
        <v>53.775957130756197</v>
      </c>
      <c r="K34">
        <v>54.961934454467801</v>
      </c>
      <c r="L34">
        <v>57.111308261155799</v>
      </c>
      <c r="M34">
        <v>63.1284538936616</v>
      </c>
      <c r="N34">
        <v>68.398693376984298</v>
      </c>
      <c r="O34">
        <v>72.695173992622003</v>
      </c>
      <c r="P34">
        <v>75.075199376737601</v>
      </c>
      <c r="Q34">
        <v>77.204450769998601</v>
      </c>
      <c r="R34">
        <v>79.711530797928106</v>
      </c>
      <c r="S34">
        <v>82.307809624144198</v>
      </c>
      <c r="T34">
        <v>84.243493337558604</v>
      </c>
      <c r="U34">
        <v>84.036011808328496</v>
      </c>
      <c r="V34">
        <v>84.835387242402504</v>
      </c>
      <c r="W34">
        <v>84.674748310618298</v>
      </c>
      <c r="X34">
        <v>84.704048838129395</v>
      </c>
      <c r="Y34">
        <v>84.650858638250298</v>
      </c>
      <c r="Z34">
        <v>87.045849383108106</v>
      </c>
      <c r="AA34">
        <v>91.489582397468098</v>
      </c>
      <c r="AB34">
        <v>97.411439179717703</v>
      </c>
      <c r="AC34">
        <v>99.916959370597198</v>
      </c>
      <c r="AD34">
        <v>101.15373361319701</v>
      </c>
      <c r="AE34">
        <v>100</v>
      </c>
      <c r="AF34">
        <v>110.02384333884299</v>
      </c>
    </row>
    <row r="35" spans="1:32" x14ac:dyDescent="0.3">
      <c r="A35" t="s">
        <v>140</v>
      </c>
      <c r="B35" t="s">
        <v>363</v>
      </c>
      <c r="C35" t="s">
        <v>297</v>
      </c>
      <c r="D35" t="s">
        <v>364</v>
      </c>
      <c r="E35" t="s">
        <v>298</v>
      </c>
      <c r="F35">
        <v>72.658286037586706</v>
      </c>
      <c r="G35">
        <v>76.367538223869303</v>
      </c>
      <c r="H35">
        <v>81.554009635895397</v>
      </c>
      <c r="I35">
        <v>85.069683174730699</v>
      </c>
      <c r="J35">
        <v>88.443722904576802</v>
      </c>
      <c r="K35">
        <v>91.644125232787303</v>
      </c>
      <c r="L35">
        <v>93.814731276393502</v>
      </c>
      <c r="M35">
        <v>95.4572968316686</v>
      </c>
      <c r="N35">
        <v>97.231539557018394</v>
      </c>
      <c r="O35">
        <v>99.1984087503821</v>
      </c>
      <c r="P35">
        <v>99.205601750610498</v>
      </c>
      <c r="Q35">
        <v>98.934888349053494</v>
      </c>
      <c r="R35">
        <v>98.969547791592603</v>
      </c>
      <c r="S35">
        <v>98.403837502101098</v>
      </c>
      <c r="T35">
        <v>97.999554219366104</v>
      </c>
      <c r="U35">
        <v>96.202381573969205</v>
      </c>
      <c r="V35">
        <v>91.322603888566405</v>
      </c>
      <c r="W35">
        <v>89.767666895633695</v>
      </c>
      <c r="X35">
        <v>88.653818957206596</v>
      </c>
      <c r="Y35">
        <v>89.307037192280603</v>
      </c>
      <c r="Z35">
        <v>91.182088844911405</v>
      </c>
      <c r="AA35">
        <v>93.972626344686404</v>
      </c>
      <c r="AB35">
        <v>95.067842525733695</v>
      </c>
      <c r="AC35">
        <v>95.733557830019393</v>
      </c>
      <c r="AD35">
        <v>99.074191475232794</v>
      </c>
      <c r="AE35">
        <v>100</v>
      </c>
      <c r="AF35">
        <v>102.48019925786301</v>
      </c>
    </row>
    <row r="36" spans="1:32" x14ac:dyDescent="0.3">
      <c r="A36" t="s">
        <v>140</v>
      </c>
      <c r="B36" t="s">
        <v>365</v>
      </c>
      <c r="C36" t="s">
        <v>297</v>
      </c>
      <c r="D36" t="s">
        <v>366</v>
      </c>
      <c r="E36" t="s">
        <v>298</v>
      </c>
      <c r="F36">
        <v>45.660024926128699</v>
      </c>
      <c r="G36">
        <v>46.5402377058806</v>
      </c>
      <c r="H36">
        <v>48.907561931395797</v>
      </c>
      <c r="I36">
        <v>50.993128166576099</v>
      </c>
      <c r="J36">
        <v>55.1284985157004</v>
      </c>
      <c r="K36">
        <v>63.884665135572597</v>
      </c>
      <c r="L36">
        <v>68.169857318634101</v>
      </c>
      <c r="M36">
        <v>71.483745832189996</v>
      </c>
      <c r="N36">
        <v>74.492500341756994</v>
      </c>
      <c r="O36">
        <v>80.416848276782105</v>
      </c>
      <c r="P36">
        <v>81.786748746516494</v>
      </c>
      <c r="Q36">
        <v>83.634358431183202</v>
      </c>
      <c r="R36">
        <v>84.990340853873207</v>
      </c>
      <c r="S36">
        <v>87.196827525528803</v>
      </c>
      <c r="T36">
        <v>89.616489336158807</v>
      </c>
      <c r="U36">
        <v>91.026300449283298</v>
      </c>
      <c r="V36">
        <v>89.812501753871501</v>
      </c>
      <c r="W36">
        <v>84.424778826126101</v>
      </c>
      <c r="X36">
        <v>85.569803072333102</v>
      </c>
      <c r="Y36">
        <v>86.998045696504505</v>
      </c>
      <c r="Z36">
        <v>86.265113679576402</v>
      </c>
      <c r="AA36">
        <v>88.745261239808102</v>
      </c>
      <c r="AB36">
        <v>91.762718799825393</v>
      </c>
      <c r="AC36">
        <v>93.413470470288601</v>
      </c>
      <c r="AD36">
        <v>97.903775338956095</v>
      </c>
      <c r="AE36">
        <v>100</v>
      </c>
      <c r="AF36">
        <v>100.736351724803</v>
      </c>
    </row>
    <row r="37" spans="1:32" x14ac:dyDescent="0.3">
      <c r="A37" t="s">
        <v>140</v>
      </c>
      <c r="B37" t="s">
        <v>367</v>
      </c>
      <c r="C37" t="s">
        <v>297</v>
      </c>
      <c r="D37" t="s">
        <v>368</v>
      </c>
      <c r="E37" t="s">
        <v>298</v>
      </c>
      <c r="F37">
        <v>106.73717670620201</v>
      </c>
      <c r="G37">
        <v>113.75647420537</v>
      </c>
      <c r="H37">
        <v>122.272834743275</v>
      </c>
      <c r="I37">
        <v>125.38244879442099</v>
      </c>
      <c r="J37">
        <v>125.07174622583899</v>
      </c>
      <c r="K37">
        <v>124.753369502566</v>
      </c>
      <c r="L37">
        <v>124.083250549924</v>
      </c>
      <c r="M37">
        <v>124.141936806419</v>
      </c>
      <c r="N37">
        <v>124.860641229763</v>
      </c>
      <c r="O37">
        <v>124.763318573877</v>
      </c>
      <c r="P37">
        <v>122.38001608700699</v>
      </c>
      <c r="Q37">
        <v>119.484560094565</v>
      </c>
      <c r="R37">
        <v>116.04439887156801</v>
      </c>
      <c r="S37">
        <v>112.120078970899</v>
      </c>
      <c r="T37">
        <v>109.41799394988099</v>
      </c>
      <c r="U37">
        <v>104.75438969652799</v>
      </c>
      <c r="V37">
        <v>96.151826925777598</v>
      </c>
      <c r="W37">
        <v>96.153700620006106</v>
      </c>
      <c r="X37">
        <v>95.272644237973793</v>
      </c>
      <c r="Y37">
        <v>96.5377060135786</v>
      </c>
      <c r="Z37">
        <v>100.551387269011</v>
      </c>
      <c r="AA37">
        <v>103.696804655739</v>
      </c>
      <c r="AB37">
        <v>104.631614578417</v>
      </c>
      <c r="AC37">
        <v>102.629213342482</v>
      </c>
      <c r="AD37">
        <v>105.10232572227601</v>
      </c>
      <c r="AE37">
        <v>100</v>
      </c>
      <c r="AF37">
        <v>100.971627235376</v>
      </c>
    </row>
    <row r="38" spans="1:32" x14ac:dyDescent="0.3">
      <c r="A38" t="s">
        <v>140</v>
      </c>
      <c r="B38" t="s">
        <v>369</v>
      </c>
      <c r="C38" t="s">
        <v>297</v>
      </c>
      <c r="D38" t="s">
        <v>370</v>
      </c>
      <c r="E38" t="s">
        <v>298</v>
      </c>
      <c r="F38">
        <v>44.369835414698599</v>
      </c>
      <c r="G38">
        <v>46.017897012372003</v>
      </c>
      <c r="H38">
        <v>48.945759616823501</v>
      </c>
      <c r="I38">
        <v>54.178387122862297</v>
      </c>
      <c r="J38">
        <v>62.022841439761997</v>
      </c>
      <c r="K38">
        <v>64.306193034046501</v>
      </c>
      <c r="L38">
        <v>69.503242337382702</v>
      </c>
      <c r="M38">
        <v>72.458034595800399</v>
      </c>
      <c r="N38">
        <v>75.074316436272397</v>
      </c>
      <c r="O38">
        <v>77.317952085565906</v>
      </c>
      <c r="P38">
        <v>80.487296077526196</v>
      </c>
      <c r="Q38">
        <v>82.945753923535406</v>
      </c>
      <c r="R38">
        <v>88.019157407539694</v>
      </c>
      <c r="S38">
        <v>91.080814245438503</v>
      </c>
      <c r="T38">
        <v>92.341330308014804</v>
      </c>
      <c r="U38">
        <v>92.523051853908797</v>
      </c>
      <c r="V38">
        <v>90.845400768388799</v>
      </c>
      <c r="W38">
        <v>89.045399480057199</v>
      </c>
      <c r="X38">
        <v>86.435081470349203</v>
      </c>
      <c r="Y38">
        <v>86.075072016897096</v>
      </c>
      <c r="Z38">
        <v>86.941564773119296</v>
      </c>
      <c r="AA38">
        <v>89.604304741757005</v>
      </c>
      <c r="AB38">
        <v>90.100815001682193</v>
      </c>
      <c r="AC38">
        <v>92.265973215793295</v>
      </c>
      <c r="AD38">
        <v>95.782062155708303</v>
      </c>
      <c r="AE38">
        <v>100</v>
      </c>
      <c r="AF38">
        <v>103.755631052531</v>
      </c>
    </row>
    <row r="39" spans="1:32" x14ac:dyDescent="0.3">
      <c r="A39" t="s">
        <v>140</v>
      </c>
      <c r="B39" t="s">
        <v>371</v>
      </c>
      <c r="C39" t="s">
        <v>297</v>
      </c>
      <c r="D39" t="s">
        <v>372</v>
      </c>
      <c r="E39" t="s">
        <v>298</v>
      </c>
      <c r="F39">
        <v>102.74858406004201</v>
      </c>
      <c r="G39">
        <v>97.919840301549101</v>
      </c>
      <c r="H39">
        <v>102.152876598665</v>
      </c>
      <c r="I39">
        <v>98.560181382869303</v>
      </c>
      <c r="J39">
        <v>95.041269549779699</v>
      </c>
      <c r="K39">
        <v>98.017787392667003</v>
      </c>
      <c r="L39">
        <v>100.110068351216</v>
      </c>
      <c r="M39">
        <v>96.303905350074203</v>
      </c>
      <c r="N39">
        <v>95.514376889133302</v>
      </c>
      <c r="O39">
        <v>95.940133155594296</v>
      </c>
      <c r="P39">
        <v>96.116235264693003</v>
      </c>
      <c r="Q39">
        <v>101.545629402895</v>
      </c>
      <c r="R39">
        <v>99.830301777086703</v>
      </c>
      <c r="S39">
        <v>102.01975291096301</v>
      </c>
      <c r="T39">
        <v>90.155660281649105</v>
      </c>
      <c r="U39">
        <v>87.209132646084797</v>
      </c>
      <c r="V39">
        <v>90.032495121699299</v>
      </c>
      <c r="W39">
        <v>85.589214676560104</v>
      </c>
      <c r="X39">
        <v>81.682061541001303</v>
      </c>
      <c r="Y39">
        <v>87.761865332246501</v>
      </c>
      <c r="Z39">
        <v>91.618471243091705</v>
      </c>
      <c r="AA39">
        <v>94.668341738043097</v>
      </c>
      <c r="AB39">
        <v>96.805295506399005</v>
      </c>
      <c r="AC39">
        <v>97.283245778419897</v>
      </c>
      <c r="AD39">
        <v>100.02061190580601</v>
      </c>
      <c r="AE39">
        <v>100</v>
      </c>
      <c r="AF39">
        <v>97.960739660768894</v>
      </c>
    </row>
    <row r="40" spans="1:32" x14ac:dyDescent="0.3">
      <c r="A40" t="s">
        <v>140</v>
      </c>
      <c r="B40" t="s">
        <v>373</v>
      </c>
      <c r="C40" t="s">
        <v>297</v>
      </c>
      <c r="D40" t="s">
        <v>374</v>
      </c>
      <c r="E40" t="s">
        <v>298</v>
      </c>
      <c r="F40">
        <v>31.580086285402398</v>
      </c>
      <c r="G40">
        <v>32.408464030210197</v>
      </c>
      <c r="H40">
        <v>33.473349177853102</v>
      </c>
      <c r="I40">
        <v>36.637603178915498</v>
      </c>
      <c r="J40">
        <v>39.945041389737703</v>
      </c>
      <c r="K40">
        <v>42.178977345620602</v>
      </c>
      <c r="L40">
        <v>42.512759047457898</v>
      </c>
      <c r="M40">
        <v>46.865283630563901</v>
      </c>
      <c r="N40">
        <v>51.141463478478201</v>
      </c>
      <c r="O40">
        <v>54.728194683579801</v>
      </c>
      <c r="P40">
        <v>58.320457612162102</v>
      </c>
      <c r="Q40">
        <v>61.232972153011403</v>
      </c>
      <c r="R40">
        <v>67.504108220094693</v>
      </c>
      <c r="S40">
        <v>70.053503826499295</v>
      </c>
      <c r="T40">
        <v>72.027242503636899</v>
      </c>
      <c r="U40">
        <v>74.910824055770505</v>
      </c>
      <c r="V40">
        <v>73.393656802078297</v>
      </c>
      <c r="W40">
        <v>78.305688055596903</v>
      </c>
      <c r="X40">
        <v>82.878454390447899</v>
      </c>
      <c r="Y40">
        <v>84.362889905053706</v>
      </c>
      <c r="Z40">
        <v>84.751901378806593</v>
      </c>
      <c r="AA40">
        <v>88.020573435461301</v>
      </c>
      <c r="AB40">
        <v>89.924685165726004</v>
      </c>
      <c r="AC40">
        <v>93.560482408040102</v>
      </c>
      <c r="AD40">
        <v>96.617337064837301</v>
      </c>
      <c r="AE40">
        <v>100</v>
      </c>
      <c r="AF40">
        <v>103.201560907233</v>
      </c>
    </row>
    <row r="41" spans="1:32" x14ac:dyDescent="0.3">
      <c r="A41" t="s">
        <v>140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140</v>
      </c>
      <c r="B42" t="s">
        <v>377</v>
      </c>
      <c r="C42" t="s">
        <v>297</v>
      </c>
      <c r="D42" t="s">
        <v>378</v>
      </c>
      <c r="E42" t="s">
        <v>298</v>
      </c>
      <c r="F42">
        <v>51.241055808423098</v>
      </c>
      <c r="G42">
        <v>53.3056588348541</v>
      </c>
      <c r="H42">
        <v>55.780724651314898</v>
      </c>
      <c r="I42">
        <v>61.885221904345698</v>
      </c>
      <c r="J42">
        <v>68.884061653188297</v>
      </c>
      <c r="K42">
        <v>73.296620517853498</v>
      </c>
      <c r="L42">
        <v>74.345898816494099</v>
      </c>
      <c r="M42">
        <v>74.503886988897804</v>
      </c>
      <c r="N42">
        <v>77.832302838632799</v>
      </c>
      <c r="O42">
        <v>80.3795581579664</v>
      </c>
      <c r="P42">
        <v>82.822555177606404</v>
      </c>
      <c r="Q42">
        <v>83.824436405463899</v>
      </c>
      <c r="R42">
        <v>90.1844936399348</v>
      </c>
      <c r="S42">
        <v>93.462717419291906</v>
      </c>
      <c r="T42">
        <v>95.906093716515599</v>
      </c>
      <c r="U42">
        <v>97.019552612966905</v>
      </c>
      <c r="V42">
        <v>94.296418770690394</v>
      </c>
      <c r="W42">
        <v>91.798219728586304</v>
      </c>
      <c r="X42">
        <v>91.160788644720995</v>
      </c>
      <c r="Y42">
        <v>91.108437010132803</v>
      </c>
      <c r="Z42">
        <v>91.043012617958496</v>
      </c>
      <c r="AA42">
        <v>90.638152502944394</v>
      </c>
      <c r="AB42">
        <v>92.358684013725096</v>
      </c>
      <c r="AC42">
        <v>97.022014978318893</v>
      </c>
      <c r="AD42">
        <v>98.530137133893504</v>
      </c>
      <c r="AE42">
        <v>100</v>
      </c>
      <c r="AF42">
        <v>103.14153101240299</v>
      </c>
    </row>
    <row r="43" spans="1:32" x14ac:dyDescent="0.3">
      <c r="A43" t="s">
        <v>140</v>
      </c>
      <c r="B43" t="s">
        <v>379</v>
      </c>
      <c r="C43" t="s">
        <v>297</v>
      </c>
      <c r="D43" t="s">
        <v>380</v>
      </c>
      <c r="E43" t="s">
        <v>298</v>
      </c>
      <c r="F43">
        <v>52.9171269939661</v>
      </c>
      <c r="G43">
        <v>55.189057836843702</v>
      </c>
      <c r="H43">
        <v>57.9640744978283</v>
      </c>
      <c r="I43">
        <v>63.437616126839004</v>
      </c>
      <c r="J43">
        <v>69.583061950293796</v>
      </c>
      <c r="K43">
        <v>73.636244858471898</v>
      </c>
      <c r="L43">
        <v>75.331989769652296</v>
      </c>
      <c r="M43">
        <v>77.587951106855201</v>
      </c>
      <c r="N43">
        <v>80.865661659462802</v>
      </c>
      <c r="O43">
        <v>83.1834935667124</v>
      </c>
      <c r="P43">
        <v>85.264394960457295</v>
      </c>
      <c r="Q43">
        <v>86.576704795191404</v>
      </c>
      <c r="R43">
        <v>91.284881734801203</v>
      </c>
      <c r="S43">
        <v>94.530180510060902</v>
      </c>
      <c r="T43">
        <v>95.643554401640003</v>
      </c>
      <c r="U43">
        <v>94.990328840193101</v>
      </c>
      <c r="V43">
        <v>93.537017810210799</v>
      </c>
      <c r="W43">
        <v>91.290733812027</v>
      </c>
      <c r="X43">
        <v>91.147281107865297</v>
      </c>
      <c r="Y43">
        <v>90.346014690749598</v>
      </c>
      <c r="Z43">
        <v>90.6733923785835</v>
      </c>
      <c r="AA43">
        <v>91.392479819704505</v>
      </c>
      <c r="AB43">
        <v>93.371633621825794</v>
      </c>
      <c r="AC43">
        <v>96.925337381263006</v>
      </c>
      <c r="AD43">
        <v>98.389913287259205</v>
      </c>
      <c r="AE43">
        <v>100</v>
      </c>
      <c r="AF43">
        <v>104.627489384048</v>
      </c>
    </row>
    <row r="44" spans="1:32" x14ac:dyDescent="0.3">
      <c r="A44" t="s">
        <v>140</v>
      </c>
      <c r="B44" t="s">
        <v>381</v>
      </c>
      <c r="C44" t="s">
        <v>297</v>
      </c>
      <c r="D44" t="s">
        <v>382</v>
      </c>
      <c r="E44" t="s">
        <v>298</v>
      </c>
      <c r="F44">
        <v>65.978761392328906</v>
      </c>
      <c r="G44">
        <v>66.987423586181293</v>
      </c>
      <c r="H44">
        <v>69.474933674202802</v>
      </c>
      <c r="I44">
        <v>71.844245924068503</v>
      </c>
      <c r="J44">
        <v>73.535205129841799</v>
      </c>
      <c r="K44">
        <v>75.687552746754207</v>
      </c>
      <c r="L44">
        <v>78.079323780950901</v>
      </c>
      <c r="M44">
        <v>80.204320151959806</v>
      </c>
      <c r="N44">
        <v>81.935416621696504</v>
      </c>
      <c r="O44">
        <v>83.2523254993514</v>
      </c>
      <c r="P44">
        <v>84.757220577880801</v>
      </c>
      <c r="Q44">
        <v>86.908813055432503</v>
      </c>
      <c r="R44">
        <v>89.437384710222105</v>
      </c>
      <c r="S44">
        <v>90.899666063086102</v>
      </c>
      <c r="T44">
        <v>92.217980471410598</v>
      </c>
      <c r="U44">
        <v>91.804826401335802</v>
      </c>
      <c r="V44">
        <v>90.733419527715796</v>
      </c>
      <c r="W44">
        <v>89.998349215716502</v>
      </c>
      <c r="X44">
        <v>90.413295304108004</v>
      </c>
      <c r="Y44">
        <v>91.024105751146905</v>
      </c>
      <c r="Z44">
        <v>93.339167796187894</v>
      </c>
      <c r="AA44">
        <v>94.625880982347795</v>
      </c>
      <c r="AB44">
        <v>95.564754269638797</v>
      </c>
      <c r="AC44">
        <v>97.074744808628196</v>
      </c>
      <c r="AD44">
        <v>98.604157252989495</v>
      </c>
      <c r="AE44">
        <v>100</v>
      </c>
      <c r="AF44">
        <v>101.57121789556101</v>
      </c>
    </row>
    <row r="45" spans="1:32" x14ac:dyDescent="0.3">
      <c r="A45" t="s">
        <v>140</v>
      </c>
      <c r="B45" t="s">
        <v>383</v>
      </c>
      <c r="C45" t="s">
        <v>297</v>
      </c>
      <c r="D45" t="s">
        <v>384</v>
      </c>
      <c r="E45" t="s">
        <v>298</v>
      </c>
      <c r="F45">
        <v>64.862506307301004</v>
      </c>
      <c r="G45">
        <v>66.073737574921495</v>
      </c>
      <c r="H45">
        <v>68.726491595980605</v>
      </c>
      <c r="I45">
        <v>71.011246192274697</v>
      </c>
      <c r="J45">
        <v>72.988269309472798</v>
      </c>
      <c r="K45">
        <v>74.997880954350293</v>
      </c>
      <c r="L45">
        <v>77.354172931599507</v>
      </c>
      <c r="M45">
        <v>79.809002438429403</v>
      </c>
      <c r="N45">
        <v>81.534303016395697</v>
      </c>
      <c r="O45">
        <v>83.012501325137606</v>
      </c>
      <c r="P45">
        <v>84.650580509338994</v>
      </c>
      <c r="Q45">
        <v>86.880456087283306</v>
      </c>
      <c r="R45">
        <v>89.548557331494905</v>
      </c>
      <c r="S45">
        <v>91.151403799350504</v>
      </c>
      <c r="T45">
        <v>92.497920453472801</v>
      </c>
      <c r="U45">
        <v>92.033645227469094</v>
      </c>
      <c r="V45">
        <v>91.157556332941098</v>
      </c>
      <c r="W45">
        <v>90.378442813842298</v>
      </c>
      <c r="X45">
        <v>90.610836990267202</v>
      </c>
      <c r="Y45">
        <v>91.222864541087105</v>
      </c>
      <c r="Z45">
        <v>93.591307774847493</v>
      </c>
      <c r="AA45">
        <v>94.884684261988397</v>
      </c>
      <c r="AB45">
        <v>95.7045451389954</v>
      </c>
      <c r="AC45">
        <v>97.182407505811895</v>
      </c>
      <c r="AD45">
        <v>98.616830566980596</v>
      </c>
      <c r="AE45">
        <v>100</v>
      </c>
      <c r="AF45">
        <v>101.492587006024</v>
      </c>
    </row>
    <row r="46" spans="1:32" x14ac:dyDescent="0.3">
      <c r="A46" t="s">
        <v>140</v>
      </c>
      <c r="B46" t="s">
        <v>385</v>
      </c>
      <c r="C46" t="s">
        <v>297</v>
      </c>
      <c r="D46" t="s">
        <v>386</v>
      </c>
      <c r="E46" t="s">
        <v>298</v>
      </c>
      <c r="F46">
        <v>55.002458552317002</v>
      </c>
      <c r="G46">
        <v>57.5600262759393</v>
      </c>
      <c r="H46">
        <v>60.751966819380101</v>
      </c>
      <c r="I46">
        <v>65.293947234547105</v>
      </c>
      <c r="J46">
        <v>70.192249755458704</v>
      </c>
      <c r="K46">
        <v>73.719421083163894</v>
      </c>
      <c r="L46">
        <v>76.344650964306197</v>
      </c>
      <c r="M46">
        <v>81.661510020421403</v>
      </c>
      <c r="N46">
        <v>84.844270015208807</v>
      </c>
      <c r="O46">
        <v>86.818255481844304</v>
      </c>
      <c r="P46">
        <v>88.362738222710107</v>
      </c>
      <c r="Q46">
        <v>90.093726730422503</v>
      </c>
      <c r="R46">
        <v>92.627285278017197</v>
      </c>
      <c r="S46">
        <v>95.823745412635404</v>
      </c>
      <c r="T46">
        <v>95.234242474971495</v>
      </c>
      <c r="U46">
        <v>92.48768483568</v>
      </c>
      <c r="V46">
        <v>92.590773862566195</v>
      </c>
      <c r="W46">
        <v>90.651737375668603</v>
      </c>
      <c r="X46">
        <v>91.129496415302398</v>
      </c>
      <c r="Y46">
        <v>89.383805914669495</v>
      </c>
      <c r="Z46">
        <v>90.185408461146196</v>
      </c>
      <c r="AA46">
        <v>92.237023193571503</v>
      </c>
      <c r="AB46">
        <v>94.512704737533198</v>
      </c>
      <c r="AC46">
        <v>96.784959643978596</v>
      </c>
      <c r="AD46">
        <v>98.196383264352505</v>
      </c>
      <c r="AE46">
        <v>100</v>
      </c>
      <c r="AF46">
        <v>106.62956251408301</v>
      </c>
    </row>
    <row r="47" spans="1:32" x14ac:dyDescent="0.3">
      <c r="A47" t="s">
        <v>140</v>
      </c>
      <c r="B47" t="s">
        <v>387</v>
      </c>
      <c r="C47" t="s">
        <v>297</v>
      </c>
      <c r="D47" t="s">
        <v>388</v>
      </c>
      <c r="E47" t="s">
        <v>298</v>
      </c>
      <c r="F47">
        <v>52.122801964794199</v>
      </c>
      <c r="G47">
        <v>53.6982518573706</v>
      </c>
      <c r="H47">
        <v>56.059478752840498</v>
      </c>
      <c r="I47">
        <v>57.863213518675302</v>
      </c>
      <c r="J47">
        <v>60.842986694848399</v>
      </c>
      <c r="K47">
        <v>66.912170033142999</v>
      </c>
      <c r="L47">
        <v>68.227941647927494</v>
      </c>
      <c r="M47">
        <v>69.358534293896099</v>
      </c>
      <c r="N47">
        <v>72.682176914028901</v>
      </c>
      <c r="O47">
        <v>74.618385141470299</v>
      </c>
      <c r="P47">
        <v>79.011117137098907</v>
      </c>
      <c r="Q47">
        <v>80.703313504794295</v>
      </c>
      <c r="R47">
        <v>83.673531553436007</v>
      </c>
      <c r="S47">
        <v>86.019171480996107</v>
      </c>
      <c r="T47">
        <v>92.063802084689996</v>
      </c>
      <c r="U47">
        <v>91.734489454114097</v>
      </c>
      <c r="V47">
        <v>90.058915581998903</v>
      </c>
      <c r="W47">
        <v>81.187146443860399</v>
      </c>
      <c r="X47">
        <v>89.759623671244697</v>
      </c>
      <c r="Y47">
        <v>86.516821039142101</v>
      </c>
      <c r="Z47">
        <v>87.302308391544798</v>
      </c>
      <c r="AA47">
        <v>88.568823929444704</v>
      </c>
      <c r="AB47">
        <v>90.390995450999895</v>
      </c>
      <c r="AC47">
        <v>93.374510595681201</v>
      </c>
      <c r="AD47">
        <v>96.375314529348003</v>
      </c>
      <c r="AE47">
        <v>100</v>
      </c>
      <c r="AF47">
        <v>102.82182677536299</v>
      </c>
    </row>
    <row r="48" spans="1:32" x14ac:dyDescent="0.3">
      <c r="A48" t="s">
        <v>140</v>
      </c>
      <c r="B48" t="s">
        <v>389</v>
      </c>
      <c r="C48" t="s">
        <v>297</v>
      </c>
      <c r="D48" t="s">
        <v>390</v>
      </c>
      <c r="E48" t="s">
        <v>298</v>
      </c>
      <c r="F48">
        <v>47.9247707139236</v>
      </c>
      <c r="G48">
        <v>50.833262177356701</v>
      </c>
      <c r="H48">
        <v>54.200302402384096</v>
      </c>
      <c r="I48">
        <v>56.723008363905201</v>
      </c>
      <c r="J48">
        <v>60.566727022463603</v>
      </c>
      <c r="K48">
        <v>65.414342881851795</v>
      </c>
      <c r="L48">
        <v>68.864213765115494</v>
      </c>
      <c r="M48">
        <v>72.401482271004397</v>
      </c>
      <c r="N48">
        <v>75.760962978912801</v>
      </c>
      <c r="O48">
        <v>79.205133711234595</v>
      </c>
      <c r="P48">
        <v>82.593729591555501</v>
      </c>
      <c r="Q48">
        <v>84.351105720276806</v>
      </c>
      <c r="R48">
        <v>85.447622263826901</v>
      </c>
      <c r="S48">
        <v>87.6551591471476</v>
      </c>
      <c r="T48">
        <v>91.569975107112398</v>
      </c>
      <c r="U48">
        <v>91.735237674600398</v>
      </c>
      <c r="V48">
        <v>89.7438351040486</v>
      </c>
      <c r="W48">
        <v>83.1819631441589</v>
      </c>
      <c r="X48">
        <v>88.515380548821597</v>
      </c>
      <c r="Y48">
        <v>88.219913703818605</v>
      </c>
      <c r="Z48">
        <v>88.063567889654905</v>
      </c>
      <c r="AA48">
        <v>89.615701116206296</v>
      </c>
      <c r="AB48">
        <v>91.538060832258907</v>
      </c>
      <c r="AC48">
        <v>93.947964993580399</v>
      </c>
      <c r="AD48">
        <v>96.063289948449494</v>
      </c>
      <c r="AE48">
        <v>100</v>
      </c>
      <c r="AF48">
        <v>101.514658333992</v>
      </c>
    </row>
    <row r="49" spans="1:32" x14ac:dyDescent="0.3">
      <c r="A49" t="s">
        <v>140</v>
      </c>
      <c r="B49" t="s">
        <v>391</v>
      </c>
      <c r="C49" t="s">
        <v>297</v>
      </c>
      <c r="D49" t="s">
        <v>392</v>
      </c>
      <c r="E49" t="s">
        <v>298</v>
      </c>
      <c r="F49">
        <v>49.7135390909432</v>
      </c>
      <c r="G49">
        <v>53.929138998726202</v>
      </c>
      <c r="H49">
        <v>58.8397014935111</v>
      </c>
      <c r="I49">
        <v>61.796608105510998</v>
      </c>
      <c r="J49">
        <v>66.898744258922207</v>
      </c>
      <c r="K49">
        <v>72.305705511087496</v>
      </c>
      <c r="L49">
        <v>76.679162150077801</v>
      </c>
      <c r="M49">
        <v>82.338098420752701</v>
      </c>
      <c r="N49">
        <v>86.685826070387407</v>
      </c>
      <c r="O49">
        <v>90.543405047957407</v>
      </c>
      <c r="P49">
        <v>93.915029331068894</v>
      </c>
      <c r="Q49">
        <v>95.605820537961705</v>
      </c>
      <c r="R49">
        <v>94.055649589749606</v>
      </c>
      <c r="S49">
        <v>96.529518483807195</v>
      </c>
      <c r="T49">
        <v>99.245832890086405</v>
      </c>
      <c r="U49">
        <v>100.732445732428</v>
      </c>
      <c r="V49">
        <v>95.648900239702797</v>
      </c>
      <c r="W49">
        <v>87.210717729383006</v>
      </c>
      <c r="X49">
        <v>92.997847694579903</v>
      </c>
      <c r="Y49">
        <v>94.039537280283596</v>
      </c>
      <c r="Z49">
        <v>92.112011465377606</v>
      </c>
      <c r="AA49">
        <v>92.7751936150446</v>
      </c>
      <c r="AB49">
        <v>94.941313477605505</v>
      </c>
      <c r="AC49">
        <v>95.875049017110101</v>
      </c>
      <c r="AD49">
        <v>96.824637992609098</v>
      </c>
      <c r="AE49">
        <v>100</v>
      </c>
      <c r="AF49">
        <v>99.559900099322306</v>
      </c>
    </row>
    <row r="50" spans="1:32" x14ac:dyDescent="0.3">
      <c r="A50" t="s">
        <v>140</v>
      </c>
      <c r="B50" t="s">
        <v>393</v>
      </c>
      <c r="C50" t="s">
        <v>297</v>
      </c>
      <c r="D50" t="s">
        <v>394</v>
      </c>
      <c r="E50" t="s">
        <v>298</v>
      </c>
      <c r="F50">
        <v>40.877411640168198</v>
      </c>
      <c r="G50">
        <v>44.207057193735103</v>
      </c>
      <c r="H50">
        <v>47.3578081023811</v>
      </c>
      <c r="I50">
        <v>50.530124196703902</v>
      </c>
      <c r="J50">
        <v>54.358779602262999</v>
      </c>
      <c r="K50">
        <v>56.947546991311299</v>
      </c>
      <c r="L50">
        <v>62.4555494513667</v>
      </c>
      <c r="M50">
        <v>67.330686829678598</v>
      </c>
      <c r="N50">
        <v>69.788949794508895</v>
      </c>
      <c r="O50">
        <v>74.986434929484005</v>
      </c>
      <c r="P50">
        <v>77.024812773411199</v>
      </c>
      <c r="Q50">
        <v>78.944342107591794</v>
      </c>
      <c r="R50">
        <v>80.024948065319094</v>
      </c>
      <c r="S50">
        <v>81.808943817715701</v>
      </c>
      <c r="T50">
        <v>84.153610891932104</v>
      </c>
      <c r="U50">
        <v>83.695325693089501</v>
      </c>
      <c r="V50">
        <v>84.1672631205697</v>
      </c>
      <c r="W50">
        <v>82.055317376663197</v>
      </c>
      <c r="X50">
        <v>83.204486446899693</v>
      </c>
      <c r="Y50">
        <v>85.154574068270307</v>
      </c>
      <c r="Z50">
        <v>85.470421799934499</v>
      </c>
      <c r="AA50">
        <v>88.096604510894295</v>
      </c>
      <c r="AB50">
        <v>89.925635594361907</v>
      </c>
      <c r="AC50">
        <v>92.949550396801399</v>
      </c>
      <c r="AD50">
        <v>95.1119926470423</v>
      </c>
      <c r="AE50">
        <v>100</v>
      </c>
      <c r="AF50">
        <v>101.78839446846</v>
      </c>
    </row>
    <row r="51" spans="1:32" x14ac:dyDescent="0.3">
      <c r="A51" t="s">
        <v>140</v>
      </c>
      <c r="B51" t="s">
        <v>395</v>
      </c>
      <c r="C51" t="s">
        <v>297</v>
      </c>
      <c r="D51" t="s">
        <v>396</v>
      </c>
      <c r="E51" t="s">
        <v>298</v>
      </c>
      <c r="F51">
        <v>41.478522644262597</v>
      </c>
      <c r="G51">
        <v>44.725133202208802</v>
      </c>
      <c r="H51">
        <v>47.9099011139526</v>
      </c>
      <c r="I51">
        <v>51.250970796638498</v>
      </c>
      <c r="J51">
        <v>55.523682408531201</v>
      </c>
      <c r="K51">
        <v>57.747883925066901</v>
      </c>
      <c r="L51">
        <v>63.718134066042602</v>
      </c>
      <c r="M51">
        <v>68.002596120409095</v>
      </c>
      <c r="N51">
        <v>70.621350328225702</v>
      </c>
      <c r="O51">
        <v>75.892942007384704</v>
      </c>
      <c r="P51">
        <v>77.375152275965405</v>
      </c>
      <c r="Q51">
        <v>78.939277047954803</v>
      </c>
      <c r="R51">
        <v>79.696750894325405</v>
      </c>
      <c r="S51">
        <v>81.101184355530094</v>
      </c>
      <c r="T51">
        <v>83.400480049423507</v>
      </c>
      <c r="U51">
        <v>82.259500641549494</v>
      </c>
      <c r="V51">
        <v>82.250832488988706</v>
      </c>
      <c r="W51">
        <v>79.591216875392107</v>
      </c>
      <c r="X51">
        <v>81.032405655230903</v>
      </c>
      <c r="Y51">
        <v>83.316555209207095</v>
      </c>
      <c r="Z51">
        <v>84.173956907936798</v>
      </c>
      <c r="AA51">
        <v>87.155185418825198</v>
      </c>
      <c r="AB51">
        <v>88.644929414526302</v>
      </c>
      <c r="AC51">
        <v>92.070794526308802</v>
      </c>
      <c r="AD51">
        <v>94.410952511909798</v>
      </c>
      <c r="AE51">
        <v>100</v>
      </c>
      <c r="AF51">
        <v>101.278234841149</v>
      </c>
    </row>
    <row r="52" spans="1:32" x14ac:dyDescent="0.3">
      <c r="A52" t="s">
        <v>140</v>
      </c>
      <c r="B52" t="s">
        <v>397</v>
      </c>
      <c r="C52" t="s">
        <v>297</v>
      </c>
      <c r="D52" t="s">
        <v>398</v>
      </c>
      <c r="E52" t="s">
        <v>298</v>
      </c>
      <c r="F52">
        <v>37.7336968398604</v>
      </c>
      <c r="G52">
        <v>41.194865403535097</v>
      </c>
      <c r="H52">
        <v>44.139568476978397</v>
      </c>
      <c r="I52">
        <v>46.690848246330098</v>
      </c>
      <c r="J52">
        <v>48.944594774331101</v>
      </c>
      <c r="K52">
        <v>52.681797543703702</v>
      </c>
      <c r="L52">
        <v>56.5743198083035</v>
      </c>
      <c r="M52">
        <v>63.310981553349997</v>
      </c>
      <c r="N52">
        <v>65.128973710565603</v>
      </c>
      <c r="O52">
        <v>69.935277532546493</v>
      </c>
      <c r="P52">
        <v>74.182328981730706</v>
      </c>
      <c r="Q52">
        <v>77.478408728944203</v>
      </c>
      <c r="R52">
        <v>79.816253977298203</v>
      </c>
      <c r="S52">
        <v>83.000684566014598</v>
      </c>
      <c r="T52">
        <v>85.476547355121397</v>
      </c>
      <c r="U52">
        <v>87.708995241371497</v>
      </c>
      <c r="V52">
        <v>89.891940502287099</v>
      </c>
      <c r="W52">
        <v>89.647504527583806</v>
      </c>
      <c r="X52">
        <v>89.829600071893594</v>
      </c>
      <c r="Y52">
        <v>90.683757201861994</v>
      </c>
      <c r="Z52">
        <v>89.35153204049</v>
      </c>
      <c r="AA52">
        <v>90.907714224362195</v>
      </c>
      <c r="AB52">
        <v>93.768293054621296</v>
      </c>
      <c r="AC52">
        <v>95.587643192260799</v>
      </c>
      <c r="AD52">
        <v>97.198341829533405</v>
      </c>
      <c r="AE52">
        <v>100</v>
      </c>
      <c r="AF52">
        <v>103.52888416103499</v>
      </c>
    </row>
    <row r="53" spans="1:32" x14ac:dyDescent="0.3">
      <c r="A53" t="s">
        <v>140</v>
      </c>
      <c r="B53" t="s">
        <v>399</v>
      </c>
      <c r="C53" t="s">
        <v>297</v>
      </c>
      <c r="D53" t="s">
        <v>400</v>
      </c>
      <c r="E53" t="s">
        <v>298</v>
      </c>
      <c r="F53">
        <v>50.741704903242002</v>
      </c>
      <c r="G53">
        <v>55.081016262218</v>
      </c>
      <c r="H53">
        <v>55.863077901693202</v>
      </c>
      <c r="I53">
        <v>60.010186286049603</v>
      </c>
      <c r="J53">
        <v>66.428822064130401</v>
      </c>
      <c r="K53">
        <v>71.002225935498203</v>
      </c>
      <c r="L53">
        <v>76.754535016882599</v>
      </c>
      <c r="M53">
        <v>82.575203730416902</v>
      </c>
      <c r="N53">
        <v>84.890946717193998</v>
      </c>
      <c r="O53">
        <v>89.113977329543602</v>
      </c>
      <c r="P53">
        <v>90.1270461428321</v>
      </c>
      <c r="Q53">
        <v>92.415957005924597</v>
      </c>
      <c r="R53">
        <v>93.482871995350905</v>
      </c>
      <c r="S53">
        <v>94.029492773761902</v>
      </c>
      <c r="T53">
        <v>96.587738631167397</v>
      </c>
      <c r="U53">
        <v>94.731826855235099</v>
      </c>
      <c r="V53">
        <v>95.091417087715399</v>
      </c>
      <c r="W53">
        <v>88.436010688238596</v>
      </c>
      <c r="X53">
        <v>87.920603463147998</v>
      </c>
      <c r="Y53">
        <v>87.621742839933802</v>
      </c>
      <c r="Z53">
        <v>88.978223041491304</v>
      </c>
      <c r="AA53">
        <v>91.045022392524899</v>
      </c>
      <c r="AB53">
        <v>94.264331216519494</v>
      </c>
      <c r="AC53">
        <v>97.727678267969694</v>
      </c>
      <c r="AD53">
        <v>99.366253733392796</v>
      </c>
      <c r="AE53">
        <v>100</v>
      </c>
      <c r="AF53">
        <v>105.08843845480899</v>
      </c>
    </row>
    <row r="54" spans="1:32" x14ac:dyDescent="0.3">
      <c r="A54" t="s">
        <v>140</v>
      </c>
      <c r="B54" t="s">
        <v>401</v>
      </c>
      <c r="C54" t="s">
        <v>297</v>
      </c>
      <c r="D54" t="s">
        <v>402</v>
      </c>
      <c r="E54" t="s">
        <v>298</v>
      </c>
      <c r="F54">
        <v>46.006787093112798</v>
      </c>
      <c r="G54">
        <v>50.735109902891999</v>
      </c>
      <c r="H54">
        <v>51.677715583952697</v>
      </c>
      <c r="I54">
        <v>55.375301263659601</v>
      </c>
      <c r="J54">
        <v>61.374717831014998</v>
      </c>
      <c r="K54">
        <v>66.474564302245199</v>
      </c>
      <c r="L54">
        <v>70.546503460380706</v>
      </c>
      <c r="M54">
        <v>76.475747642941599</v>
      </c>
      <c r="N54">
        <v>80.090417239562399</v>
      </c>
      <c r="O54">
        <v>83.6854062633859</v>
      </c>
      <c r="P54">
        <v>85.601344818647803</v>
      </c>
      <c r="Q54">
        <v>87.933211206943199</v>
      </c>
      <c r="R54">
        <v>90.333505473939596</v>
      </c>
      <c r="S54">
        <v>92.030487963520102</v>
      </c>
      <c r="T54">
        <v>93.961304520964404</v>
      </c>
      <c r="U54">
        <v>94.188223560957596</v>
      </c>
      <c r="V54">
        <v>94.105416725437706</v>
      </c>
      <c r="W54">
        <v>91.597677206163596</v>
      </c>
      <c r="X54">
        <v>90.893296135467395</v>
      </c>
      <c r="Y54">
        <v>90.653098794039394</v>
      </c>
      <c r="Z54">
        <v>90.709587992402106</v>
      </c>
      <c r="AA54">
        <v>91.622894728897805</v>
      </c>
      <c r="AB54">
        <v>93.706898827462993</v>
      </c>
      <c r="AC54">
        <v>96.802752377184007</v>
      </c>
      <c r="AD54">
        <v>98.439999185517806</v>
      </c>
      <c r="AE54">
        <v>100</v>
      </c>
      <c r="AF54">
        <v>102.701037907364</v>
      </c>
    </row>
    <row r="55" spans="1:32" x14ac:dyDescent="0.3">
      <c r="A55" t="s">
        <v>140</v>
      </c>
      <c r="B55" t="s">
        <v>403</v>
      </c>
      <c r="C55" t="s">
        <v>297</v>
      </c>
      <c r="D55" t="s">
        <v>404</v>
      </c>
      <c r="E55" t="s">
        <v>298</v>
      </c>
      <c r="F55">
        <v>43.0384127374504</v>
      </c>
      <c r="G55">
        <v>48.039445323832403</v>
      </c>
      <c r="H55">
        <v>49.102045708679299</v>
      </c>
      <c r="I55">
        <v>52.5089243842556</v>
      </c>
      <c r="J55">
        <v>58.258209419117598</v>
      </c>
      <c r="K55">
        <v>63.785218634706197</v>
      </c>
      <c r="L55">
        <v>66.694855657938902</v>
      </c>
      <c r="M55">
        <v>72.735794581983399</v>
      </c>
      <c r="N55">
        <v>77.281652998161803</v>
      </c>
      <c r="O55">
        <v>80.4595951131394</v>
      </c>
      <c r="P55">
        <v>83.0048746534424</v>
      </c>
      <c r="Q55">
        <v>85.376665137762998</v>
      </c>
      <c r="R55">
        <v>88.6406338977351</v>
      </c>
      <c r="S55">
        <v>91.065674498014701</v>
      </c>
      <c r="T55">
        <v>92.609798968595001</v>
      </c>
      <c r="U55">
        <v>94.161695929824901</v>
      </c>
      <c r="V55">
        <v>93.805303069620507</v>
      </c>
      <c r="W55">
        <v>93.630879502266097</v>
      </c>
      <c r="X55">
        <v>92.8220365017673</v>
      </c>
      <c r="Y55">
        <v>92.614872232067498</v>
      </c>
      <c r="Z55">
        <v>91.882935835619705</v>
      </c>
      <c r="AA55">
        <v>92.078431368925095</v>
      </c>
      <c r="AB55">
        <v>93.399944871451396</v>
      </c>
      <c r="AC55">
        <v>96.248402332666799</v>
      </c>
      <c r="AD55">
        <v>97.886429289241406</v>
      </c>
      <c r="AE55">
        <v>100</v>
      </c>
      <c r="AF55">
        <v>101.122115175538</v>
      </c>
    </row>
    <row r="56" spans="1:32" x14ac:dyDescent="0.3">
      <c r="A56" t="s">
        <v>140</v>
      </c>
      <c r="B56" t="s">
        <v>405</v>
      </c>
      <c r="C56" t="s">
        <v>297</v>
      </c>
      <c r="D56" t="s">
        <v>406</v>
      </c>
      <c r="E56" t="s">
        <v>298</v>
      </c>
      <c r="F56">
        <v>38.397946165865498</v>
      </c>
      <c r="G56">
        <v>41.250033265314599</v>
      </c>
      <c r="H56">
        <v>42.818886989503604</v>
      </c>
      <c r="I56">
        <v>45.110385591650299</v>
      </c>
      <c r="J56">
        <v>47.537032577768301</v>
      </c>
      <c r="K56">
        <v>50.218679661248103</v>
      </c>
      <c r="L56">
        <v>53.938321433972803</v>
      </c>
      <c r="M56">
        <v>57.498538758687602</v>
      </c>
      <c r="N56">
        <v>59.506036691286297</v>
      </c>
      <c r="O56">
        <v>61.590176901043201</v>
      </c>
      <c r="P56">
        <v>63.128569913823398</v>
      </c>
      <c r="Q56">
        <v>65.019860260054003</v>
      </c>
      <c r="R56">
        <v>67.880230081571796</v>
      </c>
      <c r="S56">
        <v>71.466868821419794</v>
      </c>
      <c r="T56">
        <v>75.466018792133994</v>
      </c>
      <c r="U56">
        <v>79.689838991950793</v>
      </c>
      <c r="V56">
        <v>81.370658865228904</v>
      </c>
      <c r="W56">
        <v>81.370658865228904</v>
      </c>
      <c r="X56">
        <v>81.370658865228904</v>
      </c>
      <c r="Y56">
        <v>82.392512621112203</v>
      </c>
      <c r="Z56">
        <v>84.743014592390296</v>
      </c>
      <c r="AA56">
        <v>87.496224879081495</v>
      </c>
      <c r="AB56">
        <v>90.683475004774294</v>
      </c>
      <c r="AC56">
        <v>94.329338020286499</v>
      </c>
      <c r="AD56">
        <v>97.532314923619296</v>
      </c>
      <c r="AE56">
        <v>100</v>
      </c>
      <c r="AF56">
        <v>103.40238166716701</v>
      </c>
    </row>
    <row r="57" spans="1:32" x14ac:dyDescent="0.3">
      <c r="A57" t="s">
        <v>140</v>
      </c>
      <c r="B57" t="s">
        <v>407</v>
      </c>
      <c r="C57" t="s">
        <v>297</v>
      </c>
      <c r="D57" t="s">
        <v>408</v>
      </c>
      <c r="E57" t="s">
        <v>298</v>
      </c>
      <c r="F57">
        <v>57.960555017281301</v>
      </c>
      <c r="G57">
        <v>59.3738757375029</v>
      </c>
      <c r="H57">
        <v>61.866184791757703</v>
      </c>
      <c r="I57">
        <v>64.375107959801397</v>
      </c>
      <c r="J57">
        <v>66.712161189114994</v>
      </c>
      <c r="K57">
        <v>69.430043704538207</v>
      </c>
      <c r="L57">
        <v>71.805379026000594</v>
      </c>
      <c r="M57">
        <v>74.4952744769747</v>
      </c>
      <c r="N57">
        <v>76.865044976513502</v>
      </c>
      <c r="O57">
        <v>78.878960007294395</v>
      </c>
      <c r="P57">
        <v>81.014534106839605</v>
      </c>
      <c r="Q57">
        <v>83.165053329528504</v>
      </c>
      <c r="R57">
        <v>85.817149965422502</v>
      </c>
      <c r="S57">
        <v>87.563744337896097</v>
      </c>
      <c r="T57">
        <v>89.512003114101006</v>
      </c>
      <c r="U57">
        <v>89.646971484813704</v>
      </c>
      <c r="V57">
        <v>88.361876342532099</v>
      </c>
      <c r="W57">
        <v>87.164533157552398</v>
      </c>
      <c r="X57">
        <v>89.074864089003896</v>
      </c>
      <c r="Y57">
        <v>89.621785704801596</v>
      </c>
      <c r="Z57">
        <v>91.214357517708805</v>
      </c>
      <c r="AA57">
        <v>92.809922888907394</v>
      </c>
      <c r="AB57">
        <v>94.070395470341694</v>
      </c>
      <c r="AC57">
        <v>96.020421608281694</v>
      </c>
      <c r="AD57">
        <v>97.852084180955003</v>
      </c>
      <c r="AE57">
        <v>100</v>
      </c>
      <c r="AF57">
        <v>101.767952604181</v>
      </c>
    </row>
    <row r="58" spans="1:32" x14ac:dyDescent="0.3">
      <c r="A58" t="s">
        <v>140</v>
      </c>
      <c r="B58" t="s">
        <v>409</v>
      </c>
      <c r="C58" t="s">
        <v>297</v>
      </c>
      <c r="D58" t="s">
        <v>410</v>
      </c>
      <c r="E58" t="s">
        <v>298</v>
      </c>
      <c r="F58">
        <v>58.115976599833502</v>
      </c>
      <c r="G58">
        <v>59.515308483637</v>
      </c>
      <c r="H58">
        <v>62.015109327550299</v>
      </c>
      <c r="I58">
        <v>64.525132988351302</v>
      </c>
      <c r="J58">
        <v>66.860860900882201</v>
      </c>
      <c r="K58">
        <v>69.578546480018005</v>
      </c>
      <c r="L58">
        <v>71.942834210335803</v>
      </c>
      <c r="M58">
        <v>74.625258124742302</v>
      </c>
      <c r="N58">
        <v>76.997674114025202</v>
      </c>
      <c r="O58">
        <v>79.010863330317207</v>
      </c>
      <c r="P58">
        <v>81.151061255723903</v>
      </c>
      <c r="Q58">
        <v>83.303461392367296</v>
      </c>
      <c r="R58">
        <v>85.953339112676701</v>
      </c>
      <c r="S58">
        <v>87.683898541566094</v>
      </c>
      <c r="T58">
        <v>89.613881200132795</v>
      </c>
      <c r="U58">
        <v>89.7150530533835</v>
      </c>
      <c r="V58">
        <v>88.406467410332993</v>
      </c>
      <c r="W58">
        <v>87.199803525781803</v>
      </c>
      <c r="X58">
        <v>89.124545070062794</v>
      </c>
      <c r="Y58">
        <v>89.667815814958303</v>
      </c>
      <c r="Z58">
        <v>91.254931685295801</v>
      </c>
      <c r="AA58">
        <v>92.842560514591895</v>
      </c>
      <c r="AB58">
        <v>94.090781179414194</v>
      </c>
      <c r="AC58">
        <v>96.030502617503203</v>
      </c>
      <c r="AD58">
        <v>97.853986604662495</v>
      </c>
      <c r="AE58">
        <v>100</v>
      </c>
      <c r="AF58">
        <v>101.759619208911</v>
      </c>
    </row>
    <row r="59" spans="1:32" x14ac:dyDescent="0.3">
      <c r="A59" t="s">
        <v>140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105</v>
      </c>
      <c r="B2" t="s">
        <v>295</v>
      </c>
      <c r="C2" t="s">
        <v>297</v>
      </c>
      <c r="D2" t="s">
        <v>296</v>
      </c>
      <c r="E2" t="s">
        <v>298</v>
      </c>
      <c r="F2">
        <v>4565.1325078280897</v>
      </c>
      <c r="G2">
        <v>4773.1046401866797</v>
      </c>
      <c r="H2">
        <v>4374.7398326354296</v>
      </c>
      <c r="I2">
        <v>4190.9525531652098</v>
      </c>
      <c r="J2">
        <v>4425.2709866488804</v>
      </c>
      <c r="K2">
        <v>4209.7443163281096</v>
      </c>
      <c r="L2">
        <v>4091.5712462974602</v>
      </c>
      <c r="M2">
        <v>4244.2418151891598</v>
      </c>
      <c r="N2">
        <v>4149.1137654361</v>
      </c>
      <c r="O2">
        <v>4385.0427134410202</v>
      </c>
      <c r="P2">
        <v>4145.85051555259</v>
      </c>
      <c r="Q2">
        <v>4254.3693418502098</v>
      </c>
      <c r="R2">
        <v>4063.8023053155598</v>
      </c>
      <c r="S2">
        <v>4210.0639557065097</v>
      </c>
      <c r="T2">
        <v>4072.7688528634699</v>
      </c>
      <c r="U2">
        <v>4100.0261830591598</v>
      </c>
      <c r="V2">
        <v>4139.8527934507702</v>
      </c>
      <c r="W2">
        <v>4106.5194114026299</v>
      </c>
      <c r="X2">
        <v>4132.53413573321</v>
      </c>
      <c r="Y2">
        <v>4031.5034590145601</v>
      </c>
      <c r="Z2">
        <v>4133.6100697578904</v>
      </c>
      <c r="AA2">
        <v>4125.2115054036103</v>
      </c>
      <c r="AB2">
        <v>4202.92837626653</v>
      </c>
      <c r="AC2">
        <v>4192.5283399114196</v>
      </c>
      <c r="AD2">
        <v>4365.5732891936595</v>
      </c>
      <c r="AE2">
        <v>4303.8999999999996</v>
      </c>
      <c r="AF2">
        <v>4509.1000000000004</v>
      </c>
    </row>
    <row r="3" spans="1:32" x14ac:dyDescent="0.3">
      <c r="A3" t="s">
        <v>105</v>
      </c>
      <c r="B3" t="s">
        <v>299</v>
      </c>
      <c r="C3" t="s">
        <v>297</v>
      </c>
      <c r="D3" t="s">
        <v>300</v>
      </c>
      <c r="E3" t="s">
        <v>298</v>
      </c>
      <c r="F3">
        <v>623.39520229119501</v>
      </c>
      <c r="G3">
        <v>608.46628960933003</v>
      </c>
      <c r="H3">
        <v>690.71173302817601</v>
      </c>
      <c r="I3">
        <v>696.26932262399498</v>
      </c>
      <c r="J3">
        <v>706.93248458272603</v>
      </c>
      <c r="K3">
        <v>702.22117178977203</v>
      </c>
      <c r="L3">
        <v>752.47554954190298</v>
      </c>
      <c r="M3">
        <v>674.99268935357998</v>
      </c>
      <c r="N3">
        <v>643.65998297979002</v>
      </c>
      <c r="O3">
        <v>664.43870607281201</v>
      </c>
      <c r="P3">
        <v>667.27632209743297</v>
      </c>
      <c r="Q3">
        <v>646.99436701848401</v>
      </c>
      <c r="R3">
        <v>712.64431835315304</v>
      </c>
      <c r="S3">
        <v>666.82450581881903</v>
      </c>
      <c r="T3">
        <v>583.25209242507901</v>
      </c>
      <c r="U3">
        <v>558.968728725598</v>
      </c>
      <c r="V3">
        <v>559.67331115676495</v>
      </c>
      <c r="W3">
        <v>524.37627107458104</v>
      </c>
      <c r="X3">
        <v>510.60077362775797</v>
      </c>
      <c r="Y3">
        <v>501.73088828135599</v>
      </c>
      <c r="Z3">
        <v>499.45761259346602</v>
      </c>
      <c r="AA3">
        <v>536.67992817735399</v>
      </c>
      <c r="AB3">
        <v>540.70452456413602</v>
      </c>
      <c r="AC3">
        <v>548.85224964036297</v>
      </c>
      <c r="AD3">
        <v>532.28766480043305</v>
      </c>
      <c r="AE3">
        <v>524.79999999999995</v>
      </c>
      <c r="AF3">
        <v>511.6</v>
      </c>
    </row>
    <row r="4" spans="1:32" x14ac:dyDescent="0.3">
      <c r="A4" t="s">
        <v>105</v>
      </c>
      <c r="B4" t="s">
        <v>301</v>
      </c>
      <c r="C4" t="s">
        <v>297</v>
      </c>
      <c r="D4" t="s">
        <v>302</v>
      </c>
      <c r="E4" t="s">
        <v>298</v>
      </c>
      <c r="F4">
        <v>18946.790494647299</v>
      </c>
      <c r="G4">
        <v>20962.082635677201</v>
      </c>
      <c r="H4">
        <v>22268.359377840101</v>
      </c>
      <c r="I4">
        <v>22765.7512836321</v>
      </c>
      <c r="J4">
        <v>22944.789805894201</v>
      </c>
      <c r="K4">
        <v>23495.764243888501</v>
      </c>
      <c r="L4">
        <v>23809.924575089299</v>
      </c>
      <c r="M4">
        <v>23608.4908139002</v>
      </c>
      <c r="N4">
        <v>23330.1138398207</v>
      </c>
      <c r="O4">
        <v>23422.796656365401</v>
      </c>
      <c r="P4">
        <v>23124.1272989223</v>
      </c>
      <c r="Q4">
        <v>23355.4265998345</v>
      </c>
      <c r="R4">
        <v>23848.3285509493</v>
      </c>
      <c r="S4">
        <v>23246.498296901202</v>
      </c>
      <c r="T4">
        <v>20762.516819567201</v>
      </c>
      <c r="U4">
        <v>22240.716416374398</v>
      </c>
      <c r="V4">
        <v>22376.8049960274</v>
      </c>
      <c r="W4">
        <v>21596.773690645899</v>
      </c>
      <c r="X4">
        <v>21814.862612677302</v>
      </c>
      <c r="Y4">
        <v>22418.065020815498</v>
      </c>
      <c r="Z4">
        <v>23103.5749255134</v>
      </c>
      <c r="AA4">
        <v>23602.0604669493</v>
      </c>
      <c r="AB4">
        <v>25073.860113938401</v>
      </c>
      <c r="AC4">
        <v>25967.096456003601</v>
      </c>
      <c r="AD4">
        <v>26086.138014578599</v>
      </c>
      <c r="AE4">
        <v>24305</v>
      </c>
      <c r="AF4">
        <v>25470.400000000001</v>
      </c>
    </row>
    <row r="5" spans="1:32" x14ac:dyDescent="0.3">
      <c r="A5" t="s">
        <v>105</v>
      </c>
      <c r="B5" t="s">
        <v>303</v>
      </c>
      <c r="C5" t="s">
        <v>297</v>
      </c>
      <c r="D5" t="s">
        <v>304</v>
      </c>
      <c r="E5" t="s">
        <v>298</v>
      </c>
      <c r="F5">
        <v>3082.3542087505498</v>
      </c>
      <c r="G5">
        <v>3112.0504293429599</v>
      </c>
      <c r="H5">
        <v>3178.53589669333</v>
      </c>
      <c r="I5">
        <v>3236.7544239684598</v>
      </c>
      <c r="J5">
        <v>3304.8657188764601</v>
      </c>
      <c r="K5">
        <v>3336.8972127100201</v>
      </c>
      <c r="L5">
        <v>3336.4913299806099</v>
      </c>
      <c r="M5">
        <v>3318.1393344042899</v>
      </c>
      <c r="N5">
        <v>3383.5690366430499</v>
      </c>
      <c r="O5">
        <v>3438.3058862592202</v>
      </c>
      <c r="P5">
        <v>3509.8863152613199</v>
      </c>
      <c r="Q5">
        <v>3549.2600399517501</v>
      </c>
      <c r="R5">
        <v>3678.77828166158</v>
      </c>
      <c r="S5">
        <v>3715.8926711053</v>
      </c>
      <c r="T5">
        <v>3482.4670396178399</v>
      </c>
      <c r="U5">
        <v>3682.9646763073802</v>
      </c>
      <c r="V5">
        <v>3820.0513148559598</v>
      </c>
      <c r="W5">
        <v>3826.19808710713</v>
      </c>
      <c r="X5">
        <v>3836.4636357087002</v>
      </c>
      <c r="Y5">
        <v>3905.6807222529001</v>
      </c>
      <c r="Z5">
        <v>3931.3451039521401</v>
      </c>
      <c r="AA5">
        <v>4037.93676068064</v>
      </c>
      <c r="AB5">
        <v>4120.1216157622202</v>
      </c>
      <c r="AC5">
        <v>4209.2455629182796</v>
      </c>
      <c r="AD5">
        <v>4324.83830411484</v>
      </c>
      <c r="AE5">
        <v>4163.8999999999996</v>
      </c>
      <c r="AF5">
        <v>4306.6000000000004</v>
      </c>
    </row>
    <row r="6" spans="1:32" x14ac:dyDescent="0.3">
      <c r="A6" t="s">
        <v>105</v>
      </c>
      <c r="B6" t="s">
        <v>305</v>
      </c>
      <c r="C6" t="s">
        <v>297</v>
      </c>
      <c r="D6" t="s">
        <v>306</v>
      </c>
      <c r="E6" t="s">
        <v>298</v>
      </c>
      <c r="F6">
        <v>5286.2376236711498</v>
      </c>
      <c r="G6">
        <v>5358.6848498439203</v>
      </c>
      <c r="H6">
        <v>5464.9000196982097</v>
      </c>
      <c r="I6">
        <v>5459.0176122209796</v>
      </c>
      <c r="J6">
        <v>5275.5067193079203</v>
      </c>
      <c r="K6">
        <v>5238.1625328253804</v>
      </c>
      <c r="L6">
        <v>5310.43768870037</v>
      </c>
      <c r="M6">
        <v>5041.4332803240904</v>
      </c>
      <c r="N6">
        <v>4840.5194189066797</v>
      </c>
      <c r="O6">
        <v>4728.0074750701997</v>
      </c>
      <c r="P6">
        <v>4354.26766407784</v>
      </c>
      <c r="Q6">
        <v>4182.37189850715</v>
      </c>
      <c r="R6">
        <v>4035.8371269106901</v>
      </c>
      <c r="S6">
        <v>3779.7418054858899</v>
      </c>
      <c r="T6">
        <v>3410.75927211</v>
      </c>
      <c r="U6">
        <v>3495.1570346224999</v>
      </c>
      <c r="V6">
        <v>3632.2240539680101</v>
      </c>
      <c r="W6">
        <v>3571.5850269759699</v>
      </c>
      <c r="X6">
        <v>3670.22829990948</v>
      </c>
      <c r="Y6">
        <v>3792.2774239558598</v>
      </c>
      <c r="Z6">
        <v>3971.7637156742599</v>
      </c>
      <c r="AA6">
        <v>4071.7634518658601</v>
      </c>
      <c r="AB6">
        <v>4215.6871703459501</v>
      </c>
      <c r="AC6">
        <v>4258.6640490030304</v>
      </c>
      <c r="AD6">
        <v>4149.7564145929</v>
      </c>
      <c r="AE6">
        <v>3819.4</v>
      </c>
      <c r="AF6">
        <v>3982.7</v>
      </c>
    </row>
    <row r="7" spans="1:32" x14ac:dyDescent="0.3">
      <c r="A7" t="s">
        <v>105</v>
      </c>
      <c r="B7" t="s">
        <v>307</v>
      </c>
      <c r="C7" t="s">
        <v>297</v>
      </c>
      <c r="D7" t="s">
        <v>308</v>
      </c>
      <c r="E7" t="s">
        <v>298</v>
      </c>
      <c r="F7">
        <v>2366.1981563524</v>
      </c>
      <c r="G7">
        <v>2517.9963108874799</v>
      </c>
      <c r="H7">
        <v>2688.5818112091802</v>
      </c>
      <c r="I7">
        <v>2730.2250271092398</v>
      </c>
      <c r="J7">
        <v>2696.76516304918</v>
      </c>
      <c r="K7">
        <v>2773.2355123214702</v>
      </c>
      <c r="L7">
        <v>2811.2354508295798</v>
      </c>
      <c r="M7">
        <v>2770.2546766042201</v>
      </c>
      <c r="N7">
        <v>2781.8361047402</v>
      </c>
      <c r="O7">
        <v>2840.4176040584698</v>
      </c>
      <c r="P7">
        <v>2868.8268759325701</v>
      </c>
      <c r="Q7">
        <v>2909.4269332927702</v>
      </c>
      <c r="R7">
        <v>2933.5739294350401</v>
      </c>
      <c r="S7">
        <v>2591.7370458412702</v>
      </c>
      <c r="T7">
        <v>2325.24511282819</v>
      </c>
      <c r="U7">
        <v>2492.9971563008698</v>
      </c>
      <c r="V7">
        <v>2447.04469406925</v>
      </c>
      <c r="W7">
        <v>2290.9419749139302</v>
      </c>
      <c r="X7">
        <v>2332.6590039165499</v>
      </c>
      <c r="Y7">
        <v>2418.7969531066501</v>
      </c>
      <c r="Z7">
        <v>2569.72151929047</v>
      </c>
      <c r="AA7">
        <v>2601.1534863203401</v>
      </c>
      <c r="AB7">
        <v>2548.7783872394498</v>
      </c>
      <c r="AC7">
        <v>2627.6882575572399</v>
      </c>
      <c r="AD7">
        <v>2612.1037217336702</v>
      </c>
      <c r="AE7">
        <v>2470.5</v>
      </c>
      <c r="AF7">
        <v>2459</v>
      </c>
    </row>
    <row r="8" spans="1:32" x14ac:dyDescent="0.3">
      <c r="A8" t="s">
        <v>105</v>
      </c>
      <c r="B8" t="s">
        <v>309</v>
      </c>
      <c r="C8" t="s">
        <v>297</v>
      </c>
      <c r="D8" t="s">
        <v>310</v>
      </c>
      <c r="E8" t="s">
        <v>298</v>
      </c>
      <c r="F8">
        <v>2205.43518996483</v>
      </c>
      <c r="G8">
        <v>1458.93990595061</v>
      </c>
      <c r="H8">
        <v>2063.1713234679901</v>
      </c>
      <c r="I8">
        <v>1888.83648215367</v>
      </c>
      <c r="J8">
        <v>1671.0512614111999</v>
      </c>
      <c r="K8">
        <v>1546.7139000746399</v>
      </c>
      <c r="L8">
        <v>1667.42206193214</v>
      </c>
      <c r="M8">
        <v>2313.4346668271701</v>
      </c>
      <c r="N8">
        <v>2382.20849942735</v>
      </c>
      <c r="O8">
        <v>2317.0496236224399</v>
      </c>
      <c r="P8">
        <v>2361.9194734767202</v>
      </c>
      <c r="Q8">
        <v>2498.2090199403901</v>
      </c>
      <c r="R8">
        <v>2261.4650244538002</v>
      </c>
      <c r="S8">
        <v>2629.1086963191301</v>
      </c>
      <c r="T8">
        <v>1670.5417095692201</v>
      </c>
      <c r="U8">
        <v>4100.32456274163</v>
      </c>
      <c r="V8">
        <v>2111.0770381060702</v>
      </c>
      <c r="W8">
        <v>853.15314774331796</v>
      </c>
      <c r="X8">
        <v>954.32943101777005</v>
      </c>
      <c r="Y8">
        <v>628.94673237055804</v>
      </c>
      <c r="Z8">
        <v>637.64493186078903</v>
      </c>
      <c r="AA8">
        <v>437.684328759018</v>
      </c>
      <c r="AB8">
        <v>671.44635161103997</v>
      </c>
      <c r="AC8">
        <v>563.03022345240402</v>
      </c>
      <c r="AD8">
        <v>451.35816326530602</v>
      </c>
      <c r="AE8">
        <v>-63.1</v>
      </c>
      <c r="AF8">
        <v>11.8</v>
      </c>
    </row>
    <row r="9" spans="1:32" x14ac:dyDescent="0.3">
      <c r="A9" t="s">
        <v>105</v>
      </c>
      <c r="B9" t="s">
        <v>311</v>
      </c>
      <c r="C9" t="s">
        <v>297</v>
      </c>
      <c r="D9" t="s">
        <v>312</v>
      </c>
      <c r="E9" t="s">
        <v>298</v>
      </c>
      <c r="F9">
        <v>953.59258047489004</v>
      </c>
      <c r="G9">
        <v>990.57622129130004</v>
      </c>
      <c r="H9">
        <v>1043.5525926022599</v>
      </c>
      <c r="I9">
        <v>1025.5188496425401</v>
      </c>
      <c r="J9">
        <v>1034.5889743095299</v>
      </c>
      <c r="K9">
        <v>1027.12238721483</v>
      </c>
      <c r="L9">
        <v>944.79805235993604</v>
      </c>
      <c r="M9">
        <v>973.31308412130204</v>
      </c>
      <c r="N9">
        <v>970.28395866499</v>
      </c>
      <c r="O9">
        <v>972.17535039728102</v>
      </c>
      <c r="P9">
        <v>926.78783565950096</v>
      </c>
      <c r="Q9">
        <v>901.66805124076996</v>
      </c>
      <c r="R9">
        <v>975.46246280284299</v>
      </c>
      <c r="S9">
        <v>830.10526866277701</v>
      </c>
      <c r="T9">
        <v>716.42450116846896</v>
      </c>
      <c r="U9">
        <v>794.81298428253103</v>
      </c>
      <c r="V9">
        <v>777.34998797940204</v>
      </c>
      <c r="W9">
        <v>759.68294279805195</v>
      </c>
      <c r="X9">
        <v>748.933779919617</v>
      </c>
      <c r="Y9">
        <v>760.02987797119897</v>
      </c>
      <c r="Z9">
        <v>798.54927979341903</v>
      </c>
      <c r="AA9">
        <v>822.35944382049001</v>
      </c>
      <c r="AB9">
        <v>865.04811824591798</v>
      </c>
      <c r="AC9">
        <v>880.23081941200201</v>
      </c>
      <c r="AD9">
        <v>890.47834575417198</v>
      </c>
      <c r="AE9">
        <v>965.8</v>
      </c>
      <c r="AF9">
        <v>992.7</v>
      </c>
    </row>
    <row r="10" spans="1:32" x14ac:dyDescent="0.3">
      <c r="A10" t="s">
        <v>105</v>
      </c>
      <c r="B10" t="s">
        <v>313</v>
      </c>
      <c r="C10" t="s">
        <v>297</v>
      </c>
      <c r="D10" t="s">
        <v>314</v>
      </c>
      <c r="E10" t="s">
        <v>298</v>
      </c>
      <c r="F10">
        <v>1233.38530180921</v>
      </c>
      <c r="G10">
        <v>1277.0930464380201</v>
      </c>
      <c r="H10">
        <v>1350.3877131812201</v>
      </c>
      <c r="I10">
        <v>1339.1156955419799</v>
      </c>
      <c r="J10">
        <v>1349.66614419703</v>
      </c>
      <c r="K10">
        <v>1348.4274132876101</v>
      </c>
      <c r="L10">
        <v>1277.23023646256</v>
      </c>
      <c r="M10">
        <v>1314.7494058766599</v>
      </c>
      <c r="N10">
        <v>1288.06008911508</v>
      </c>
      <c r="O10">
        <v>1327.4492141610101</v>
      </c>
      <c r="P10">
        <v>1294.1352998147099</v>
      </c>
      <c r="Q10">
        <v>1251.58930367791</v>
      </c>
      <c r="R10">
        <v>1341.46465843341</v>
      </c>
      <c r="S10">
        <v>1256.32864395606</v>
      </c>
      <c r="T10">
        <v>1173.2691133334399</v>
      </c>
      <c r="U10">
        <v>1223.88152246662</v>
      </c>
      <c r="V10">
        <v>1236.38327129766</v>
      </c>
      <c r="W10">
        <v>1240.2640719077699</v>
      </c>
      <c r="X10">
        <v>1236.38997619007</v>
      </c>
      <c r="Y10">
        <v>1240.73254008035</v>
      </c>
      <c r="Z10">
        <v>1310.34636408141</v>
      </c>
      <c r="AA10">
        <v>1359.9613286582301</v>
      </c>
      <c r="AB10">
        <v>1469.5014438336</v>
      </c>
      <c r="AC10">
        <v>1516.4818585309699</v>
      </c>
      <c r="AD10">
        <v>1576.40138562415</v>
      </c>
      <c r="AE10">
        <v>1702.8</v>
      </c>
      <c r="AF10">
        <v>1820.4</v>
      </c>
    </row>
    <row r="11" spans="1:32" x14ac:dyDescent="0.3">
      <c r="A11" t="s">
        <v>105</v>
      </c>
      <c r="B11" t="s">
        <v>315</v>
      </c>
      <c r="C11" t="s">
        <v>297</v>
      </c>
      <c r="D11" t="s">
        <v>316</v>
      </c>
      <c r="E11" t="s">
        <v>298</v>
      </c>
      <c r="F11">
        <v>312.346487071046</v>
      </c>
      <c r="G11">
        <v>321.12616223466898</v>
      </c>
      <c r="H11">
        <v>342.31426858066101</v>
      </c>
      <c r="I11">
        <v>346.15079722824402</v>
      </c>
      <c r="J11">
        <v>348.17009877793299</v>
      </c>
      <c r="K11">
        <v>352.47394468992701</v>
      </c>
      <c r="L11">
        <v>353.51338422012401</v>
      </c>
      <c r="M11">
        <v>363.34147325067499</v>
      </c>
      <c r="N11">
        <v>344.54956876395801</v>
      </c>
      <c r="O11">
        <v>374.539193502611</v>
      </c>
      <c r="P11">
        <v>381.87915622091703</v>
      </c>
      <c r="Q11">
        <v>364.94176197904102</v>
      </c>
      <c r="R11">
        <v>383.55717646078699</v>
      </c>
      <c r="S11">
        <v>423.11452532513903</v>
      </c>
      <c r="T11">
        <v>445.515271610247</v>
      </c>
      <c r="U11">
        <v>421.71637889602403</v>
      </c>
      <c r="V11">
        <v>451.57851089076502</v>
      </c>
      <c r="W11">
        <v>475.18494879963998</v>
      </c>
      <c r="X11">
        <v>481.53344510958902</v>
      </c>
      <c r="Y11">
        <v>475.30544120034898</v>
      </c>
      <c r="Z11">
        <v>505.97368481887003</v>
      </c>
      <c r="AA11">
        <v>532.21380861589</v>
      </c>
      <c r="AB11">
        <v>603.32013286183701</v>
      </c>
      <c r="AC11">
        <v>636.55386899405698</v>
      </c>
      <c r="AD11">
        <v>686.26811266756999</v>
      </c>
      <c r="AE11">
        <v>737</v>
      </c>
      <c r="AF11">
        <v>827.7</v>
      </c>
    </row>
    <row r="12" spans="1:32" x14ac:dyDescent="0.3">
      <c r="A12" t="s">
        <v>105</v>
      </c>
      <c r="B12" t="s">
        <v>317</v>
      </c>
      <c r="C12" t="s">
        <v>297</v>
      </c>
      <c r="D12" t="s">
        <v>318</v>
      </c>
      <c r="E12" t="s">
        <v>298</v>
      </c>
      <c r="F12">
        <v>2392.8822085474599</v>
      </c>
      <c r="G12">
        <v>2638.4331527397298</v>
      </c>
      <c r="H12">
        <v>2830.04371203561</v>
      </c>
      <c r="I12">
        <v>2908.74592933963</v>
      </c>
      <c r="J12">
        <v>3040.9229275095399</v>
      </c>
      <c r="K12">
        <v>3109.13369820547</v>
      </c>
      <c r="L12">
        <v>3174.76381052222</v>
      </c>
      <c r="M12">
        <v>3052.9476618188401</v>
      </c>
      <c r="N12">
        <v>2959.7985448728</v>
      </c>
      <c r="O12">
        <v>3023.3263960364002</v>
      </c>
      <c r="P12">
        <v>3020.3005279111298</v>
      </c>
      <c r="Q12">
        <v>3114.79997555403</v>
      </c>
      <c r="R12">
        <v>3182.5648515380399</v>
      </c>
      <c r="S12">
        <v>3077.29194687987</v>
      </c>
      <c r="T12">
        <v>2779.50110204565</v>
      </c>
      <c r="U12">
        <v>2865.1260754331201</v>
      </c>
      <c r="V12">
        <v>2908.6630577159999</v>
      </c>
      <c r="W12">
        <v>2712.4772142032598</v>
      </c>
      <c r="X12">
        <v>2642.7356882727299</v>
      </c>
      <c r="Y12">
        <v>2736.2662435052798</v>
      </c>
      <c r="Z12">
        <v>2812.2039897578102</v>
      </c>
      <c r="AA12">
        <v>2873.85800880329</v>
      </c>
      <c r="AB12">
        <v>3081.59857429982</v>
      </c>
      <c r="AC12">
        <v>3223.4566237170998</v>
      </c>
      <c r="AD12">
        <v>3277.9821928566598</v>
      </c>
      <c r="AE12">
        <v>3143.9</v>
      </c>
      <c r="AF12">
        <v>3394.3</v>
      </c>
    </row>
    <row r="13" spans="1:32" x14ac:dyDescent="0.3">
      <c r="A13" t="s">
        <v>105</v>
      </c>
      <c r="B13" t="s">
        <v>319</v>
      </c>
      <c r="C13" t="s">
        <v>297</v>
      </c>
      <c r="D13" t="s">
        <v>320</v>
      </c>
      <c r="E13" t="s">
        <v>298</v>
      </c>
      <c r="F13">
        <v>1926.9419776366001</v>
      </c>
      <c r="G13">
        <v>1909.4768211987</v>
      </c>
      <c r="H13">
        <v>2087.3783883911301</v>
      </c>
      <c r="I13">
        <v>2167.3367970456702</v>
      </c>
      <c r="J13">
        <v>2189.5436552183801</v>
      </c>
      <c r="K13">
        <v>2340.02434192803</v>
      </c>
      <c r="L13">
        <v>2374.4712113925598</v>
      </c>
      <c r="M13">
        <v>2415.9066024377598</v>
      </c>
      <c r="N13">
        <v>2367.1398159533501</v>
      </c>
      <c r="O13">
        <v>2385.7254083103098</v>
      </c>
      <c r="P13">
        <v>2391.7029413753598</v>
      </c>
      <c r="Q13">
        <v>2545.5209163274099</v>
      </c>
      <c r="R13">
        <v>2717.5291925791698</v>
      </c>
      <c r="S13">
        <v>2747.5638749278301</v>
      </c>
      <c r="T13">
        <v>2284.8860245351598</v>
      </c>
      <c r="U13">
        <v>2453.3879437486698</v>
      </c>
      <c r="V13">
        <v>2420.5976319576498</v>
      </c>
      <c r="W13">
        <v>2381.4143227966001</v>
      </c>
      <c r="X13">
        <v>2402.6069786472099</v>
      </c>
      <c r="Y13">
        <v>2545.7689136950999</v>
      </c>
      <c r="Z13">
        <v>2478.8607453003401</v>
      </c>
      <c r="AA13">
        <v>2660.9696776268902</v>
      </c>
      <c r="AB13">
        <v>2847.82146690226</v>
      </c>
      <c r="AC13">
        <v>2985.5512267132799</v>
      </c>
      <c r="AD13">
        <v>3023.16384701468</v>
      </c>
      <c r="AE13">
        <v>2980.2</v>
      </c>
      <c r="AF13">
        <v>3103.4</v>
      </c>
    </row>
    <row r="14" spans="1:32" x14ac:dyDescent="0.3">
      <c r="A14" t="s">
        <v>105</v>
      </c>
      <c r="B14" t="s">
        <v>321</v>
      </c>
      <c r="C14" t="s">
        <v>297</v>
      </c>
      <c r="D14" t="s">
        <v>322</v>
      </c>
      <c r="E14" t="s">
        <v>298</v>
      </c>
      <c r="F14">
        <v>143.29218317496</v>
      </c>
      <c r="G14">
        <v>159.739005124409</v>
      </c>
      <c r="H14">
        <v>170.07315873657399</v>
      </c>
      <c r="I14">
        <v>181.266933515414</v>
      </c>
      <c r="J14">
        <v>211.13414671464699</v>
      </c>
      <c r="K14">
        <v>225.472734970179</v>
      </c>
      <c r="L14">
        <v>239.285651529614</v>
      </c>
      <c r="M14">
        <v>263.972310948185</v>
      </c>
      <c r="N14">
        <v>296.71856001492398</v>
      </c>
      <c r="O14">
        <v>304.21618629451802</v>
      </c>
      <c r="P14">
        <v>321.30337054660299</v>
      </c>
      <c r="Q14">
        <v>336.973362882375</v>
      </c>
      <c r="R14">
        <v>384.76966843709999</v>
      </c>
      <c r="S14">
        <v>410.35575064849201</v>
      </c>
      <c r="T14">
        <v>322.485518820702</v>
      </c>
      <c r="U14">
        <v>447.16553880623098</v>
      </c>
      <c r="V14">
        <v>383.80608757061998</v>
      </c>
      <c r="W14">
        <v>347.54830009436898</v>
      </c>
      <c r="X14">
        <v>369.31359944897599</v>
      </c>
      <c r="Y14">
        <v>357.87813261170999</v>
      </c>
      <c r="Z14">
        <v>371.507398104294</v>
      </c>
      <c r="AA14">
        <v>445.09870826641099</v>
      </c>
      <c r="AB14">
        <v>459.45383693454801</v>
      </c>
      <c r="AC14">
        <v>517.79156921173103</v>
      </c>
      <c r="AD14">
        <v>485.27632946821302</v>
      </c>
      <c r="AE14">
        <v>459.9</v>
      </c>
      <c r="AF14">
        <v>470.5</v>
      </c>
    </row>
    <row r="15" spans="1:32" x14ac:dyDescent="0.3">
      <c r="A15" t="s">
        <v>105</v>
      </c>
      <c r="B15" t="s">
        <v>323</v>
      </c>
      <c r="C15" t="s">
        <v>297</v>
      </c>
      <c r="D15" t="s">
        <v>324</v>
      </c>
      <c r="E15" t="s">
        <v>298</v>
      </c>
      <c r="F15">
        <v>459.503405223333</v>
      </c>
      <c r="G15">
        <v>513.01054000718295</v>
      </c>
      <c r="H15">
        <v>548.54581079558204</v>
      </c>
      <c r="I15">
        <v>589.84453241876099</v>
      </c>
      <c r="J15">
        <v>671.00044680829296</v>
      </c>
      <c r="K15">
        <v>716.69814992152396</v>
      </c>
      <c r="L15">
        <v>729.21265685123399</v>
      </c>
      <c r="M15">
        <v>741.52976160167395</v>
      </c>
      <c r="N15">
        <v>759.229240766727</v>
      </c>
      <c r="O15">
        <v>749.46481231122902</v>
      </c>
      <c r="P15">
        <v>761.58046414644195</v>
      </c>
      <c r="Q15">
        <v>791.42359585119698</v>
      </c>
      <c r="R15">
        <v>865.55060433910603</v>
      </c>
      <c r="S15">
        <v>920.767394054021</v>
      </c>
      <c r="T15">
        <v>767.52069805297697</v>
      </c>
      <c r="U15">
        <v>987.85986515008904</v>
      </c>
      <c r="V15">
        <v>941.80949368352003</v>
      </c>
      <c r="W15">
        <v>868.34888743516001</v>
      </c>
      <c r="X15">
        <v>940.12827647709503</v>
      </c>
      <c r="Y15">
        <v>946.57839590405297</v>
      </c>
      <c r="Z15">
        <v>977.53049368467805</v>
      </c>
      <c r="AA15">
        <v>1048.6605711877201</v>
      </c>
      <c r="AB15">
        <v>1094.10476161872</v>
      </c>
      <c r="AC15">
        <v>1177.9708043939199</v>
      </c>
      <c r="AD15">
        <v>1165.3002915952</v>
      </c>
      <c r="AE15">
        <v>1116.0999999999999</v>
      </c>
      <c r="AF15">
        <v>1122.0999999999999</v>
      </c>
    </row>
    <row r="16" spans="1:32" x14ac:dyDescent="0.3">
      <c r="A16" t="s">
        <v>105</v>
      </c>
      <c r="B16" t="s">
        <v>325</v>
      </c>
      <c r="C16" t="s">
        <v>297</v>
      </c>
      <c r="D16" t="s">
        <v>326</v>
      </c>
      <c r="E16" t="s">
        <v>298</v>
      </c>
      <c r="F16">
        <v>371.382994654105</v>
      </c>
      <c r="G16">
        <v>415.25021190917801</v>
      </c>
      <c r="H16">
        <v>445.974473461934</v>
      </c>
      <c r="I16">
        <v>483.955607294495</v>
      </c>
      <c r="J16">
        <v>536.72944169252196</v>
      </c>
      <c r="K16">
        <v>573.38688629926105</v>
      </c>
      <c r="L16">
        <v>557.90552271685999</v>
      </c>
      <c r="M16">
        <v>517.79974816658103</v>
      </c>
      <c r="N16">
        <v>482.66039324108198</v>
      </c>
      <c r="O16">
        <v>458.07835176885402</v>
      </c>
      <c r="P16">
        <v>445.65335072414302</v>
      </c>
      <c r="Q16">
        <v>458.17911058177401</v>
      </c>
      <c r="R16">
        <v>475.20705067707001</v>
      </c>
      <c r="S16">
        <v>503.92794390877498</v>
      </c>
      <c r="T16">
        <v>445.30868549693702</v>
      </c>
      <c r="U16">
        <v>541.57061703463205</v>
      </c>
      <c r="V16">
        <v>560.69536125432001</v>
      </c>
      <c r="W16">
        <v>523.85257542317902</v>
      </c>
      <c r="X16">
        <v>574.68463125939104</v>
      </c>
      <c r="Y16">
        <v>594.62105012082304</v>
      </c>
      <c r="Z16">
        <v>611.82083256233398</v>
      </c>
      <c r="AA16">
        <v>602.09954144318999</v>
      </c>
      <c r="AB16">
        <v>633.70976736895705</v>
      </c>
      <c r="AC16">
        <v>656.64682623428405</v>
      </c>
      <c r="AD16">
        <v>679.65683388404898</v>
      </c>
      <c r="AE16">
        <v>656.2</v>
      </c>
      <c r="AF16">
        <v>651.6</v>
      </c>
    </row>
    <row r="17" spans="1:32" x14ac:dyDescent="0.3">
      <c r="A17" t="s">
        <v>105</v>
      </c>
      <c r="B17" t="s">
        <v>327</v>
      </c>
      <c r="C17" t="s">
        <v>297</v>
      </c>
      <c r="D17" t="s">
        <v>328</v>
      </c>
      <c r="E17" t="s">
        <v>298</v>
      </c>
      <c r="F17">
        <v>706.96072561113897</v>
      </c>
      <c r="G17">
        <v>727.48782179963496</v>
      </c>
      <c r="H17">
        <v>783.05859463948195</v>
      </c>
      <c r="I17">
        <v>791.63406990824205</v>
      </c>
      <c r="J17">
        <v>828.49218688378005</v>
      </c>
      <c r="K17">
        <v>885.40486464034802</v>
      </c>
      <c r="L17">
        <v>887.56861064386806</v>
      </c>
      <c r="M17">
        <v>905.77070129183801</v>
      </c>
      <c r="N17">
        <v>876.62767675490204</v>
      </c>
      <c r="O17">
        <v>881.53264976751905</v>
      </c>
      <c r="P17">
        <v>862.38408895918701</v>
      </c>
      <c r="Q17">
        <v>901.22774599809304</v>
      </c>
      <c r="R17">
        <v>936.78840006144901</v>
      </c>
      <c r="S17">
        <v>910.82516234591401</v>
      </c>
      <c r="T17">
        <v>832.31773035118601</v>
      </c>
      <c r="U17">
        <v>804.43611903669296</v>
      </c>
      <c r="V17">
        <v>791.33013732204995</v>
      </c>
      <c r="W17">
        <v>802.71095631046398</v>
      </c>
      <c r="X17">
        <v>827.78493996928398</v>
      </c>
      <c r="Y17">
        <v>864.47813169626795</v>
      </c>
      <c r="Z17">
        <v>861.443406382239</v>
      </c>
      <c r="AA17">
        <v>858.65288784926702</v>
      </c>
      <c r="AB17">
        <v>906.22229789456696</v>
      </c>
      <c r="AC17">
        <v>950.91659109579405</v>
      </c>
      <c r="AD17">
        <v>982.83345372460496</v>
      </c>
      <c r="AE17">
        <v>920.4</v>
      </c>
      <c r="AF17">
        <v>971.2</v>
      </c>
    </row>
    <row r="18" spans="1:32" x14ac:dyDescent="0.3">
      <c r="A18" t="s">
        <v>105</v>
      </c>
      <c r="B18" t="s">
        <v>329</v>
      </c>
      <c r="C18" t="s">
        <v>297</v>
      </c>
      <c r="D18" t="s">
        <v>330</v>
      </c>
      <c r="E18" t="s">
        <v>298</v>
      </c>
      <c r="F18">
        <v>457.159442229695</v>
      </c>
      <c r="G18">
        <v>1180.0371373635801</v>
      </c>
      <c r="H18">
        <v>1359.8628153980101</v>
      </c>
      <c r="I18">
        <v>1420.4259884758201</v>
      </c>
      <c r="J18">
        <v>1370.4510466616</v>
      </c>
      <c r="K18">
        <v>1403.87668194603</v>
      </c>
      <c r="L18">
        <v>1406.22540155043</v>
      </c>
      <c r="M18">
        <v>1413.1812469403601</v>
      </c>
      <c r="N18">
        <v>1413.5442060380699</v>
      </c>
      <c r="O18">
        <v>1397.1273133797799</v>
      </c>
      <c r="P18">
        <v>1406.16924393363</v>
      </c>
      <c r="Q18">
        <v>1408.9924570200501</v>
      </c>
      <c r="R18">
        <v>1425.40386934656</v>
      </c>
      <c r="S18">
        <v>1341.08589433715</v>
      </c>
      <c r="T18">
        <v>1170.7075189447501</v>
      </c>
      <c r="U18">
        <v>1317.0193759899801</v>
      </c>
      <c r="V18">
        <v>1463.36590889986</v>
      </c>
      <c r="W18">
        <v>1446.3912511209801</v>
      </c>
      <c r="X18">
        <v>1442.4941230386701</v>
      </c>
      <c r="Y18">
        <v>1503.1158327566</v>
      </c>
      <c r="Z18">
        <v>1623.3607623192499</v>
      </c>
      <c r="AA18">
        <v>1654.0763015253999</v>
      </c>
      <c r="AB18">
        <v>1926.3791300394</v>
      </c>
      <c r="AC18">
        <v>2189.3571016168498</v>
      </c>
      <c r="AD18">
        <v>2228.8387579929699</v>
      </c>
      <c r="AE18">
        <v>1863.7</v>
      </c>
      <c r="AF18">
        <v>1939.3</v>
      </c>
    </row>
    <row r="19" spans="1:32" x14ac:dyDescent="0.3">
      <c r="A19" t="s">
        <v>105</v>
      </c>
      <c r="B19" t="s">
        <v>331</v>
      </c>
      <c r="C19" t="s">
        <v>297</v>
      </c>
      <c r="D19" t="s">
        <v>332</v>
      </c>
      <c r="E19" t="s">
        <v>298</v>
      </c>
      <c r="F19">
        <v>1389.16070391106</v>
      </c>
      <c r="G19">
        <v>1485.7614482495501</v>
      </c>
      <c r="H19">
        <v>1585.2609346401</v>
      </c>
      <c r="I19">
        <v>1676.1303560721501</v>
      </c>
      <c r="J19">
        <v>1666.5419936415201</v>
      </c>
      <c r="K19">
        <v>1742.7230750737899</v>
      </c>
      <c r="L19">
        <v>1871.85185723928</v>
      </c>
      <c r="M19">
        <v>1858.2025425014599</v>
      </c>
      <c r="N19">
        <v>1832.69140082225</v>
      </c>
      <c r="O19">
        <v>1837.27795727847</v>
      </c>
      <c r="P19">
        <v>1783.05923872323</v>
      </c>
      <c r="Q19">
        <v>1756.35785245283</v>
      </c>
      <c r="R19">
        <v>1779.14383003226</v>
      </c>
      <c r="S19">
        <v>1813.0835557729099</v>
      </c>
      <c r="T19">
        <v>1794.3758045332299</v>
      </c>
      <c r="U19">
        <v>1806.88649931486</v>
      </c>
      <c r="V19">
        <v>1828.72716091705</v>
      </c>
      <c r="W19">
        <v>1791.1452913411599</v>
      </c>
      <c r="X19">
        <v>1755.1181193052901</v>
      </c>
      <c r="Y19">
        <v>1802.0292127253599</v>
      </c>
      <c r="Z19">
        <v>1888.3940498494701</v>
      </c>
      <c r="AA19">
        <v>1945.5418087932601</v>
      </c>
      <c r="AB19">
        <v>2162.1674944851702</v>
      </c>
      <c r="AC19">
        <v>2291.7621798425198</v>
      </c>
      <c r="AD19">
        <v>2330.7731843575398</v>
      </c>
      <c r="AE19">
        <v>2187.1999999999998</v>
      </c>
      <c r="AF19">
        <v>2359.6</v>
      </c>
    </row>
    <row r="20" spans="1:32" x14ac:dyDescent="0.3">
      <c r="A20" t="s">
        <v>105</v>
      </c>
      <c r="B20" t="s">
        <v>333</v>
      </c>
      <c r="C20" t="s">
        <v>297</v>
      </c>
      <c r="D20" t="s">
        <v>334</v>
      </c>
      <c r="E20" t="s">
        <v>298</v>
      </c>
      <c r="F20">
        <v>3097.4339336237099</v>
      </c>
      <c r="G20">
        <v>3340.6064475457501</v>
      </c>
      <c r="H20">
        <v>3419.9190914311698</v>
      </c>
      <c r="I20">
        <v>3701.7335438210698</v>
      </c>
      <c r="J20">
        <v>3830.9702621771098</v>
      </c>
      <c r="K20">
        <v>4030.1544653543401</v>
      </c>
      <c r="L20">
        <v>4195.5506814427499</v>
      </c>
      <c r="M20">
        <v>4174.5974678352604</v>
      </c>
      <c r="N20">
        <v>4511.0885087858696</v>
      </c>
      <c r="O20">
        <v>4652.4175535188297</v>
      </c>
      <c r="P20">
        <v>4239.35863258688</v>
      </c>
      <c r="Q20">
        <v>4370.8242575287904</v>
      </c>
      <c r="R20">
        <v>4492.3090294944705</v>
      </c>
      <c r="S20">
        <v>4510.3732807291799</v>
      </c>
      <c r="T20">
        <v>4756.3657459227798</v>
      </c>
      <c r="U20">
        <v>4570.51987863465</v>
      </c>
      <c r="V20">
        <v>4437.1509239861898</v>
      </c>
      <c r="W20">
        <v>4443.40708990859</v>
      </c>
      <c r="X20">
        <v>4093.0703492800899</v>
      </c>
      <c r="Y20">
        <v>4221.8859498115098</v>
      </c>
      <c r="Z20">
        <v>4493.0152182171296</v>
      </c>
      <c r="AA20">
        <v>4430.35456936428</v>
      </c>
      <c r="AB20">
        <v>4208.48913422442</v>
      </c>
      <c r="AC20">
        <v>4689.4884989950397</v>
      </c>
      <c r="AD20">
        <v>4696.93516642547</v>
      </c>
      <c r="AE20">
        <v>3959.1</v>
      </c>
      <c r="AF20">
        <v>4416.5</v>
      </c>
    </row>
    <row r="21" spans="1:32" x14ac:dyDescent="0.3">
      <c r="A21" t="s">
        <v>105</v>
      </c>
      <c r="B21" t="s">
        <v>335</v>
      </c>
      <c r="C21" t="s">
        <v>297</v>
      </c>
      <c r="D21" t="s">
        <v>336</v>
      </c>
      <c r="E21" t="s">
        <v>298</v>
      </c>
      <c r="F21">
        <v>4336.4101566421496</v>
      </c>
      <c r="G21">
        <v>4647.9505561153201</v>
      </c>
      <c r="H21">
        <v>4800.4653403665498</v>
      </c>
      <c r="I21">
        <v>5164.2193488828798</v>
      </c>
      <c r="J21">
        <v>5377.7567805190802</v>
      </c>
      <c r="K21">
        <v>5716.6790646424597</v>
      </c>
      <c r="L21">
        <v>5876.0597005380596</v>
      </c>
      <c r="M21">
        <v>5878.62635520196</v>
      </c>
      <c r="N21">
        <v>6380.2162612705997</v>
      </c>
      <c r="O21">
        <v>6577.8842604433603</v>
      </c>
      <c r="P21">
        <v>6232.5920319910301</v>
      </c>
      <c r="Q21">
        <v>6501.4967587982401</v>
      </c>
      <c r="R21">
        <v>6576.0142752246302</v>
      </c>
      <c r="S21">
        <v>6583.2569007535303</v>
      </c>
      <c r="T21">
        <v>6902.7458790129504</v>
      </c>
      <c r="U21">
        <v>6788.3895465727101</v>
      </c>
      <c r="V21">
        <v>6632.1216649903799</v>
      </c>
      <c r="W21">
        <v>6582.6809284036599</v>
      </c>
      <c r="X21">
        <v>6147.6511386836301</v>
      </c>
      <c r="Y21">
        <v>6216.6882934953501</v>
      </c>
      <c r="Z21">
        <v>6333.3318896477904</v>
      </c>
      <c r="AA21">
        <v>6238.4323634611101</v>
      </c>
      <c r="AB21">
        <v>5967.3877578000602</v>
      </c>
      <c r="AC21">
        <v>6436.6393293511701</v>
      </c>
      <c r="AD21">
        <v>6469.9471734787503</v>
      </c>
      <c r="AE21">
        <v>5807.4</v>
      </c>
      <c r="AF21">
        <v>6354.8</v>
      </c>
    </row>
    <row r="22" spans="1:32" x14ac:dyDescent="0.3">
      <c r="A22" t="s">
        <v>105</v>
      </c>
      <c r="B22" t="s">
        <v>337</v>
      </c>
      <c r="C22" t="s">
        <v>297</v>
      </c>
      <c r="D22" t="s">
        <v>338</v>
      </c>
      <c r="E22" t="s">
        <v>298</v>
      </c>
      <c r="F22">
        <v>1233.6562258853901</v>
      </c>
      <c r="G22">
        <v>1291.23736686342</v>
      </c>
      <c r="H22">
        <v>1377.0848892070401</v>
      </c>
      <c r="I22">
        <v>1449.77266716229</v>
      </c>
      <c r="J22">
        <v>1542.9104530507</v>
      </c>
      <c r="K22">
        <v>1694.8150812362401</v>
      </c>
      <c r="L22">
        <v>1677.75627873196</v>
      </c>
      <c r="M22">
        <v>1705.3626718533401</v>
      </c>
      <c r="N22">
        <v>1874.02037708324</v>
      </c>
      <c r="O22">
        <v>1930.3238429943999</v>
      </c>
      <c r="P22">
        <v>2008.14106589426</v>
      </c>
      <c r="Q22">
        <v>2148.2952290060998</v>
      </c>
      <c r="R22">
        <v>2098.0370204941501</v>
      </c>
      <c r="S22">
        <v>2086.3432926202399</v>
      </c>
      <c r="T22">
        <v>2164.1291373468698</v>
      </c>
      <c r="U22">
        <v>2239.0641560333802</v>
      </c>
      <c r="V22">
        <v>2214.39163239239</v>
      </c>
      <c r="W22">
        <v>2162.78741307273</v>
      </c>
      <c r="X22">
        <v>2071.9686500154298</v>
      </c>
      <c r="Y22">
        <v>2014.73389490723</v>
      </c>
      <c r="Z22">
        <v>1853.8918562557701</v>
      </c>
      <c r="AA22">
        <v>1821.0195223125099</v>
      </c>
      <c r="AB22">
        <v>1774.5465790329399</v>
      </c>
      <c r="AC22">
        <v>1759.38581324352</v>
      </c>
      <c r="AD22">
        <v>1786.0114088443199</v>
      </c>
      <c r="AE22">
        <v>1848.3</v>
      </c>
      <c r="AF22">
        <v>1938.3</v>
      </c>
    </row>
    <row r="23" spans="1:32" x14ac:dyDescent="0.3">
      <c r="A23" t="s">
        <v>105</v>
      </c>
      <c r="B23" t="s">
        <v>339</v>
      </c>
      <c r="C23" t="s">
        <v>297</v>
      </c>
      <c r="D23" t="s">
        <v>340</v>
      </c>
      <c r="E23" t="s">
        <v>298</v>
      </c>
      <c r="F23">
        <v>12503.905506644</v>
      </c>
      <c r="G23">
        <v>12647.788878880399</v>
      </c>
      <c r="H23">
        <v>13537.4340520725</v>
      </c>
      <c r="I23">
        <v>14219.9168063375</v>
      </c>
      <c r="J23">
        <v>14526.286763026899</v>
      </c>
      <c r="K23">
        <v>15505.0427028414</v>
      </c>
      <c r="L23">
        <v>15854.1530821993</v>
      </c>
      <c r="M23">
        <v>15116.826538556799</v>
      </c>
      <c r="N23">
        <v>13889.383727120799</v>
      </c>
      <c r="O23">
        <v>13848.130234210101</v>
      </c>
      <c r="P23">
        <v>13344.5352604525</v>
      </c>
      <c r="Q23">
        <v>13002.6080388664</v>
      </c>
      <c r="R23">
        <v>13218.2863370705</v>
      </c>
      <c r="S23">
        <v>12625.0099009802</v>
      </c>
      <c r="T23">
        <v>11240.417266239099</v>
      </c>
      <c r="U23">
        <v>10520.852885299601</v>
      </c>
      <c r="V23">
        <v>9840.7739569980204</v>
      </c>
      <c r="W23">
        <v>8329.7976556200301</v>
      </c>
      <c r="X23">
        <v>7774.1991418110601</v>
      </c>
      <c r="Y23">
        <v>7123.8431350562796</v>
      </c>
      <c r="Z23">
        <v>7120.7921902455601</v>
      </c>
      <c r="AA23">
        <v>7253.7902157116196</v>
      </c>
      <c r="AB23">
        <v>7693.5452710955797</v>
      </c>
      <c r="AC23">
        <v>7999.3837902462501</v>
      </c>
      <c r="AD23">
        <v>8352.3024608665801</v>
      </c>
      <c r="AE23">
        <v>8352.2000000000007</v>
      </c>
      <c r="AF23">
        <v>8897.6</v>
      </c>
    </row>
    <row r="24" spans="1:32" x14ac:dyDescent="0.3">
      <c r="A24" t="s">
        <v>105</v>
      </c>
      <c r="B24" t="s">
        <v>341</v>
      </c>
      <c r="C24" t="s">
        <v>297</v>
      </c>
      <c r="D24" t="s">
        <v>342</v>
      </c>
      <c r="E24" t="s">
        <v>298</v>
      </c>
      <c r="F24">
        <v>15287.4108710407</v>
      </c>
      <c r="G24">
        <v>15552.5966485316</v>
      </c>
      <c r="H24">
        <v>16753.9059865827</v>
      </c>
      <c r="I24">
        <v>17800.178713224301</v>
      </c>
      <c r="J24">
        <v>18634.118031178601</v>
      </c>
      <c r="K24">
        <v>19519.272941065101</v>
      </c>
      <c r="L24">
        <v>19660.7722761394</v>
      </c>
      <c r="M24">
        <v>19787.1193352394</v>
      </c>
      <c r="N24">
        <v>19361.225276819099</v>
      </c>
      <c r="O24">
        <v>19887.096069135299</v>
      </c>
      <c r="P24">
        <v>19894.001577242201</v>
      </c>
      <c r="Q24">
        <v>20253.002109985599</v>
      </c>
      <c r="R24">
        <v>20415.725582209401</v>
      </c>
      <c r="S24">
        <v>20448.732461419801</v>
      </c>
      <c r="T24">
        <v>20309.389818625099</v>
      </c>
      <c r="U24">
        <v>20734.232614700901</v>
      </c>
      <c r="V24">
        <v>20917.6129767317</v>
      </c>
      <c r="W24">
        <v>20643.688520996198</v>
      </c>
      <c r="X24">
        <v>21451.768787985999</v>
      </c>
      <c r="Y24">
        <v>22279.352845763598</v>
      </c>
      <c r="Z24">
        <v>22828.015840979999</v>
      </c>
      <c r="AA24">
        <v>23640.140832905799</v>
      </c>
      <c r="AB24">
        <v>23983.779915270301</v>
      </c>
      <c r="AC24">
        <v>24361.243796135299</v>
      </c>
      <c r="AD24">
        <v>24962.5215723455</v>
      </c>
      <c r="AE24">
        <v>23154.799999999999</v>
      </c>
      <c r="AF24">
        <v>24365.599999999999</v>
      </c>
    </row>
    <row r="25" spans="1:32" x14ac:dyDescent="0.3">
      <c r="A25" t="s">
        <v>105</v>
      </c>
      <c r="B25" t="s">
        <v>343</v>
      </c>
      <c r="C25" t="s">
        <v>297</v>
      </c>
      <c r="D25" t="s">
        <v>344</v>
      </c>
      <c r="E25" t="s">
        <v>298</v>
      </c>
      <c r="F25">
        <v>1891.77597671638</v>
      </c>
      <c r="G25">
        <v>1900.0671789518101</v>
      </c>
      <c r="H25">
        <v>2077.8193128703501</v>
      </c>
      <c r="I25">
        <v>2195.64065953919</v>
      </c>
      <c r="J25">
        <v>2304.4884404456998</v>
      </c>
      <c r="K25">
        <v>2460.1130794174101</v>
      </c>
      <c r="L25">
        <v>2443.4363656482101</v>
      </c>
      <c r="M25">
        <v>2450.9469282475402</v>
      </c>
      <c r="N25">
        <v>2387.2652932167498</v>
      </c>
      <c r="O25">
        <v>2453.16544474804</v>
      </c>
      <c r="P25">
        <v>2465.8687585438201</v>
      </c>
      <c r="Q25">
        <v>2502.7699635572399</v>
      </c>
      <c r="R25">
        <v>2499.2652094197301</v>
      </c>
      <c r="S25">
        <v>2498.55011207798</v>
      </c>
      <c r="T25">
        <v>2530.23631267874</v>
      </c>
      <c r="U25">
        <v>2595.9113837037098</v>
      </c>
      <c r="V25">
        <v>2108.5492848078402</v>
      </c>
      <c r="W25">
        <v>2075.6150126786702</v>
      </c>
      <c r="X25">
        <v>2074.7607622361602</v>
      </c>
      <c r="Y25">
        <v>2137.6550282675898</v>
      </c>
      <c r="Z25">
        <v>2272.3283785025901</v>
      </c>
      <c r="AA25">
        <v>2332.6463811506001</v>
      </c>
      <c r="AB25">
        <v>2418.8517461848601</v>
      </c>
      <c r="AC25">
        <v>2506.0042671161</v>
      </c>
      <c r="AD25">
        <v>2567.2501866666698</v>
      </c>
      <c r="AE25">
        <v>2286.1999999999998</v>
      </c>
      <c r="AF25">
        <v>2409</v>
      </c>
    </row>
    <row r="26" spans="1:32" x14ac:dyDescent="0.3">
      <c r="A26" t="s">
        <v>105</v>
      </c>
      <c r="B26" t="s">
        <v>345</v>
      </c>
      <c r="C26" t="s">
        <v>297</v>
      </c>
      <c r="D26" t="s">
        <v>346</v>
      </c>
      <c r="E26" t="s">
        <v>298</v>
      </c>
      <c r="F26">
        <v>7362.1155023805604</v>
      </c>
      <c r="G26">
        <v>7493.2562291050099</v>
      </c>
      <c r="H26">
        <v>8067.73347581505</v>
      </c>
      <c r="I26">
        <v>8573.2167544953809</v>
      </c>
      <c r="J26">
        <v>8974.0477514531503</v>
      </c>
      <c r="K26">
        <v>9394.0373097109004</v>
      </c>
      <c r="L26">
        <v>9466.7718600343796</v>
      </c>
      <c r="M26">
        <v>9528.7600663879093</v>
      </c>
      <c r="N26">
        <v>9325.1476229217806</v>
      </c>
      <c r="O26">
        <v>9578.3123748348207</v>
      </c>
      <c r="P26">
        <v>9579.98705135809</v>
      </c>
      <c r="Q26">
        <v>9753.9607533745602</v>
      </c>
      <c r="R26">
        <v>9835.63705358478</v>
      </c>
      <c r="S26">
        <v>9852.23382466363</v>
      </c>
      <c r="T26">
        <v>9778.3303894679302</v>
      </c>
      <c r="U26">
        <v>9981.0843657764308</v>
      </c>
      <c r="V26">
        <v>10228.551610115001</v>
      </c>
      <c r="W26">
        <v>10129.2060974137</v>
      </c>
      <c r="X26">
        <v>10574.6149796153</v>
      </c>
      <c r="Y26">
        <v>10930.6913567471</v>
      </c>
      <c r="Z26">
        <v>11080.4743923107</v>
      </c>
      <c r="AA26">
        <v>11636.9366386977</v>
      </c>
      <c r="AB26">
        <v>11757.0838291132</v>
      </c>
      <c r="AC26">
        <v>11896.0316254313</v>
      </c>
      <c r="AD26">
        <v>11876.082228731</v>
      </c>
      <c r="AE26">
        <v>11633.6</v>
      </c>
      <c r="AF26">
        <v>12135.8</v>
      </c>
    </row>
    <row r="27" spans="1:32" x14ac:dyDescent="0.3">
      <c r="A27" t="s">
        <v>105</v>
      </c>
      <c r="B27" t="s">
        <v>347</v>
      </c>
      <c r="C27" t="s">
        <v>297</v>
      </c>
      <c r="D27" t="s">
        <v>348</v>
      </c>
      <c r="E27" t="s">
        <v>298</v>
      </c>
      <c r="F27">
        <v>6085.6195710757702</v>
      </c>
      <c r="G27">
        <v>6208.8172680648804</v>
      </c>
      <c r="H27">
        <v>6666.2359878708403</v>
      </c>
      <c r="I27">
        <v>7091.1015170958899</v>
      </c>
      <c r="J27">
        <v>7419.0593879970602</v>
      </c>
      <c r="K27">
        <v>7738.8998396925499</v>
      </c>
      <c r="L27">
        <v>7818.9948518168503</v>
      </c>
      <c r="M27">
        <v>7875.0223970421703</v>
      </c>
      <c r="N27">
        <v>7713.4326449616601</v>
      </c>
      <c r="O27">
        <v>7922.13806554453</v>
      </c>
      <c r="P27">
        <v>7916.4471950540401</v>
      </c>
      <c r="Q27">
        <v>8064.6685410912796</v>
      </c>
      <c r="R27">
        <v>8146.4138486973698</v>
      </c>
      <c r="S27">
        <v>8163.0053229309797</v>
      </c>
      <c r="T27">
        <v>8071.9995332508597</v>
      </c>
      <c r="U27">
        <v>8231.5342463337292</v>
      </c>
      <c r="V27">
        <v>8579.0407123336099</v>
      </c>
      <c r="W27">
        <v>8433.8336664368999</v>
      </c>
      <c r="X27">
        <v>8786.6369174892607</v>
      </c>
      <c r="Y27">
        <v>9199.6411359598696</v>
      </c>
      <c r="Z27">
        <v>9480.1122652454706</v>
      </c>
      <c r="AA27">
        <v>9663.5685706701606</v>
      </c>
      <c r="AB27">
        <v>9805.3222877953303</v>
      </c>
      <c r="AC27">
        <v>9960.5833070619592</v>
      </c>
      <c r="AD27">
        <v>10549.123272576</v>
      </c>
      <c r="AE27">
        <v>9235</v>
      </c>
      <c r="AF27">
        <v>9820.7999999999993</v>
      </c>
    </row>
    <row r="28" spans="1:32" x14ac:dyDescent="0.3">
      <c r="A28" t="s">
        <v>105</v>
      </c>
      <c r="B28" t="s">
        <v>349</v>
      </c>
      <c r="C28" t="s">
        <v>297</v>
      </c>
      <c r="D28" t="s">
        <v>350</v>
      </c>
      <c r="E28" t="s">
        <v>298</v>
      </c>
      <c r="F28">
        <v>5412.1466808989899</v>
      </c>
      <c r="G28">
        <v>5458.6144257227297</v>
      </c>
      <c r="H28">
        <v>5627.4984289417598</v>
      </c>
      <c r="I28">
        <v>5983.2153420126497</v>
      </c>
      <c r="J28">
        <v>6530.3448996923498</v>
      </c>
      <c r="K28">
        <v>7139.5336135040397</v>
      </c>
      <c r="L28">
        <v>7229.0946268805401</v>
      </c>
      <c r="M28">
        <v>7337.6213618476304</v>
      </c>
      <c r="N28">
        <v>7344.4329005402396</v>
      </c>
      <c r="O28">
        <v>7825.9637755723197</v>
      </c>
      <c r="P28">
        <v>7843.6708787766802</v>
      </c>
      <c r="Q28">
        <v>8247.2309326010509</v>
      </c>
      <c r="R28">
        <v>8914.1535402108202</v>
      </c>
      <c r="S28">
        <v>9008.5662330188807</v>
      </c>
      <c r="T28">
        <v>8489.2585361471902</v>
      </c>
      <c r="U28">
        <v>9010.3734088426008</v>
      </c>
      <c r="V28">
        <v>8899.9035302065004</v>
      </c>
      <c r="W28">
        <v>8785.5079264249998</v>
      </c>
      <c r="X28">
        <v>8627.8993697325095</v>
      </c>
      <c r="Y28">
        <v>8346.9670886639906</v>
      </c>
      <c r="Z28">
        <v>8420.2577591105801</v>
      </c>
      <c r="AA28">
        <v>8313.6124367499997</v>
      </c>
      <c r="AB28">
        <v>8914.2676982088597</v>
      </c>
      <c r="AC28">
        <v>9205.0798522129498</v>
      </c>
      <c r="AD28">
        <v>9625.9403776663894</v>
      </c>
      <c r="AE28">
        <v>6989.5</v>
      </c>
      <c r="AF28">
        <v>7967.2</v>
      </c>
    </row>
    <row r="29" spans="1:32" x14ac:dyDescent="0.3">
      <c r="A29" t="s">
        <v>105</v>
      </c>
      <c r="B29" t="s">
        <v>351</v>
      </c>
      <c r="C29" t="s">
        <v>297</v>
      </c>
      <c r="D29" t="s">
        <v>352</v>
      </c>
      <c r="E29" t="s">
        <v>298</v>
      </c>
      <c r="F29">
        <v>2323.3524916454598</v>
      </c>
      <c r="G29">
        <v>2348.1504777436999</v>
      </c>
      <c r="H29">
        <v>2425.3302100484698</v>
      </c>
      <c r="I29">
        <v>2580.3609323140199</v>
      </c>
      <c r="J29">
        <v>2811.4822261849899</v>
      </c>
      <c r="K29">
        <v>3076.0741142849602</v>
      </c>
      <c r="L29">
        <v>3117.1363156887201</v>
      </c>
      <c r="M29">
        <v>3164.2447926724799</v>
      </c>
      <c r="N29">
        <v>3170.2845522860498</v>
      </c>
      <c r="O29">
        <v>3375.8676041543999</v>
      </c>
      <c r="P29">
        <v>3389.2922775748498</v>
      </c>
      <c r="Q29">
        <v>3560.0744352051202</v>
      </c>
      <c r="R29">
        <v>3849.3538399552799</v>
      </c>
      <c r="S29">
        <v>3892.6421921688202</v>
      </c>
      <c r="T29">
        <v>3671.8048532644998</v>
      </c>
      <c r="U29">
        <v>3897.0924063059201</v>
      </c>
      <c r="V29">
        <v>3945.6861148888702</v>
      </c>
      <c r="W29">
        <v>3625.6393429884702</v>
      </c>
      <c r="X29">
        <v>3554.0211183399301</v>
      </c>
      <c r="Y29">
        <v>3412.3708153344801</v>
      </c>
      <c r="Z29">
        <v>3557.2192522712799</v>
      </c>
      <c r="AA29">
        <v>3541.2711979535902</v>
      </c>
      <c r="AB29">
        <v>3669.3518143653</v>
      </c>
      <c r="AC29">
        <v>3796.5699047225398</v>
      </c>
      <c r="AD29">
        <v>3998.4854213133299</v>
      </c>
      <c r="AE29">
        <v>3619.1</v>
      </c>
      <c r="AF29">
        <v>3907</v>
      </c>
    </row>
    <row r="30" spans="1:32" x14ac:dyDescent="0.3">
      <c r="A30" t="s">
        <v>105</v>
      </c>
      <c r="B30" t="s">
        <v>353</v>
      </c>
      <c r="C30" t="s">
        <v>297</v>
      </c>
      <c r="D30" t="s">
        <v>354</v>
      </c>
      <c r="E30" t="s">
        <v>298</v>
      </c>
      <c r="F30">
        <v>102.608730743381</v>
      </c>
      <c r="G30">
        <v>99.560946661894505</v>
      </c>
      <c r="H30">
        <v>98.990941242074499</v>
      </c>
      <c r="I30">
        <v>104.00095397509401</v>
      </c>
      <c r="J30">
        <v>117.25268843321101</v>
      </c>
      <c r="K30">
        <v>126.465399667249</v>
      </c>
      <c r="L30">
        <v>126.117489351796</v>
      </c>
      <c r="M30">
        <v>127.787919674336</v>
      </c>
      <c r="N30">
        <v>125.494290346848</v>
      </c>
      <c r="O30">
        <v>135.48941081695099</v>
      </c>
      <c r="P30">
        <v>130.841108285747</v>
      </c>
      <c r="Q30">
        <v>140.719178712618</v>
      </c>
      <c r="R30">
        <v>151.05351252260201</v>
      </c>
      <c r="S30">
        <v>150.570398943105</v>
      </c>
      <c r="T30">
        <v>138.46944839658701</v>
      </c>
      <c r="U30">
        <v>147.089582041829</v>
      </c>
      <c r="V30">
        <v>150.71797780377199</v>
      </c>
      <c r="W30">
        <v>146.82129878391399</v>
      </c>
      <c r="X30">
        <v>161.91784361855099</v>
      </c>
      <c r="Y30">
        <v>184.823993025242</v>
      </c>
      <c r="Z30">
        <v>183.29191772510799</v>
      </c>
      <c r="AA30">
        <v>191.591929093792</v>
      </c>
      <c r="AB30">
        <v>200.93426000161699</v>
      </c>
      <c r="AC30">
        <v>165.65572580285999</v>
      </c>
      <c r="AD30">
        <v>177.51783439490401</v>
      </c>
      <c r="AE30">
        <v>125.3</v>
      </c>
      <c r="AF30">
        <v>154.69999999999999</v>
      </c>
    </row>
    <row r="31" spans="1:32" x14ac:dyDescent="0.3">
      <c r="A31" t="s">
        <v>105</v>
      </c>
      <c r="B31" t="s">
        <v>355</v>
      </c>
      <c r="C31" t="s">
        <v>297</v>
      </c>
      <c r="D31" t="s">
        <v>356</v>
      </c>
      <c r="E31" t="s">
        <v>298</v>
      </c>
      <c r="F31">
        <v>1087.45269271896</v>
      </c>
      <c r="G31">
        <v>1069.17617687495</v>
      </c>
      <c r="H31">
        <v>1077.0307658858301</v>
      </c>
      <c r="I31">
        <v>1135.17774857826</v>
      </c>
      <c r="J31">
        <v>1266.0455869326699</v>
      </c>
      <c r="K31">
        <v>1370.84508812069</v>
      </c>
      <c r="L31">
        <v>1374.3227354030601</v>
      </c>
      <c r="M31">
        <v>1393.3437801059799</v>
      </c>
      <c r="N31">
        <v>1377.3707032617299</v>
      </c>
      <c r="O31">
        <v>1480.51482274562</v>
      </c>
      <c r="P31">
        <v>1449.7015420441401</v>
      </c>
      <c r="Q31">
        <v>1546.40437112481</v>
      </c>
      <c r="R31">
        <v>1663.46204391226</v>
      </c>
      <c r="S31">
        <v>1665.60920214777</v>
      </c>
      <c r="T31">
        <v>1547.0174992402999</v>
      </c>
      <c r="U31">
        <v>1642.6456995921401</v>
      </c>
      <c r="V31">
        <v>1363.00213979253</v>
      </c>
      <c r="W31">
        <v>1416.5222878222901</v>
      </c>
      <c r="X31">
        <v>1430.2930877879201</v>
      </c>
      <c r="Y31">
        <v>1168.87846719611</v>
      </c>
      <c r="Z31">
        <v>974.06538933009301</v>
      </c>
      <c r="AA31">
        <v>806.68834280215799</v>
      </c>
      <c r="AB31">
        <v>1040.74484556945</v>
      </c>
      <c r="AC31">
        <v>1166.2352265012701</v>
      </c>
      <c r="AD31">
        <v>1180.6628787878799</v>
      </c>
      <c r="AE31">
        <v>-127.5</v>
      </c>
      <c r="AF31">
        <v>184</v>
      </c>
    </row>
    <row r="32" spans="1:32" x14ac:dyDescent="0.3">
      <c r="A32" t="s">
        <v>105</v>
      </c>
      <c r="B32" t="s">
        <v>357</v>
      </c>
      <c r="C32" t="s">
        <v>297</v>
      </c>
      <c r="D32" t="s">
        <v>358</v>
      </c>
      <c r="E32" t="s">
        <v>298</v>
      </c>
      <c r="F32">
        <v>1698.11436657182</v>
      </c>
      <c r="G32">
        <v>1723.8891747217899</v>
      </c>
      <c r="H32">
        <v>1787.52618499337</v>
      </c>
      <c r="I32">
        <v>1904.57245870935</v>
      </c>
      <c r="J32">
        <v>2067.5173939127699</v>
      </c>
      <c r="K32">
        <v>2265.9134757941001</v>
      </c>
      <c r="L32">
        <v>2299.8367836027101</v>
      </c>
      <c r="M32">
        <v>2335.0450697906099</v>
      </c>
      <c r="N32">
        <v>2344.1733706360701</v>
      </c>
      <c r="O32">
        <v>2492.7214549444998</v>
      </c>
      <c r="P32">
        <v>2511.5874831248598</v>
      </c>
      <c r="Q32">
        <v>2632.4956841723401</v>
      </c>
      <c r="R32">
        <v>2848.2446266864599</v>
      </c>
      <c r="S32">
        <v>2884.2142539700699</v>
      </c>
      <c r="T32">
        <v>2726.1908715251002</v>
      </c>
      <c r="U32">
        <v>2893.26957805543</v>
      </c>
      <c r="V32">
        <v>2949.5003299227801</v>
      </c>
      <c r="W32">
        <v>3126.5767475656598</v>
      </c>
      <c r="X32">
        <v>3050.3349014413602</v>
      </c>
      <c r="Y32">
        <v>3107.57979235313</v>
      </c>
      <c r="Z32">
        <v>3208.0529991996</v>
      </c>
      <c r="AA32">
        <v>3325.7640637807099</v>
      </c>
      <c r="AB32">
        <v>3577.0075116081198</v>
      </c>
      <c r="AC32">
        <v>3629.4454259368699</v>
      </c>
      <c r="AD32">
        <v>3796.3848033352701</v>
      </c>
      <c r="AE32">
        <v>2877.7</v>
      </c>
      <c r="AF32">
        <v>3207.7</v>
      </c>
    </row>
    <row r="33" spans="1:32" x14ac:dyDescent="0.3">
      <c r="A33" t="s">
        <v>105</v>
      </c>
      <c r="B33" t="s">
        <v>359</v>
      </c>
      <c r="C33" t="s">
        <v>297</v>
      </c>
      <c r="D33" t="s">
        <v>360</v>
      </c>
      <c r="E33" t="s">
        <v>298</v>
      </c>
      <c r="F33">
        <v>396.91622518429398</v>
      </c>
      <c r="G33">
        <v>406.62671387381801</v>
      </c>
      <c r="H33">
        <v>424.91919959635197</v>
      </c>
      <c r="I33">
        <v>454.14931014183298</v>
      </c>
      <c r="J33">
        <v>489.27205401967399</v>
      </c>
      <c r="K33">
        <v>537.939468950481</v>
      </c>
      <c r="L33">
        <v>547.80832950090803</v>
      </c>
      <c r="M33">
        <v>556.32867863312697</v>
      </c>
      <c r="N33">
        <v>560.74139141899502</v>
      </c>
      <c r="O33">
        <v>594.57241982713299</v>
      </c>
      <c r="P33">
        <v>603.32081016701898</v>
      </c>
      <c r="Q33">
        <v>629.64585700002704</v>
      </c>
      <c r="R33">
        <v>682.14113038713401</v>
      </c>
      <c r="S33">
        <v>692.58717664647099</v>
      </c>
      <c r="T33">
        <v>657.17563517111796</v>
      </c>
      <c r="U33">
        <v>697.327263753892</v>
      </c>
      <c r="V33">
        <v>663.61837447516598</v>
      </c>
      <c r="W33">
        <v>612.99319878361905</v>
      </c>
      <c r="X33">
        <v>586.18396201197595</v>
      </c>
      <c r="Y33">
        <v>577.46937753081897</v>
      </c>
      <c r="Z33">
        <v>574.86122185320005</v>
      </c>
      <c r="AA33">
        <v>525.93686254654494</v>
      </c>
      <c r="AB33">
        <v>484.82365045355402</v>
      </c>
      <c r="AC33">
        <v>496.86957688166098</v>
      </c>
      <c r="AD33">
        <v>522.97943262411297</v>
      </c>
      <c r="AE33">
        <v>494.9</v>
      </c>
      <c r="AF33">
        <v>513.79999999999995</v>
      </c>
    </row>
    <row r="34" spans="1:32" x14ac:dyDescent="0.3">
      <c r="A34" t="s">
        <v>105</v>
      </c>
      <c r="B34" t="s">
        <v>361</v>
      </c>
      <c r="C34" t="s">
        <v>297</v>
      </c>
      <c r="D34" t="s">
        <v>362</v>
      </c>
      <c r="E34" t="s">
        <v>298</v>
      </c>
      <c r="F34">
        <v>7809.1948118379396</v>
      </c>
      <c r="G34">
        <v>7547.1120648885799</v>
      </c>
      <c r="H34">
        <v>7938.9393808110499</v>
      </c>
      <c r="I34">
        <v>8304.9361396741406</v>
      </c>
      <c r="J34">
        <v>8475.23709380328</v>
      </c>
      <c r="K34">
        <v>9169.1558519841201</v>
      </c>
      <c r="L34">
        <v>9242.2712889947597</v>
      </c>
      <c r="M34">
        <v>9053.0667031507692</v>
      </c>
      <c r="N34">
        <v>8587.6474926344108</v>
      </c>
      <c r="O34">
        <v>8667.1763586263096</v>
      </c>
      <c r="P34">
        <v>8803.2984421642195</v>
      </c>
      <c r="Q34">
        <v>9057.4159280746699</v>
      </c>
      <c r="R34">
        <v>9185.1718772976292</v>
      </c>
      <c r="S34">
        <v>8922.0185610845801</v>
      </c>
      <c r="T34">
        <v>8961.2978880830706</v>
      </c>
      <c r="U34">
        <v>9178.1226973932407</v>
      </c>
      <c r="V34">
        <v>8977.0660448744602</v>
      </c>
      <c r="W34">
        <v>8910.0509638711592</v>
      </c>
      <c r="X34">
        <v>8831.9808193486897</v>
      </c>
      <c r="Y34">
        <v>9134.7220140317004</v>
      </c>
      <c r="Z34">
        <v>9298.8648786409904</v>
      </c>
      <c r="AA34">
        <v>9541.6839021781998</v>
      </c>
      <c r="AB34">
        <v>10236.825516746199</v>
      </c>
      <c r="AC34">
        <v>10717.3997754133</v>
      </c>
      <c r="AD34">
        <v>11170.969662973401</v>
      </c>
      <c r="AE34">
        <v>6388.7</v>
      </c>
      <c r="AF34">
        <v>7172.2</v>
      </c>
    </row>
    <row r="35" spans="1:32" x14ac:dyDescent="0.3">
      <c r="A35" t="s">
        <v>105</v>
      </c>
      <c r="B35" t="s">
        <v>363</v>
      </c>
      <c r="C35" t="s">
        <v>297</v>
      </c>
      <c r="D35" t="s">
        <v>364</v>
      </c>
      <c r="E35" t="s">
        <v>298</v>
      </c>
      <c r="F35">
        <v>3577.7733617068898</v>
      </c>
      <c r="G35">
        <v>3600.70953605979</v>
      </c>
      <c r="H35">
        <v>3702.4381961179101</v>
      </c>
      <c r="I35">
        <v>3801.95008634737</v>
      </c>
      <c r="J35">
        <v>4057.5433694631602</v>
      </c>
      <c r="K35">
        <v>4303.64202793194</v>
      </c>
      <c r="L35">
        <v>4588.2612125387604</v>
      </c>
      <c r="M35">
        <v>4850.1274232037404</v>
      </c>
      <c r="N35">
        <v>4880.0275587126898</v>
      </c>
      <c r="O35">
        <v>5065.9143752946902</v>
      </c>
      <c r="P35">
        <v>5257.5382209484796</v>
      </c>
      <c r="Q35">
        <v>5525.3661593017296</v>
      </c>
      <c r="R35">
        <v>5775.2739877736703</v>
      </c>
      <c r="S35">
        <v>6019.9813909495497</v>
      </c>
      <c r="T35">
        <v>6068.5312525838899</v>
      </c>
      <c r="U35">
        <v>5855.8938599548801</v>
      </c>
      <c r="V35">
        <v>6178.6172022404098</v>
      </c>
      <c r="W35">
        <v>5981.4950134596602</v>
      </c>
      <c r="X35">
        <v>5860.8523379625803</v>
      </c>
      <c r="Y35">
        <v>5782.82490678266</v>
      </c>
      <c r="Z35">
        <v>5816.3287171827496</v>
      </c>
      <c r="AA35">
        <v>5977.8964423577299</v>
      </c>
      <c r="AB35">
        <v>6217.1052376855396</v>
      </c>
      <c r="AC35">
        <v>6673.4381903583198</v>
      </c>
      <c r="AD35">
        <v>7202.3351456084201</v>
      </c>
      <c r="AE35">
        <v>7782.5</v>
      </c>
      <c r="AF35">
        <v>8318.2999999999993</v>
      </c>
    </row>
    <row r="36" spans="1:32" x14ac:dyDescent="0.3">
      <c r="A36" t="s">
        <v>105</v>
      </c>
      <c r="B36" t="s">
        <v>365</v>
      </c>
      <c r="C36" t="s">
        <v>297</v>
      </c>
      <c r="D36" t="s">
        <v>366</v>
      </c>
      <c r="E36" t="s">
        <v>298</v>
      </c>
      <c r="F36">
        <v>1143.01084581544</v>
      </c>
      <c r="G36">
        <v>1159.59363563068</v>
      </c>
      <c r="H36">
        <v>1246.4219740129299</v>
      </c>
      <c r="I36">
        <v>1260.30095432701</v>
      </c>
      <c r="J36">
        <v>1327.1547010486699</v>
      </c>
      <c r="K36">
        <v>1323.21187662487</v>
      </c>
      <c r="L36">
        <v>1220.71651083899</v>
      </c>
      <c r="M36">
        <v>1190.4420111309901</v>
      </c>
      <c r="N36">
        <v>1175.53281445979</v>
      </c>
      <c r="O36">
        <v>1184.11931501759</v>
      </c>
      <c r="P36">
        <v>1197.90709152356</v>
      </c>
      <c r="Q36">
        <v>1275.7525472137099</v>
      </c>
      <c r="R36">
        <v>1296.68229860115</v>
      </c>
      <c r="S36">
        <v>1277.11693868114</v>
      </c>
      <c r="T36">
        <v>1266.0591452820599</v>
      </c>
      <c r="U36">
        <v>1211.3466187328499</v>
      </c>
      <c r="V36">
        <v>1137.98540186329</v>
      </c>
      <c r="W36">
        <v>1050.7924611677599</v>
      </c>
      <c r="X36">
        <v>1043.0256303767701</v>
      </c>
      <c r="Y36">
        <v>1027.06753770817</v>
      </c>
      <c r="Z36">
        <v>1033.87771805485</v>
      </c>
      <c r="AA36">
        <v>1044.3727546694399</v>
      </c>
      <c r="AB36">
        <v>1092.30562947878</v>
      </c>
      <c r="AC36">
        <v>1166.8898954469801</v>
      </c>
      <c r="AD36">
        <v>1180.7763157894699</v>
      </c>
      <c r="AE36">
        <v>1150.5</v>
      </c>
      <c r="AF36">
        <v>1224.0999999999999</v>
      </c>
    </row>
    <row r="37" spans="1:32" x14ac:dyDescent="0.3">
      <c r="A37" t="s">
        <v>105</v>
      </c>
      <c r="B37" t="s">
        <v>367</v>
      </c>
      <c r="C37" t="s">
        <v>297</v>
      </c>
      <c r="D37" t="s">
        <v>368</v>
      </c>
      <c r="E37" t="s">
        <v>298</v>
      </c>
      <c r="F37">
        <v>1526.1487538049</v>
      </c>
      <c r="G37">
        <v>1533.82493704945</v>
      </c>
      <c r="H37">
        <v>1555.4861064874599</v>
      </c>
      <c r="I37">
        <v>1612.0464582539901</v>
      </c>
      <c r="J37">
        <v>1760.57460792193</v>
      </c>
      <c r="K37">
        <v>1913.6909741909799</v>
      </c>
      <c r="L37">
        <v>2168.4301349386801</v>
      </c>
      <c r="M37">
        <v>2322.66290007001</v>
      </c>
      <c r="N37">
        <v>2354.2928609472601</v>
      </c>
      <c r="O37">
        <v>2469.96686857749</v>
      </c>
      <c r="P37">
        <v>2586.4668069177501</v>
      </c>
      <c r="Q37">
        <v>2681.2559154753499</v>
      </c>
      <c r="R37">
        <v>2834.2061779005098</v>
      </c>
      <c r="S37">
        <v>2989.2077003150898</v>
      </c>
      <c r="T37">
        <v>2973.9783967675298</v>
      </c>
      <c r="U37">
        <v>2773.9582938539102</v>
      </c>
      <c r="V37">
        <v>3049.9052371409002</v>
      </c>
      <c r="W37">
        <v>2906.8505516410301</v>
      </c>
      <c r="X37">
        <v>2655.10442387496</v>
      </c>
      <c r="Y37">
        <v>2467.2031299461801</v>
      </c>
      <c r="Z37">
        <v>2450.2055902254401</v>
      </c>
      <c r="AA37">
        <v>2412.5642689598599</v>
      </c>
      <c r="AB37">
        <v>2273.1418796784701</v>
      </c>
      <c r="AC37">
        <v>2239.78359989919</v>
      </c>
      <c r="AD37">
        <v>2288.20142797779</v>
      </c>
      <c r="AE37">
        <v>2495.1999999999998</v>
      </c>
      <c r="AF37">
        <v>2496.8000000000002</v>
      </c>
    </row>
    <row r="38" spans="1:32" x14ac:dyDescent="0.3">
      <c r="A38" t="s">
        <v>105</v>
      </c>
      <c r="B38" t="s">
        <v>369</v>
      </c>
      <c r="C38" t="s">
        <v>297</v>
      </c>
      <c r="D38" t="s">
        <v>370</v>
      </c>
      <c r="E38" t="s">
        <v>298</v>
      </c>
      <c r="F38">
        <v>1091.9936062358199</v>
      </c>
      <c r="G38">
        <v>1095.41755035392</v>
      </c>
      <c r="H38">
        <v>1134.21211910438</v>
      </c>
      <c r="I38">
        <v>1141.48270961146</v>
      </c>
      <c r="J38">
        <v>1128.8913801707199</v>
      </c>
      <c r="K38">
        <v>1165.9895206938099</v>
      </c>
      <c r="L38">
        <v>1156.1096261581299</v>
      </c>
      <c r="M38">
        <v>1260.2303832405901</v>
      </c>
      <c r="N38">
        <v>1257.98623342068</v>
      </c>
      <c r="O38">
        <v>1295.59237926065</v>
      </c>
      <c r="P38">
        <v>1337.4534112655199</v>
      </c>
      <c r="Q38">
        <v>1447.7368585922</v>
      </c>
      <c r="R38">
        <v>1502.54230751043</v>
      </c>
      <c r="S38">
        <v>1589.74698585392</v>
      </c>
      <c r="T38">
        <v>1672.50847656781</v>
      </c>
      <c r="U38">
        <v>1740.0253685995599</v>
      </c>
      <c r="V38">
        <v>1831.18349075693</v>
      </c>
      <c r="W38">
        <v>1871.78084750122</v>
      </c>
      <c r="X38">
        <v>2032.31863985573</v>
      </c>
      <c r="Y38">
        <v>2178.0732482915801</v>
      </c>
      <c r="Z38">
        <v>2225.5778273303299</v>
      </c>
      <c r="AA38">
        <v>2430.5104769888899</v>
      </c>
      <c r="AB38">
        <v>2800.5817761475901</v>
      </c>
      <c r="AC38">
        <v>3249.5113197384899</v>
      </c>
      <c r="AD38">
        <v>3732.7697363083198</v>
      </c>
      <c r="AE38">
        <v>4136.8</v>
      </c>
      <c r="AF38">
        <v>4597.3999999999996</v>
      </c>
    </row>
    <row r="39" spans="1:32" x14ac:dyDescent="0.3">
      <c r="A39" t="s">
        <v>105</v>
      </c>
      <c r="B39" t="s">
        <v>371</v>
      </c>
      <c r="C39" t="s">
        <v>297</v>
      </c>
      <c r="D39" t="s">
        <v>372</v>
      </c>
      <c r="E39" t="s">
        <v>298</v>
      </c>
      <c r="F39">
        <v>4394.0227399134601</v>
      </c>
      <c r="G39">
        <v>4552.9091923124097</v>
      </c>
      <c r="H39">
        <v>5030.4305619276602</v>
      </c>
      <c r="I39">
        <v>5713.0811919458602</v>
      </c>
      <c r="J39">
        <v>6440.1970639667297</v>
      </c>
      <c r="K39">
        <v>6465.2418772343299</v>
      </c>
      <c r="L39">
        <v>7381.3079303250797</v>
      </c>
      <c r="M39">
        <v>7874.5142113462498</v>
      </c>
      <c r="N39">
        <v>8431.9032543081703</v>
      </c>
      <c r="O39">
        <v>9018.8006713274499</v>
      </c>
      <c r="P39">
        <v>9235.3420703219999</v>
      </c>
      <c r="Q39">
        <v>10316.7388883073</v>
      </c>
      <c r="R39">
        <v>11551.1080706474</v>
      </c>
      <c r="S39">
        <v>12221.772885645199</v>
      </c>
      <c r="T39">
        <v>12205.867579673501</v>
      </c>
      <c r="U39">
        <v>11990.720932939599</v>
      </c>
      <c r="V39">
        <v>12024.2601170613</v>
      </c>
      <c r="W39">
        <v>10880.796066655899</v>
      </c>
      <c r="X39">
        <v>10211.949841030901</v>
      </c>
      <c r="Y39">
        <v>9121.0801123003002</v>
      </c>
      <c r="Z39">
        <v>8589.2982592971093</v>
      </c>
      <c r="AA39">
        <v>8509.1000081099592</v>
      </c>
      <c r="AB39">
        <v>8191.4493949059797</v>
      </c>
      <c r="AC39">
        <v>8600.9190603165098</v>
      </c>
      <c r="AD39">
        <v>8898.8358019229308</v>
      </c>
      <c r="AE39">
        <v>9255.7999999999993</v>
      </c>
      <c r="AF39">
        <v>9880.7999999999993</v>
      </c>
    </row>
    <row r="40" spans="1:32" x14ac:dyDescent="0.3">
      <c r="A40" t="s">
        <v>105</v>
      </c>
      <c r="B40" t="s">
        <v>373</v>
      </c>
      <c r="C40" t="s">
        <v>297</v>
      </c>
      <c r="D40" t="s">
        <v>374</v>
      </c>
      <c r="E40" t="s">
        <v>298</v>
      </c>
      <c r="F40">
        <v>19295.428068878198</v>
      </c>
      <c r="G40">
        <v>19499.926950493202</v>
      </c>
      <c r="H40">
        <v>19990.990551159499</v>
      </c>
      <c r="I40">
        <v>19989.482662058101</v>
      </c>
      <c r="J40">
        <v>20203.9821798517</v>
      </c>
      <c r="K40">
        <v>20533.540303485701</v>
      </c>
      <c r="L40">
        <v>20859.4012572258</v>
      </c>
      <c r="M40">
        <v>20776.422642477301</v>
      </c>
      <c r="N40">
        <v>20544.397756618</v>
      </c>
      <c r="O40">
        <v>20075.6176152035</v>
      </c>
      <c r="P40">
        <v>20514.720716039701</v>
      </c>
      <c r="Q40">
        <v>20449.334055142899</v>
      </c>
      <c r="R40">
        <v>20724.680331669599</v>
      </c>
      <c r="S40">
        <v>20989.5628359445</v>
      </c>
      <c r="T40">
        <v>21207.585680715601</v>
      </c>
      <c r="U40">
        <v>22362.875713861798</v>
      </c>
      <c r="V40">
        <v>22574.4240197047</v>
      </c>
      <c r="W40">
        <v>22216.797488814798</v>
      </c>
      <c r="X40">
        <v>22433.3908068745</v>
      </c>
      <c r="Y40">
        <v>22374.464561126701</v>
      </c>
      <c r="Z40">
        <v>22551.799614904801</v>
      </c>
      <c r="AA40">
        <v>22926.438938985699</v>
      </c>
      <c r="AB40">
        <v>23597.052534666</v>
      </c>
      <c r="AC40">
        <v>23698.6076673797</v>
      </c>
      <c r="AD40">
        <v>24079.910248411699</v>
      </c>
      <c r="AE40">
        <v>23562.400000000001</v>
      </c>
      <c r="AF40">
        <v>23644.2</v>
      </c>
    </row>
    <row r="41" spans="1:32" x14ac:dyDescent="0.3">
      <c r="A41" t="s">
        <v>105</v>
      </c>
      <c r="B41" t="s">
        <v>375</v>
      </c>
      <c r="C41" t="s">
        <v>297</v>
      </c>
      <c r="D41" t="s">
        <v>376</v>
      </c>
      <c r="E41" t="s">
        <v>298</v>
      </c>
      <c r="F41">
        <v>12530.701129842801</v>
      </c>
      <c r="G41">
        <v>12415.643131052</v>
      </c>
      <c r="H41">
        <v>12113.208992849501</v>
      </c>
      <c r="I41">
        <v>11484.471617375901</v>
      </c>
      <c r="J41">
        <v>11247.1650118618</v>
      </c>
      <c r="K41">
        <v>11232.4881745941</v>
      </c>
      <c r="L41">
        <v>11089.224630131401</v>
      </c>
      <c r="M41">
        <v>11310.987977242001</v>
      </c>
      <c r="N41">
        <v>11171.179021620601</v>
      </c>
      <c r="O41">
        <v>11317.4662860807</v>
      </c>
      <c r="P41">
        <v>11395.795141500101</v>
      </c>
      <c r="Q41">
        <v>11402.149182003401</v>
      </c>
      <c r="R41">
        <v>11649.3277092319</v>
      </c>
      <c r="S41">
        <v>11795.615031515799</v>
      </c>
      <c r="T41">
        <v>12412.5833920155</v>
      </c>
      <c r="U41">
        <v>13714.5817657549</v>
      </c>
      <c r="V41">
        <v>14032.3521752168</v>
      </c>
      <c r="W41">
        <v>14177.0250138677</v>
      </c>
      <c r="X41">
        <v>14140.857606183999</v>
      </c>
      <c r="Y41">
        <v>14074.478094939001</v>
      </c>
      <c r="Z41">
        <v>13875.1301414298</v>
      </c>
      <c r="AA41">
        <v>13690.9450234509</v>
      </c>
      <c r="AB41">
        <v>13723.7684531739</v>
      </c>
      <c r="AC41">
        <v>13592.986132453099</v>
      </c>
      <c r="AD41">
        <v>13680.9358273091</v>
      </c>
      <c r="AE41">
        <v>13714.7</v>
      </c>
      <c r="AF41">
        <v>13656.9</v>
      </c>
    </row>
    <row r="42" spans="1:32" x14ac:dyDescent="0.3">
      <c r="A42" t="s">
        <v>105</v>
      </c>
      <c r="B42" t="s">
        <v>377</v>
      </c>
      <c r="C42" t="s">
        <v>297</v>
      </c>
      <c r="D42" t="s">
        <v>378</v>
      </c>
      <c r="E42" t="s">
        <v>298</v>
      </c>
      <c r="F42">
        <v>4853.5297489272498</v>
      </c>
      <c r="G42">
        <v>4909.4394080210895</v>
      </c>
      <c r="H42">
        <v>5093.6827418466701</v>
      </c>
      <c r="I42">
        <v>5144.1911828580396</v>
      </c>
      <c r="J42">
        <v>5250.1024706861299</v>
      </c>
      <c r="K42">
        <v>5352.0819255782299</v>
      </c>
      <c r="L42">
        <v>5434.0366254303599</v>
      </c>
      <c r="M42">
        <v>5494.15695771641</v>
      </c>
      <c r="N42">
        <v>5501.7332391651198</v>
      </c>
      <c r="O42">
        <v>5597.6262609975502</v>
      </c>
      <c r="P42">
        <v>5827.9344540372103</v>
      </c>
      <c r="Q42">
        <v>5801.4317411871298</v>
      </c>
      <c r="R42">
        <v>6053.5638975128404</v>
      </c>
      <c r="S42">
        <v>6366.4581448455701</v>
      </c>
      <c r="T42">
        <v>6111.3565347166796</v>
      </c>
      <c r="U42">
        <v>6073.2059120741797</v>
      </c>
      <c r="V42">
        <v>6022.7706300956897</v>
      </c>
      <c r="W42">
        <v>5747.4439727198896</v>
      </c>
      <c r="X42">
        <v>5940.8122685962398</v>
      </c>
      <c r="Y42">
        <v>6441.6273443916498</v>
      </c>
      <c r="Z42">
        <v>6340.6960959366597</v>
      </c>
      <c r="AA42">
        <v>6646.4052909781803</v>
      </c>
      <c r="AB42">
        <v>7002.4075914985297</v>
      </c>
      <c r="AC42">
        <v>7477.9097583000103</v>
      </c>
      <c r="AD42">
        <v>8087.31024344056</v>
      </c>
      <c r="AE42">
        <v>8142.7</v>
      </c>
      <c r="AF42">
        <v>8630.7999999999993</v>
      </c>
    </row>
    <row r="43" spans="1:32" x14ac:dyDescent="0.3">
      <c r="A43" t="s">
        <v>105</v>
      </c>
      <c r="B43" t="s">
        <v>379</v>
      </c>
      <c r="C43" t="s">
        <v>297</v>
      </c>
      <c r="D43" t="s">
        <v>380</v>
      </c>
      <c r="E43" t="s">
        <v>298</v>
      </c>
      <c r="F43">
        <v>8626.1219897948104</v>
      </c>
      <c r="G43">
        <v>8735.8212516238309</v>
      </c>
      <c r="H43">
        <v>9057.6672977362796</v>
      </c>
      <c r="I43">
        <v>9236.6460692676701</v>
      </c>
      <c r="J43">
        <v>9460.1508102032694</v>
      </c>
      <c r="K43">
        <v>9693.7562499405194</v>
      </c>
      <c r="L43">
        <v>9715.6004114546904</v>
      </c>
      <c r="M43">
        <v>9753.4753962435498</v>
      </c>
      <c r="N43">
        <v>9741.6219235489407</v>
      </c>
      <c r="O43">
        <v>9981.9792774507405</v>
      </c>
      <c r="P43">
        <v>10363.9491989487</v>
      </c>
      <c r="Q43">
        <v>10608.2335126294</v>
      </c>
      <c r="R43">
        <v>11279.916282165799</v>
      </c>
      <c r="S43">
        <v>11714.1496684382</v>
      </c>
      <c r="T43">
        <v>11547.612754162999</v>
      </c>
      <c r="U43">
        <v>11927.403315027401</v>
      </c>
      <c r="V43">
        <v>11637.3545159224</v>
      </c>
      <c r="W43">
        <v>11121.895722633601</v>
      </c>
      <c r="X43">
        <v>11288.3918222008</v>
      </c>
      <c r="Y43">
        <v>12254.9802744193</v>
      </c>
      <c r="Z43">
        <v>12349.163368706601</v>
      </c>
      <c r="AA43">
        <v>13049.4350262516</v>
      </c>
      <c r="AB43">
        <v>13982.333316723099</v>
      </c>
      <c r="AC43">
        <v>14862.206548692</v>
      </c>
      <c r="AD43">
        <v>15676.862350515499</v>
      </c>
      <c r="AE43">
        <v>14787</v>
      </c>
      <c r="AF43">
        <v>15791.5</v>
      </c>
    </row>
    <row r="44" spans="1:32" x14ac:dyDescent="0.3">
      <c r="A44" t="s">
        <v>105</v>
      </c>
      <c r="B44" t="s">
        <v>381</v>
      </c>
      <c r="C44" t="s">
        <v>297</v>
      </c>
      <c r="D44" t="s">
        <v>382</v>
      </c>
      <c r="E44" t="s">
        <v>298</v>
      </c>
      <c r="F44">
        <v>86018.810957891401</v>
      </c>
      <c r="G44">
        <v>89498.106718521798</v>
      </c>
      <c r="H44">
        <v>94189.715229347101</v>
      </c>
      <c r="I44">
        <v>98234.583485960393</v>
      </c>
      <c r="J44">
        <v>102214.798893737</v>
      </c>
      <c r="K44">
        <v>106310.33409336201</v>
      </c>
      <c r="L44">
        <v>108673.34981202301</v>
      </c>
      <c r="M44">
        <v>109160.448763384</v>
      </c>
      <c r="N44">
        <v>108004.71746483599</v>
      </c>
      <c r="O44">
        <v>110765.370600704</v>
      </c>
      <c r="P44">
        <v>110575.51637194199</v>
      </c>
      <c r="Q44">
        <v>113631.638707584</v>
      </c>
      <c r="R44">
        <v>117665.70720597</v>
      </c>
      <c r="S44">
        <v>118247.881013911</v>
      </c>
      <c r="T44">
        <v>113785.43715601601</v>
      </c>
      <c r="U44">
        <v>115757.574209657</v>
      </c>
      <c r="V44">
        <v>115137.147009775</v>
      </c>
      <c r="W44">
        <v>110501.019262221</v>
      </c>
      <c r="X44">
        <v>109928.496992249</v>
      </c>
      <c r="Y44">
        <v>110889.93047220699</v>
      </c>
      <c r="Z44">
        <v>112434.327897927</v>
      </c>
      <c r="AA44">
        <v>114785.924582223</v>
      </c>
      <c r="AB44">
        <v>119155.94468801</v>
      </c>
      <c r="AC44">
        <v>123732.665303792</v>
      </c>
      <c r="AD44">
        <v>127651.376760118</v>
      </c>
      <c r="AE44">
        <v>115047.2</v>
      </c>
      <c r="AF44">
        <v>122804.8</v>
      </c>
    </row>
    <row r="45" spans="1:32" x14ac:dyDescent="0.3">
      <c r="A45" t="s">
        <v>105</v>
      </c>
      <c r="B45" t="s">
        <v>383</v>
      </c>
      <c r="C45" t="s">
        <v>297</v>
      </c>
      <c r="D45" t="s">
        <v>384</v>
      </c>
      <c r="E45" t="s">
        <v>298</v>
      </c>
      <c r="F45">
        <v>81065.435073044297</v>
      </c>
      <c r="G45">
        <v>84310.8644446611</v>
      </c>
      <c r="H45">
        <v>89617.939722586205</v>
      </c>
      <c r="I45">
        <v>93949.651672909997</v>
      </c>
      <c r="J45">
        <v>97670.835350043402</v>
      </c>
      <c r="K45">
        <v>102062.941230107</v>
      </c>
      <c r="L45">
        <v>104599.699648478</v>
      </c>
      <c r="M45">
        <v>104897.926570781</v>
      </c>
      <c r="N45">
        <v>103844.66405416001</v>
      </c>
      <c r="O45">
        <v>106350.80963789301</v>
      </c>
      <c r="P45">
        <v>106420.35126842</v>
      </c>
      <c r="Q45">
        <v>109367.93696090901</v>
      </c>
      <c r="R45">
        <v>113596.032389671</v>
      </c>
      <c r="S45">
        <v>114036.600447766</v>
      </c>
      <c r="T45">
        <v>109713.28748140601</v>
      </c>
      <c r="U45">
        <v>111654.232817005</v>
      </c>
      <c r="V45">
        <v>110998.550046965</v>
      </c>
      <c r="W45">
        <v>106414.383623741</v>
      </c>
      <c r="X45">
        <v>105821.828883675</v>
      </c>
      <c r="Y45">
        <v>106874.814201317</v>
      </c>
      <c r="Z45">
        <v>108320.560032729</v>
      </c>
      <c r="AA45">
        <v>110672.71108612401</v>
      </c>
      <c r="AB45">
        <v>114958.420032771</v>
      </c>
      <c r="AC45">
        <v>119537.311172624</v>
      </c>
      <c r="AD45">
        <v>123284.30075290801</v>
      </c>
      <c r="AE45">
        <v>110743.3</v>
      </c>
      <c r="AF45">
        <v>118295.7</v>
      </c>
    </row>
    <row r="46" spans="1:32" x14ac:dyDescent="0.3">
      <c r="A46" t="s">
        <v>105</v>
      </c>
      <c r="B46" t="s">
        <v>385</v>
      </c>
      <c r="C46" t="s">
        <v>297</v>
      </c>
      <c r="D46" t="s">
        <v>386</v>
      </c>
      <c r="E46" t="s">
        <v>298</v>
      </c>
      <c r="F46">
        <v>3799.15636872083</v>
      </c>
      <c r="G46">
        <v>3852.69401939727</v>
      </c>
      <c r="H46">
        <v>3991.6212663840302</v>
      </c>
      <c r="I46">
        <v>4114.9145873534198</v>
      </c>
      <c r="J46">
        <v>4231.6563066892204</v>
      </c>
      <c r="K46">
        <v>4363.0244837607097</v>
      </c>
      <c r="L46">
        <v>4303.7283684613203</v>
      </c>
      <c r="M46">
        <v>4282.8721413785597</v>
      </c>
      <c r="N46">
        <v>4264.8086756202702</v>
      </c>
      <c r="O46">
        <v>4406.3157948542703</v>
      </c>
      <c r="P46">
        <v>4560.1299289388498</v>
      </c>
      <c r="Q46">
        <v>4820.3574933404097</v>
      </c>
      <c r="R46">
        <v>5232.08069577471</v>
      </c>
      <c r="S46">
        <v>5355.7130082862795</v>
      </c>
      <c r="T46">
        <v>5440.3245524796803</v>
      </c>
      <c r="U46">
        <v>5861.1665909379799</v>
      </c>
      <c r="V46">
        <v>5615.7837281050697</v>
      </c>
      <c r="W46">
        <v>5375.7920477717698</v>
      </c>
      <c r="X46">
        <v>5347.2431418793603</v>
      </c>
      <c r="Y46">
        <v>5813.0068210066602</v>
      </c>
      <c r="Z46">
        <v>6011.2830445023401</v>
      </c>
      <c r="AA46">
        <v>6406.5740389277498</v>
      </c>
      <c r="AB46">
        <v>6981.5507452665997</v>
      </c>
      <c r="AC46">
        <v>7386.8507174400802</v>
      </c>
      <c r="AD46">
        <v>7591.7396572339603</v>
      </c>
      <c r="AE46">
        <v>6644.3</v>
      </c>
      <c r="AF46">
        <v>7160.7</v>
      </c>
    </row>
    <row r="47" spans="1:32" x14ac:dyDescent="0.3">
      <c r="A47" t="s">
        <v>105</v>
      </c>
      <c r="B47" t="s">
        <v>387</v>
      </c>
      <c r="C47" t="s">
        <v>297</v>
      </c>
      <c r="D47" t="s">
        <v>388</v>
      </c>
      <c r="E47" t="s">
        <v>298</v>
      </c>
      <c r="F47">
        <v>11940.699900318699</v>
      </c>
      <c r="G47">
        <v>12329.481182700099</v>
      </c>
      <c r="H47">
        <v>12794.7481448651</v>
      </c>
      <c r="I47">
        <v>13814.1516956919</v>
      </c>
      <c r="J47">
        <v>14014.7786260304</v>
      </c>
      <c r="K47">
        <v>14389.7449606432</v>
      </c>
      <c r="L47">
        <v>14705.1559070269</v>
      </c>
      <c r="M47">
        <v>15240.9992392685</v>
      </c>
      <c r="N47">
        <v>15358.529799825999</v>
      </c>
      <c r="O47">
        <v>15421.201372674701</v>
      </c>
      <c r="P47">
        <v>15480.2432490798</v>
      </c>
      <c r="Q47">
        <v>15418.6815128815</v>
      </c>
      <c r="R47">
        <v>15149.598903623601</v>
      </c>
      <c r="S47">
        <v>15196.9679406143</v>
      </c>
      <c r="T47">
        <v>14886.749746944401</v>
      </c>
      <c r="U47">
        <v>14333.5780544342</v>
      </c>
      <c r="V47">
        <v>13854.690853181501</v>
      </c>
      <c r="W47">
        <v>13747.2884269141</v>
      </c>
      <c r="X47">
        <v>13369.596013537701</v>
      </c>
      <c r="Y47">
        <v>13174.786100950399</v>
      </c>
      <c r="Z47">
        <v>13301.8759289554</v>
      </c>
      <c r="AA47">
        <v>13278.385516193701</v>
      </c>
      <c r="AB47">
        <v>13263.817958264101</v>
      </c>
      <c r="AC47">
        <v>13155.825513469899</v>
      </c>
      <c r="AD47">
        <v>13245.934641269099</v>
      </c>
      <c r="AE47">
        <v>12907.9</v>
      </c>
      <c r="AF47">
        <v>13094.7</v>
      </c>
    </row>
    <row r="48" spans="1:32" x14ac:dyDescent="0.3">
      <c r="A48" t="s">
        <v>105</v>
      </c>
      <c r="B48" t="s">
        <v>389</v>
      </c>
      <c r="C48" t="s">
        <v>297</v>
      </c>
      <c r="D48" t="s">
        <v>390</v>
      </c>
      <c r="E48" t="s">
        <v>298</v>
      </c>
      <c r="F48">
        <v>31099.107996710001</v>
      </c>
      <c r="G48">
        <v>31208.984018813899</v>
      </c>
      <c r="H48">
        <v>31657.293578050001</v>
      </c>
      <c r="I48">
        <v>33167.597711266098</v>
      </c>
      <c r="J48">
        <v>33649.862959664701</v>
      </c>
      <c r="K48">
        <v>34825.300540482203</v>
      </c>
      <c r="L48">
        <v>35741.162757822698</v>
      </c>
      <c r="M48">
        <v>36364.345289783203</v>
      </c>
      <c r="N48">
        <v>36357.708072550602</v>
      </c>
      <c r="O48">
        <v>36498.655021762999</v>
      </c>
      <c r="P48">
        <v>37188.410095586099</v>
      </c>
      <c r="Q48">
        <v>36796.0723630231</v>
      </c>
      <c r="R48">
        <v>37153.632312654299</v>
      </c>
      <c r="S48">
        <v>37458.360351077201</v>
      </c>
      <c r="T48">
        <v>37278.535559706397</v>
      </c>
      <c r="U48">
        <v>37060.073785808498</v>
      </c>
      <c r="V48">
        <v>35822.6263326837</v>
      </c>
      <c r="W48">
        <v>35292.6045605404</v>
      </c>
      <c r="X48">
        <v>34634.2840531888</v>
      </c>
      <c r="Y48">
        <v>34184.505768282899</v>
      </c>
      <c r="Z48">
        <v>34808.892214731197</v>
      </c>
      <c r="AA48">
        <v>35036.159193144602</v>
      </c>
      <c r="AB48">
        <v>35496.322752385502</v>
      </c>
      <c r="AC48">
        <v>35951.244138697002</v>
      </c>
      <c r="AD48">
        <v>36630.421667343602</v>
      </c>
      <c r="AE48">
        <v>35388.400000000001</v>
      </c>
      <c r="AF48">
        <v>36963.599999999999</v>
      </c>
    </row>
    <row r="49" spans="1:32" x14ac:dyDescent="0.3">
      <c r="A49" t="s">
        <v>105</v>
      </c>
      <c r="B49" t="s">
        <v>391</v>
      </c>
      <c r="C49" t="s">
        <v>297</v>
      </c>
      <c r="D49" t="s">
        <v>392</v>
      </c>
      <c r="E49" t="s">
        <v>298</v>
      </c>
      <c r="F49">
        <v>10098.6007401283</v>
      </c>
      <c r="G49">
        <v>9821.2187874877509</v>
      </c>
      <c r="H49">
        <v>9855.8018531511607</v>
      </c>
      <c r="I49">
        <v>10127.067141379301</v>
      </c>
      <c r="J49">
        <v>10125.283407654901</v>
      </c>
      <c r="K49">
        <v>10384.226750231001</v>
      </c>
      <c r="L49">
        <v>10520.9450683626</v>
      </c>
      <c r="M49">
        <v>10645.2117926626</v>
      </c>
      <c r="N49">
        <v>10433.112781186799</v>
      </c>
      <c r="O49">
        <v>10437.488169226801</v>
      </c>
      <c r="P49">
        <v>10630.591289382301</v>
      </c>
      <c r="Q49">
        <v>10535.7274624852</v>
      </c>
      <c r="R49">
        <v>10591.135822387099</v>
      </c>
      <c r="S49">
        <v>10857.321060549801</v>
      </c>
      <c r="T49">
        <v>10925.1928967186</v>
      </c>
      <c r="U49">
        <v>10962.5214524288</v>
      </c>
      <c r="V49">
        <v>10607.021466443</v>
      </c>
      <c r="W49">
        <v>10309.805061053299</v>
      </c>
      <c r="X49">
        <v>10079.2600051472</v>
      </c>
      <c r="Y49">
        <v>9962.9864767171493</v>
      </c>
      <c r="Z49">
        <v>10134.917833912999</v>
      </c>
      <c r="AA49">
        <v>10133.072812836601</v>
      </c>
      <c r="AB49">
        <v>10201.699666857399</v>
      </c>
      <c r="AC49">
        <v>10368.5385819399</v>
      </c>
      <c r="AD49">
        <v>10535.236349975999</v>
      </c>
      <c r="AE49">
        <v>10311.9</v>
      </c>
      <c r="AF49">
        <v>10605.9</v>
      </c>
    </row>
    <row r="50" spans="1:32" x14ac:dyDescent="0.3">
      <c r="A50" t="s">
        <v>105</v>
      </c>
      <c r="B50" t="s">
        <v>393</v>
      </c>
      <c r="C50" t="s">
        <v>297</v>
      </c>
      <c r="D50" t="s">
        <v>394</v>
      </c>
      <c r="E50" t="s">
        <v>298</v>
      </c>
      <c r="F50">
        <v>8989.0626064590997</v>
      </c>
      <c r="G50">
        <v>8957.7643338711205</v>
      </c>
      <c r="H50">
        <v>8863.98856247812</v>
      </c>
      <c r="I50">
        <v>9047.4743446829107</v>
      </c>
      <c r="J50">
        <v>9363.2353466808308</v>
      </c>
      <c r="K50">
        <v>9937.2310614177604</v>
      </c>
      <c r="L50">
        <v>10448.193327243</v>
      </c>
      <c r="M50">
        <v>10396.221098992</v>
      </c>
      <c r="N50">
        <v>10528.6256608449</v>
      </c>
      <c r="O50">
        <v>10611.1314047989</v>
      </c>
      <c r="P50">
        <v>11048.310660997</v>
      </c>
      <c r="Q50">
        <v>10805.930034794699</v>
      </c>
      <c r="R50">
        <v>11397.282275653901</v>
      </c>
      <c r="S50">
        <v>11359.7705811333</v>
      </c>
      <c r="T50">
        <v>11413.1696907281</v>
      </c>
      <c r="U50">
        <v>11737.671828988099</v>
      </c>
      <c r="V50">
        <v>11333.181057727101</v>
      </c>
      <c r="W50">
        <v>11220.965440747001</v>
      </c>
      <c r="X50">
        <v>11172.74638697</v>
      </c>
      <c r="Y50">
        <v>11034.302062851901</v>
      </c>
      <c r="Z50">
        <v>11362.6015757031</v>
      </c>
      <c r="AA50">
        <v>11623.268745180199</v>
      </c>
      <c r="AB50">
        <v>12033.9737114497</v>
      </c>
      <c r="AC50">
        <v>12429.559361641601</v>
      </c>
      <c r="AD50">
        <v>12853.7756690113</v>
      </c>
      <c r="AE50">
        <v>12168.7</v>
      </c>
      <c r="AF50">
        <v>13263.1</v>
      </c>
    </row>
    <row r="51" spans="1:32" x14ac:dyDescent="0.3">
      <c r="A51" t="s">
        <v>105</v>
      </c>
      <c r="B51" t="s">
        <v>395</v>
      </c>
      <c r="C51" t="s">
        <v>297</v>
      </c>
      <c r="D51" t="s">
        <v>396</v>
      </c>
      <c r="E51" t="s">
        <v>298</v>
      </c>
      <c r="F51">
        <v>6572.5182876089802</v>
      </c>
      <c r="G51">
        <v>6711.5919504345602</v>
      </c>
      <c r="H51">
        <v>6659.3722640707801</v>
      </c>
      <c r="I51">
        <v>6856.08938809131</v>
      </c>
      <c r="J51">
        <v>7207.4605069592699</v>
      </c>
      <c r="K51">
        <v>7674.4925727903601</v>
      </c>
      <c r="L51">
        <v>7942.1035010324804</v>
      </c>
      <c r="M51">
        <v>8031.7106170390198</v>
      </c>
      <c r="N51">
        <v>8264.2180123944399</v>
      </c>
      <c r="O51">
        <v>8334.4130346216298</v>
      </c>
      <c r="P51">
        <v>8861.6714401321606</v>
      </c>
      <c r="Q51">
        <v>8639.8085367687308</v>
      </c>
      <c r="R51">
        <v>9104.4264856907394</v>
      </c>
      <c r="S51">
        <v>8981.2096318810709</v>
      </c>
      <c r="T51">
        <v>9067.0165774183006</v>
      </c>
      <c r="U51">
        <v>9355.4763964743997</v>
      </c>
      <c r="V51">
        <v>8831.6509277304503</v>
      </c>
      <c r="W51">
        <v>8625.0125493853793</v>
      </c>
      <c r="X51">
        <v>8528.8853546304599</v>
      </c>
      <c r="Y51">
        <v>8391.51882830246</v>
      </c>
      <c r="Z51">
        <v>8491.0992459701592</v>
      </c>
      <c r="AA51">
        <v>8658.5666675688008</v>
      </c>
      <c r="AB51">
        <v>8989.7667866540905</v>
      </c>
      <c r="AC51">
        <v>9257.5124463463599</v>
      </c>
      <c r="AD51">
        <v>9646.6043517561993</v>
      </c>
      <c r="AE51">
        <v>9040.7000000000007</v>
      </c>
      <c r="AF51">
        <v>10202.299999999999</v>
      </c>
    </row>
    <row r="52" spans="1:32" x14ac:dyDescent="0.3">
      <c r="A52" t="s">
        <v>105</v>
      </c>
      <c r="B52" t="s">
        <v>397</v>
      </c>
      <c r="C52" t="s">
        <v>297</v>
      </c>
      <c r="D52" t="s">
        <v>398</v>
      </c>
      <c r="E52" t="s">
        <v>298</v>
      </c>
      <c r="F52">
        <v>2511.74710248169</v>
      </c>
      <c r="G52">
        <v>2326.4148258611799</v>
      </c>
      <c r="H52">
        <v>2282.6171550756198</v>
      </c>
      <c r="I52">
        <v>2266.4105732745802</v>
      </c>
      <c r="J52">
        <v>2223.2531787534999</v>
      </c>
      <c r="K52">
        <v>2331.10215724515</v>
      </c>
      <c r="L52">
        <v>2589.43413401527</v>
      </c>
      <c r="M52">
        <v>2431.58299713015</v>
      </c>
      <c r="N52">
        <v>2323.0231096873999</v>
      </c>
      <c r="O52">
        <v>2335.3476569899299</v>
      </c>
      <c r="P52">
        <v>2232.26490388196</v>
      </c>
      <c r="Q52">
        <v>2211.8709057886599</v>
      </c>
      <c r="R52">
        <v>2341.2435116490301</v>
      </c>
      <c r="S52">
        <v>2426.32944115686</v>
      </c>
      <c r="T52">
        <v>2395.3201086998802</v>
      </c>
      <c r="U52">
        <v>2433.62555057903</v>
      </c>
      <c r="V52">
        <v>2537.6939381688499</v>
      </c>
      <c r="W52">
        <v>2621.03747757464</v>
      </c>
      <c r="X52">
        <v>2661.8656916022401</v>
      </c>
      <c r="Y52">
        <v>2657.3019844283799</v>
      </c>
      <c r="Z52">
        <v>2873.63503394906</v>
      </c>
      <c r="AA52">
        <v>2965.2026962049299</v>
      </c>
      <c r="AB52">
        <v>3045.8189039241602</v>
      </c>
      <c r="AC52">
        <v>3172.1328747070402</v>
      </c>
      <c r="AD52">
        <v>3210.11810376024</v>
      </c>
      <c r="AE52">
        <v>3128</v>
      </c>
      <c r="AF52">
        <v>3060.8</v>
      </c>
    </row>
    <row r="53" spans="1:32" x14ac:dyDescent="0.3">
      <c r="A53" t="s">
        <v>105</v>
      </c>
      <c r="B53" t="s">
        <v>399</v>
      </c>
      <c r="C53" t="s">
        <v>297</v>
      </c>
      <c r="D53" t="s">
        <v>400</v>
      </c>
      <c r="E53" t="s">
        <v>298</v>
      </c>
      <c r="F53">
        <v>935.65093345624405</v>
      </c>
      <c r="G53">
        <v>973.824192026074</v>
      </c>
      <c r="H53">
        <v>1080.2783575042099</v>
      </c>
      <c r="I53">
        <v>1047.98194321497</v>
      </c>
      <c r="J53">
        <v>1074.90570695936</v>
      </c>
      <c r="K53">
        <v>1201.98439754936</v>
      </c>
      <c r="L53">
        <v>1125.90943567914</v>
      </c>
      <c r="M53">
        <v>1130.86594153593</v>
      </c>
      <c r="N53">
        <v>1154.41813838441</v>
      </c>
      <c r="O53">
        <v>1179.7553221640701</v>
      </c>
      <c r="P53">
        <v>1162.19679344309</v>
      </c>
      <c r="Q53">
        <v>1167.3665122857701</v>
      </c>
      <c r="R53">
        <v>1183.75548974767</v>
      </c>
      <c r="S53">
        <v>1265.01968187339</v>
      </c>
      <c r="T53">
        <v>1263.4288623539301</v>
      </c>
      <c r="U53">
        <v>1326.84261819721</v>
      </c>
      <c r="V53">
        <v>1300.91290068239</v>
      </c>
      <c r="W53">
        <v>1230.50833683778</v>
      </c>
      <c r="X53">
        <v>1180.90750382334</v>
      </c>
      <c r="Y53">
        <v>1268.02363115457</v>
      </c>
      <c r="Z53">
        <v>1396.9557793106101</v>
      </c>
      <c r="AA53">
        <v>1421.8330740106601</v>
      </c>
      <c r="AB53">
        <v>1599.68556464422</v>
      </c>
      <c r="AC53">
        <v>1615.3304112421999</v>
      </c>
      <c r="AD53">
        <v>1706.49039649009</v>
      </c>
      <c r="AE53">
        <v>1237.0999999999999</v>
      </c>
      <c r="AF53">
        <v>1394.9</v>
      </c>
    </row>
    <row r="54" spans="1:32" x14ac:dyDescent="0.3">
      <c r="A54" t="s">
        <v>105</v>
      </c>
      <c r="B54" t="s">
        <v>401</v>
      </c>
      <c r="C54" t="s">
        <v>297</v>
      </c>
      <c r="D54" t="s">
        <v>402</v>
      </c>
      <c r="E54" t="s">
        <v>298</v>
      </c>
      <c r="F54">
        <v>2439.7192248690199</v>
      </c>
      <c r="G54">
        <v>2497.2576355576698</v>
      </c>
      <c r="H54">
        <v>2649.0370059482698</v>
      </c>
      <c r="I54">
        <v>2557.9807365740598</v>
      </c>
      <c r="J54">
        <v>2585.5640625494998</v>
      </c>
      <c r="K54">
        <v>2907.9473643752199</v>
      </c>
      <c r="L54">
        <v>2757.9979606873599</v>
      </c>
      <c r="M54">
        <v>2801.2955322488101</v>
      </c>
      <c r="N54">
        <v>2817.27001364239</v>
      </c>
      <c r="O54">
        <v>2868.1169642557802</v>
      </c>
      <c r="P54">
        <v>2887.1916468678301</v>
      </c>
      <c r="Q54">
        <v>2950.81030134097</v>
      </c>
      <c r="R54">
        <v>3073.6852313745499</v>
      </c>
      <c r="S54">
        <v>3326.4001481186401</v>
      </c>
      <c r="T54">
        <v>3325.7485728880301</v>
      </c>
      <c r="U54">
        <v>3460.0202363332801</v>
      </c>
      <c r="V54">
        <v>3452.5955278159599</v>
      </c>
      <c r="W54">
        <v>3475.0686703366</v>
      </c>
      <c r="X54">
        <v>3447.6192986497699</v>
      </c>
      <c r="Y54">
        <v>3568.8040829629799</v>
      </c>
      <c r="Z54">
        <v>3777.0219818639598</v>
      </c>
      <c r="AA54">
        <v>3809.7420707862998</v>
      </c>
      <c r="AB54">
        <v>4049.9548546953702</v>
      </c>
      <c r="AC54">
        <v>4069.2271711508301</v>
      </c>
      <c r="AD54">
        <v>4223.6737075155597</v>
      </c>
      <c r="AE54">
        <v>3395.6</v>
      </c>
      <c r="AF54">
        <v>3565.7</v>
      </c>
    </row>
    <row r="55" spans="1:32" x14ac:dyDescent="0.3">
      <c r="A55" t="s">
        <v>105</v>
      </c>
      <c r="B55" t="s">
        <v>403</v>
      </c>
      <c r="C55" t="s">
        <v>297</v>
      </c>
      <c r="D55" t="s">
        <v>404</v>
      </c>
      <c r="E55" t="s">
        <v>298</v>
      </c>
      <c r="F55">
        <v>1503.5224125550501</v>
      </c>
      <c r="G55">
        <v>1519.626352709</v>
      </c>
      <c r="H55">
        <v>1556.9323494478499</v>
      </c>
      <c r="I55">
        <v>1497.8324684279901</v>
      </c>
      <c r="J55">
        <v>1495.8551318360101</v>
      </c>
      <c r="K55">
        <v>1690.40633628346</v>
      </c>
      <c r="L55">
        <v>1619.1183511009201</v>
      </c>
      <c r="M55">
        <v>1659.4245505059801</v>
      </c>
      <c r="N55">
        <v>1649.1769149608399</v>
      </c>
      <c r="O55">
        <v>1673.94244611561</v>
      </c>
      <c r="P55">
        <v>1713.5432270905201</v>
      </c>
      <c r="Q55">
        <v>1773.7035078418201</v>
      </c>
      <c r="R55">
        <v>1882.76088146027</v>
      </c>
      <c r="S55">
        <v>2054.5979296093701</v>
      </c>
      <c r="T55">
        <v>2055.5866149201001</v>
      </c>
      <c r="U55">
        <v>2125.5824176772298</v>
      </c>
      <c r="V55">
        <v>2144.2567303369001</v>
      </c>
      <c r="W55">
        <v>2238.3133447177802</v>
      </c>
      <c r="X55">
        <v>2258.1035373363802</v>
      </c>
      <c r="Y55">
        <v>2294.48993809487</v>
      </c>
      <c r="Z55">
        <v>2376.6706554945899</v>
      </c>
      <c r="AA55">
        <v>2384.9282658912998</v>
      </c>
      <c r="AB55">
        <v>2448.1173760083102</v>
      </c>
      <c r="AC55">
        <v>2451.6447686384499</v>
      </c>
      <c r="AD55">
        <v>2514.3315258571702</v>
      </c>
      <c r="AE55">
        <v>2158.5</v>
      </c>
      <c r="AF55">
        <v>2170.8000000000002</v>
      </c>
    </row>
    <row r="56" spans="1:32" x14ac:dyDescent="0.3">
      <c r="A56" t="s">
        <v>105</v>
      </c>
      <c r="B56" t="s">
        <v>405</v>
      </c>
      <c r="C56" t="s">
        <v>297</v>
      </c>
      <c r="D56" t="s">
        <v>406</v>
      </c>
      <c r="E56" t="s">
        <v>298</v>
      </c>
      <c r="F56">
        <v>1287.5688659606101</v>
      </c>
      <c r="G56">
        <v>1377.9382827260499</v>
      </c>
      <c r="H56">
        <v>1478.7866862471701</v>
      </c>
      <c r="I56">
        <v>1431.3777005699501</v>
      </c>
      <c r="J56">
        <v>1425.83573951772</v>
      </c>
      <c r="K56">
        <v>1446.8719705522101</v>
      </c>
      <c r="L56">
        <v>1422.1799633476301</v>
      </c>
      <c r="M56">
        <v>1457.7761767438899</v>
      </c>
      <c r="N56">
        <v>1474.4722532134001</v>
      </c>
      <c r="O56">
        <v>1434.6443612585799</v>
      </c>
      <c r="P56">
        <v>1469.0654346613401</v>
      </c>
      <c r="Q56">
        <v>1480.4707302506899</v>
      </c>
      <c r="R56">
        <v>1587.20734845077</v>
      </c>
      <c r="S56">
        <v>1617.1129630540299</v>
      </c>
      <c r="T56">
        <v>1602.84061536592</v>
      </c>
      <c r="U56">
        <v>1545.9938375888</v>
      </c>
      <c r="V56">
        <v>1475.4704174000899</v>
      </c>
      <c r="W56">
        <v>1414.0232069469801</v>
      </c>
      <c r="X56">
        <v>1359.2122952228101</v>
      </c>
      <c r="Y56">
        <v>1350.4867913384701</v>
      </c>
      <c r="Z56">
        <v>1280.57752632445</v>
      </c>
      <c r="AA56">
        <v>1253.0826347253401</v>
      </c>
      <c r="AB56">
        <v>1207.93782984422</v>
      </c>
      <c r="AC56">
        <v>1187.64747374679</v>
      </c>
      <c r="AD56">
        <v>1198.8846987951799</v>
      </c>
      <c r="AE56">
        <v>1106.3</v>
      </c>
      <c r="AF56">
        <v>999.3</v>
      </c>
    </row>
    <row r="57" spans="1:32" x14ac:dyDescent="0.3">
      <c r="A57" t="s">
        <v>105</v>
      </c>
      <c r="B57" t="s">
        <v>407</v>
      </c>
      <c r="C57" t="s">
        <v>297</v>
      </c>
      <c r="D57" t="s">
        <v>408</v>
      </c>
      <c r="E57" t="s">
        <v>298</v>
      </c>
      <c r="F57">
        <v>135953.09686497401</v>
      </c>
      <c r="G57">
        <v>140216.122830882</v>
      </c>
      <c r="H57">
        <v>146280.97042937699</v>
      </c>
      <c r="I57">
        <v>152154.692392823</v>
      </c>
      <c r="J57">
        <v>157176.096691213</v>
      </c>
      <c r="K57">
        <v>163003.49032784801</v>
      </c>
      <c r="L57">
        <v>166640.11085096601</v>
      </c>
      <c r="M57">
        <v>167750.024120349</v>
      </c>
      <c r="N57">
        <v>166359.45254728899</v>
      </c>
      <c r="O57">
        <v>169114.731347105</v>
      </c>
      <c r="P57">
        <v>169938.37010947501</v>
      </c>
      <c r="Q57">
        <v>172707.32515575999</v>
      </c>
      <c r="R57">
        <v>177586.582056688</v>
      </c>
      <c r="S57">
        <v>178731.200386443</v>
      </c>
      <c r="T57">
        <v>174071.072687782</v>
      </c>
      <c r="U57">
        <v>176764.06716796299</v>
      </c>
      <c r="V57">
        <v>174972.62637313601</v>
      </c>
      <c r="W57">
        <v>169312.56239020301</v>
      </c>
      <c r="X57">
        <v>168235.42550189799</v>
      </c>
      <c r="Y57">
        <v>168703.13470090501</v>
      </c>
      <c r="Z57">
        <v>170990.697642963</v>
      </c>
      <c r="AA57">
        <v>173943.80154732999</v>
      </c>
      <c r="AB57">
        <v>179445.32403905099</v>
      </c>
      <c r="AC57">
        <v>184622.944893304</v>
      </c>
      <c r="AD57">
        <v>189634.70395212001</v>
      </c>
      <c r="AE57">
        <v>175104.4</v>
      </c>
      <c r="AF57">
        <v>184412</v>
      </c>
    </row>
    <row r="58" spans="1:32" x14ac:dyDescent="0.3">
      <c r="A58" t="s">
        <v>105</v>
      </c>
      <c r="B58" t="s">
        <v>409</v>
      </c>
      <c r="C58" t="s">
        <v>297</v>
      </c>
      <c r="D58" t="s">
        <v>410</v>
      </c>
      <c r="E58" t="s">
        <v>298</v>
      </c>
      <c r="F58">
        <v>134713.767904862</v>
      </c>
      <c r="G58">
        <v>138904.75922454201</v>
      </c>
      <c r="H58">
        <v>144884.171340114</v>
      </c>
      <c r="I58">
        <v>150775.89938272801</v>
      </c>
      <c r="J58">
        <v>155788.92118600401</v>
      </c>
      <c r="K58">
        <v>161587.655943866</v>
      </c>
      <c r="L58">
        <v>165234.05685517899</v>
      </c>
      <c r="M58">
        <v>166314.92275426601</v>
      </c>
      <c r="N58">
        <v>164914.02289384499</v>
      </c>
      <c r="O58">
        <v>167695.08377206101</v>
      </c>
      <c r="P58">
        <v>168490.373283219</v>
      </c>
      <c r="Q58">
        <v>171245.50167786999</v>
      </c>
      <c r="R58">
        <v>176032.745454274</v>
      </c>
      <c r="S58">
        <v>177151.777228352</v>
      </c>
      <c r="T58">
        <v>172510.03117365699</v>
      </c>
      <c r="U58">
        <v>175247.80440223601</v>
      </c>
      <c r="V58">
        <v>173520.587492288</v>
      </c>
      <c r="W58">
        <v>167920.15613054301</v>
      </c>
      <c r="X58">
        <v>166894.710753252</v>
      </c>
      <c r="Y58">
        <v>167370.10890974099</v>
      </c>
      <c r="Z58">
        <v>169720.68733775601</v>
      </c>
      <c r="AA58">
        <v>172697.89362311701</v>
      </c>
      <c r="AB58">
        <v>178239.75098770199</v>
      </c>
      <c r="AC58">
        <v>183435.64843181099</v>
      </c>
      <c r="AD58">
        <v>188435.821457838</v>
      </c>
      <c r="AE58">
        <v>173998.1</v>
      </c>
      <c r="AF58">
        <v>183412.7</v>
      </c>
    </row>
    <row r="59" spans="1:32" x14ac:dyDescent="0.3">
      <c r="A59" t="s">
        <v>105</v>
      </c>
      <c r="B59" t="s">
        <v>411</v>
      </c>
      <c r="C59" t="s">
        <v>297</v>
      </c>
      <c r="D59" t="s">
        <v>412</v>
      </c>
      <c r="E59" t="s">
        <v>298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143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143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143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143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143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143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143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143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143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143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143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143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143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143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143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143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143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143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143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143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143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143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143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143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143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143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143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143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143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143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143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143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143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143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143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143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143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143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143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143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143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143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143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143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143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143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143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143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143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143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143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143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143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143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143</v>
      </c>
      <c r="B57" t="s">
        <v>407</v>
      </c>
      <c r="C57" t="s">
        <v>297</v>
      </c>
      <c r="D57" t="s">
        <v>408</v>
      </c>
      <c r="E57" t="s">
        <v>298</v>
      </c>
      <c r="K57">
        <v>1904.8</v>
      </c>
      <c r="L57">
        <v>2119.3000000000002</v>
      </c>
      <c r="M57">
        <v>2401.9</v>
      </c>
      <c r="N57">
        <v>2565.1999999999998</v>
      </c>
      <c r="O57">
        <v>2669.3</v>
      </c>
      <c r="P57">
        <v>3092.5</v>
      </c>
      <c r="Q57">
        <v>2920.2</v>
      </c>
      <c r="R57">
        <v>3044.9</v>
      </c>
      <c r="S57">
        <v>3235.1</v>
      </c>
      <c r="T57">
        <v>3278.4</v>
      </c>
      <c r="U57">
        <v>3345.2</v>
      </c>
      <c r="V57">
        <v>3402</v>
      </c>
      <c r="W57">
        <v>3436.2</v>
      </c>
      <c r="X57">
        <v>3423</v>
      </c>
      <c r="Y57">
        <v>3547.7</v>
      </c>
      <c r="Z57">
        <v>3679.5</v>
      </c>
      <c r="AA57">
        <v>3785.4</v>
      </c>
      <c r="AB57">
        <v>4053.6</v>
      </c>
      <c r="AC57">
        <v>4560.8999999999996</v>
      </c>
      <c r="AD57">
        <v>5115.8</v>
      </c>
      <c r="AE57">
        <v>5667.3</v>
      </c>
      <c r="AF57">
        <v>6383.6</v>
      </c>
    </row>
    <row r="58" spans="1:32" x14ac:dyDescent="0.3">
      <c r="A58" t="s">
        <v>143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143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144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144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144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144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144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144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144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144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144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144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144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144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144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144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144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144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144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144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144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144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144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144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144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144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144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144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144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144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144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144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144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144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144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144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144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144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144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144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144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144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144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144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144</v>
      </c>
      <c r="B44" t="s">
        <v>381</v>
      </c>
      <c r="C44" t="s">
        <v>297</v>
      </c>
      <c r="D44" t="s">
        <v>382</v>
      </c>
      <c r="E44" t="s">
        <v>298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144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144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144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144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144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144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144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144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144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144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144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144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144</v>
      </c>
      <c r="B57" t="s">
        <v>407</v>
      </c>
      <c r="C57" t="s">
        <v>297</v>
      </c>
      <c r="D57" t="s">
        <v>408</v>
      </c>
      <c r="E57" t="s">
        <v>298</v>
      </c>
      <c r="F57">
        <v>0</v>
      </c>
      <c r="G57">
        <v>0</v>
      </c>
      <c r="H57">
        <v>0</v>
      </c>
      <c r="I57">
        <v>0</v>
      </c>
      <c r="J57">
        <v>0</v>
      </c>
      <c r="K57">
        <v>412.7</v>
      </c>
      <c r="L57">
        <v>469.9</v>
      </c>
      <c r="M57">
        <v>519</v>
      </c>
      <c r="N57">
        <v>523.20000000000005</v>
      </c>
      <c r="O57">
        <v>539.9</v>
      </c>
      <c r="P57">
        <v>583.5</v>
      </c>
      <c r="Q57">
        <v>576.29999999999995</v>
      </c>
      <c r="R57">
        <v>552.1</v>
      </c>
      <c r="S57">
        <v>566.1</v>
      </c>
      <c r="T57">
        <v>579.4</v>
      </c>
      <c r="U57">
        <v>580.4</v>
      </c>
      <c r="V57">
        <v>762.3</v>
      </c>
      <c r="W57">
        <v>755.1</v>
      </c>
      <c r="X57">
        <v>738.4</v>
      </c>
      <c r="Y57">
        <v>732.5</v>
      </c>
      <c r="Z57">
        <v>708.9</v>
      </c>
      <c r="AA57">
        <v>763.9</v>
      </c>
      <c r="AB57">
        <v>805.7</v>
      </c>
      <c r="AC57">
        <v>815.8</v>
      </c>
      <c r="AD57">
        <v>796</v>
      </c>
      <c r="AE57">
        <v>726.8</v>
      </c>
      <c r="AF57">
        <v>795.7</v>
      </c>
    </row>
    <row r="58" spans="1:32" x14ac:dyDescent="0.3">
      <c r="A58" t="s">
        <v>144</v>
      </c>
      <c r="B58" t="s">
        <v>409</v>
      </c>
      <c r="C58" t="s">
        <v>297</v>
      </c>
      <c r="D58" t="s">
        <v>410</v>
      </c>
      <c r="E58" t="s">
        <v>298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 t="s">
        <v>144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145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145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145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145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145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145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145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145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145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145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145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145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145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145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145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145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145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145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145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145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145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145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145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145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145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145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145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145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145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145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145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145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145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145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145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145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145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145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145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145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145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145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145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145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145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145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145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145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145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145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145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145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145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145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145</v>
      </c>
      <c r="B57" t="s">
        <v>407</v>
      </c>
      <c r="C57" t="s">
        <v>297</v>
      </c>
      <c r="D57" t="s">
        <v>408</v>
      </c>
      <c r="E57" t="s">
        <v>298</v>
      </c>
      <c r="K57">
        <v>2413.8000000000002</v>
      </c>
      <c r="L57">
        <v>2736.3</v>
      </c>
      <c r="M57">
        <v>2947.8</v>
      </c>
      <c r="N57">
        <v>3207.7</v>
      </c>
      <c r="O57">
        <v>3423.5</v>
      </c>
      <c r="P57">
        <v>3699.2</v>
      </c>
      <c r="Q57">
        <v>4245.3999999999996</v>
      </c>
      <c r="R57">
        <v>5053.3</v>
      </c>
      <c r="S57">
        <v>6610.7</v>
      </c>
      <c r="T57">
        <v>7391.4</v>
      </c>
      <c r="U57">
        <v>7589.9</v>
      </c>
      <c r="V57">
        <v>8166.4</v>
      </c>
      <c r="W57">
        <v>8278.1</v>
      </c>
      <c r="X57">
        <v>8382.5</v>
      </c>
      <c r="Y57">
        <v>8415.7999999999993</v>
      </c>
      <c r="Z57">
        <v>8344</v>
      </c>
      <c r="AA57">
        <v>8509.6</v>
      </c>
      <c r="AB57">
        <v>8548.9</v>
      </c>
      <c r="AC57">
        <v>8872.4</v>
      </c>
      <c r="AD57">
        <v>9438.7999999999993</v>
      </c>
      <c r="AE57">
        <v>9772.2999999999993</v>
      </c>
      <c r="AF57">
        <v>10236</v>
      </c>
    </row>
    <row r="58" spans="1:32" x14ac:dyDescent="0.3">
      <c r="A58" t="s">
        <v>145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145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146</v>
      </c>
      <c r="B2" t="s">
        <v>295</v>
      </c>
      <c r="C2" t="s">
        <v>297</v>
      </c>
      <c r="D2" t="s">
        <v>296</v>
      </c>
      <c r="E2" t="s">
        <v>298</v>
      </c>
      <c r="F2">
        <v>48.2290848740261</v>
      </c>
      <c r="G2">
        <v>51.128560202401999</v>
      </c>
      <c r="H2">
        <v>54.047199312519602</v>
      </c>
      <c r="I2">
        <v>57.197628715676501</v>
      </c>
      <c r="J2">
        <v>60.065861094869199</v>
      </c>
      <c r="K2">
        <v>62.554977713284202</v>
      </c>
      <c r="L2">
        <v>63.917837511885097</v>
      </c>
      <c r="M2">
        <v>63.3636646656431</v>
      </c>
      <c r="N2">
        <v>65.954236088483597</v>
      </c>
      <c r="O2">
        <v>67.499142884811803</v>
      </c>
      <c r="P2">
        <v>68.664658303642</v>
      </c>
      <c r="Q2">
        <v>69.420252007119203</v>
      </c>
      <c r="R2">
        <v>74.112533547427105</v>
      </c>
      <c r="S2">
        <v>77.863779821061897</v>
      </c>
      <c r="T2">
        <v>79.813156508608003</v>
      </c>
      <c r="U2">
        <v>80.043074285539504</v>
      </c>
      <c r="V2">
        <v>79.868238412498101</v>
      </c>
      <c r="W2">
        <v>76.566345977860195</v>
      </c>
      <c r="X2">
        <v>74.765725294254096</v>
      </c>
      <c r="Y2">
        <v>75.452145270818406</v>
      </c>
      <c r="Z2">
        <v>77.363799719283406</v>
      </c>
      <c r="AA2">
        <v>80.982016064895006</v>
      </c>
      <c r="AB2">
        <v>86.118369337904298</v>
      </c>
      <c r="AC2">
        <v>94.799276667718004</v>
      </c>
      <c r="AD2">
        <v>102.410137096848</v>
      </c>
      <c r="AE2">
        <v>108.959824126822</v>
      </c>
      <c r="AF2">
        <v>119.69426986776</v>
      </c>
    </row>
    <row r="3" spans="1:32" x14ac:dyDescent="0.3">
      <c r="A3" t="s">
        <v>146</v>
      </c>
      <c r="B3" t="s">
        <v>299</v>
      </c>
      <c r="C3" t="s">
        <v>297</v>
      </c>
      <c r="D3" t="s">
        <v>300</v>
      </c>
      <c r="E3" t="s">
        <v>298</v>
      </c>
      <c r="F3">
        <v>45.665102729569902</v>
      </c>
      <c r="G3">
        <v>47.578980942674399</v>
      </c>
      <c r="H3">
        <v>50.9258778755256</v>
      </c>
      <c r="I3">
        <v>54.406800991442203</v>
      </c>
      <c r="J3">
        <v>57.212960806855499</v>
      </c>
      <c r="K3">
        <v>60.301179194866897</v>
      </c>
      <c r="L3">
        <v>63.3078818874232</v>
      </c>
      <c r="M3">
        <v>64.459254267846703</v>
      </c>
      <c r="N3">
        <v>67.364148929763203</v>
      </c>
      <c r="O3">
        <v>68.907091243122494</v>
      </c>
      <c r="P3">
        <v>70.379994387492303</v>
      </c>
      <c r="Q3">
        <v>71.790218337652206</v>
      </c>
      <c r="R3">
        <v>75.170722299339701</v>
      </c>
      <c r="S3">
        <v>77.754450619403201</v>
      </c>
      <c r="T3">
        <v>77.728023317368795</v>
      </c>
      <c r="U3">
        <v>76.261948277473607</v>
      </c>
      <c r="V3">
        <v>73.6891222214403</v>
      </c>
      <c r="W3">
        <v>69.219725453402205</v>
      </c>
      <c r="X3">
        <v>65.2869798619204</v>
      </c>
      <c r="Y3">
        <v>61.225876592443697</v>
      </c>
      <c r="Z3">
        <v>59.704436251508298</v>
      </c>
      <c r="AA3">
        <v>60.411873150947997</v>
      </c>
      <c r="AB3">
        <v>64.792717531474196</v>
      </c>
      <c r="AC3">
        <v>74.363569199599695</v>
      </c>
      <c r="AD3">
        <v>82.032110981769804</v>
      </c>
      <c r="AE3">
        <v>92.258556442777703</v>
      </c>
      <c r="AF3">
        <v>104.089715229775</v>
      </c>
    </row>
    <row r="4" spans="1:32" x14ac:dyDescent="0.3">
      <c r="A4" t="s">
        <v>146</v>
      </c>
      <c r="B4" t="s">
        <v>301</v>
      </c>
      <c r="C4" t="s">
        <v>297</v>
      </c>
      <c r="D4" t="s">
        <v>302</v>
      </c>
      <c r="E4" t="s">
        <v>298</v>
      </c>
      <c r="F4">
        <v>1167.33235428795</v>
      </c>
      <c r="G4">
        <v>1215.29346926638</v>
      </c>
      <c r="H4">
        <v>1278.65332844963</v>
      </c>
      <c r="I4">
        <v>1351.1712404681</v>
      </c>
      <c r="J4">
        <v>1404.7094933968301</v>
      </c>
      <c r="K4">
        <v>1462.8458352750199</v>
      </c>
      <c r="L4">
        <v>1507.3517924397599</v>
      </c>
      <c r="M4">
        <v>1508.4067690641</v>
      </c>
      <c r="N4">
        <v>1571.90648860336</v>
      </c>
      <c r="O4">
        <v>1606.09271829972</v>
      </c>
      <c r="P4">
        <v>1623.8811112525</v>
      </c>
      <c r="Q4">
        <v>1645.72966522619</v>
      </c>
      <c r="R4">
        <v>1714.6150201875901</v>
      </c>
      <c r="S4">
        <v>1758.9982685884399</v>
      </c>
      <c r="T4">
        <v>1757.20695076112</v>
      </c>
      <c r="U4">
        <v>1730.18189534418</v>
      </c>
      <c r="V4">
        <v>1702.63793581404</v>
      </c>
      <c r="W4">
        <v>1659.0879480727799</v>
      </c>
      <c r="X4">
        <v>1661.06064146069</v>
      </c>
      <c r="Y4">
        <v>1670.99605700548</v>
      </c>
      <c r="Z4">
        <v>1678.5366551438799</v>
      </c>
      <c r="AA4">
        <v>1703.22031520267</v>
      </c>
      <c r="AB4">
        <v>1766.83336590771</v>
      </c>
      <c r="AC4">
        <v>1912.40142837692</v>
      </c>
      <c r="AD4">
        <v>1994.9297151748699</v>
      </c>
      <c r="AE4">
        <v>2138.7777971372002</v>
      </c>
      <c r="AF4">
        <v>2394.99454170528</v>
      </c>
    </row>
    <row r="5" spans="1:32" x14ac:dyDescent="0.3">
      <c r="A5" t="s">
        <v>146</v>
      </c>
      <c r="B5" t="s">
        <v>303</v>
      </c>
      <c r="C5" t="s">
        <v>297</v>
      </c>
      <c r="D5" t="s">
        <v>304</v>
      </c>
      <c r="E5" t="s">
        <v>298</v>
      </c>
      <c r="F5">
        <v>165.05319776135701</v>
      </c>
      <c r="G5">
        <v>173.695170874002</v>
      </c>
      <c r="H5">
        <v>182.410708680407</v>
      </c>
      <c r="I5">
        <v>192.23093717371901</v>
      </c>
      <c r="J5">
        <v>199.43679134892801</v>
      </c>
      <c r="K5">
        <v>206.691817742968</v>
      </c>
      <c r="L5">
        <v>213.17045263223</v>
      </c>
      <c r="M5">
        <v>213.647573612786</v>
      </c>
      <c r="N5">
        <v>223.24785043891501</v>
      </c>
      <c r="O5">
        <v>228.41560114226601</v>
      </c>
      <c r="P5">
        <v>231.72865750649899</v>
      </c>
      <c r="Q5">
        <v>235.27781017155499</v>
      </c>
      <c r="R5">
        <v>247.10438602242999</v>
      </c>
      <c r="S5">
        <v>257.88105840107698</v>
      </c>
      <c r="T5">
        <v>264.29954276927901</v>
      </c>
      <c r="U5">
        <v>263.81466246582801</v>
      </c>
      <c r="V5">
        <v>261.23727264246401</v>
      </c>
      <c r="W5">
        <v>254.839794157044</v>
      </c>
      <c r="X5">
        <v>257.44740573910298</v>
      </c>
      <c r="Y5">
        <v>261.16231267319603</v>
      </c>
      <c r="Z5">
        <v>263.494306648894</v>
      </c>
      <c r="AA5">
        <v>268.94935777959302</v>
      </c>
      <c r="AB5">
        <v>280.13774623909501</v>
      </c>
      <c r="AC5">
        <v>304.36162033034498</v>
      </c>
      <c r="AD5">
        <v>319.596475755303</v>
      </c>
      <c r="AE5">
        <v>343.239647132588</v>
      </c>
      <c r="AF5">
        <v>381.10324211652397</v>
      </c>
    </row>
    <row r="6" spans="1:32" x14ac:dyDescent="0.3">
      <c r="A6" t="s">
        <v>146</v>
      </c>
      <c r="B6" t="s">
        <v>305</v>
      </c>
      <c r="C6" t="s">
        <v>297</v>
      </c>
      <c r="D6" t="s">
        <v>306</v>
      </c>
      <c r="E6" t="s">
        <v>298</v>
      </c>
      <c r="F6">
        <v>273.97156230400299</v>
      </c>
      <c r="G6">
        <v>276.40396544403097</v>
      </c>
      <c r="H6">
        <v>282.67831879500102</v>
      </c>
      <c r="I6">
        <v>291.90564395902697</v>
      </c>
      <c r="J6">
        <v>295.96065402296199</v>
      </c>
      <c r="K6">
        <v>299.479977627457</v>
      </c>
      <c r="L6">
        <v>300.94986179677602</v>
      </c>
      <c r="M6">
        <v>294.21998185026598</v>
      </c>
      <c r="N6">
        <v>297.957149849036</v>
      </c>
      <c r="O6">
        <v>295.97664825067602</v>
      </c>
      <c r="P6">
        <v>288.50885213191799</v>
      </c>
      <c r="Q6">
        <v>281.35894778109702</v>
      </c>
      <c r="R6">
        <v>281.40156698208</v>
      </c>
      <c r="S6">
        <v>275.96282228506402</v>
      </c>
      <c r="T6">
        <v>266.20827414153302</v>
      </c>
      <c r="U6">
        <v>253.40954620277299</v>
      </c>
      <c r="V6">
        <v>242.86101439636101</v>
      </c>
      <c r="W6">
        <v>234.10239234977001</v>
      </c>
      <c r="X6">
        <v>233.76517871121399</v>
      </c>
      <c r="Y6">
        <v>237.60617157172501</v>
      </c>
      <c r="Z6">
        <v>241.84327221713099</v>
      </c>
      <c r="AA6">
        <v>248.34143510445</v>
      </c>
      <c r="AB6">
        <v>259.75058154805203</v>
      </c>
      <c r="AC6">
        <v>280.09070810284697</v>
      </c>
      <c r="AD6">
        <v>289.28426345907002</v>
      </c>
      <c r="AE6">
        <v>308.78291645667298</v>
      </c>
      <c r="AF6">
        <v>345.15325302385901</v>
      </c>
    </row>
    <row r="7" spans="1:32" x14ac:dyDescent="0.3">
      <c r="A7" t="s">
        <v>146</v>
      </c>
      <c r="B7" t="s">
        <v>307</v>
      </c>
      <c r="C7" t="s">
        <v>297</v>
      </c>
      <c r="D7" t="s">
        <v>308</v>
      </c>
      <c r="E7" t="s">
        <v>298</v>
      </c>
      <c r="F7">
        <v>117.461693060191</v>
      </c>
      <c r="G7">
        <v>121.72271602671699</v>
      </c>
      <c r="H7">
        <v>127.729983156896</v>
      </c>
      <c r="I7">
        <v>135.78631457527499</v>
      </c>
      <c r="J7">
        <v>141.954456918956</v>
      </c>
      <c r="K7">
        <v>149.062868783547</v>
      </c>
      <c r="L7">
        <v>153.900098943964</v>
      </c>
      <c r="M7">
        <v>153.72465581671699</v>
      </c>
      <c r="N7">
        <v>160.64570493317399</v>
      </c>
      <c r="O7">
        <v>164.66832555957299</v>
      </c>
      <c r="P7">
        <v>166.794216309733</v>
      </c>
      <c r="Q7">
        <v>168.84462286598199</v>
      </c>
      <c r="R7">
        <v>175.16337179340599</v>
      </c>
      <c r="S7">
        <v>178.022880038598</v>
      </c>
      <c r="T7">
        <v>176.23287038972299</v>
      </c>
      <c r="U7">
        <v>172.51240780804099</v>
      </c>
      <c r="V7">
        <v>168.065877329209</v>
      </c>
      <c r="W7">
        <v>162.25315404058199</v>
      </c>
      <c r="X7">
        <v>160.53726372423</v>
      </c>
      <c r="Y7">
        <v>159.70447243173999</v>
      </c>
      <c r="Z7">
        <v>159.05326870624401</v>
      </c>
      <c r="AA7">
        <v>159.667297342431</v>
      </c>
      <c r="AB7">
        <v>162.771109677292</v>
      </c>
      <c r="AC7">
        <v>172.881388026748</v>
      </c>
      <c r="AD7">
        <v>177.70524328727799</v>
      </c>
      <c r="AE7">
        <v>188.54895873765599</v>
      </c>
      <c r="AF7">
        <v>209.26118169543199</v>
      </c>
    </row>
    <row r="8" spans="1:32" x14ac:dyDescent="0.3">
      <c r="A8" t="s">
        <v>146</v>
      </c>
      <c r="B8" t="s">
        <v>309</v>
      </c>
      <c r="C8" t="s">
        <v>297</v>
      </c>
      <c r="D8" t="s">
        <v>310</v>
      </c>
      <c r="E8" t="s">
        <v>298</v>
      </c>
      <c r="F8">
        <v>12.197610742019</v>
      </c>
      <c r="G8">
        <v>13.2304099041512</v>
      </c>
      <c r="H8">
        <v>14.2305751233334</v>
      </c>
      <c r="I8">
        <v>14.352900845606699</v>
      </c>
      <c r="J8">
        <v>14.860514326178199</v>
      </c>
      <c r="K8">
        <v>16.577821521251899</v>
      </c>
      <c r="L8">
        <v>17.787627765398501</v>
      </c>
      <c r="M8">
        <v>18.157500150352199</v>
      </c>
      <c r="N8">
        <v>19.652117958115099</v>
      </c>
      <c r="O8">
        <v>21.447472302855701</v>
      </c>
      <c r="P8">
        <v>24.930232647174101</v>
      </c>
      <c r="Q8">
        <v>29.242787995824202</v>
      </c>
      <c r="R8">
        <v>33.150268647279397</v>
      </c>
      <c r="S8">
        <v>38.173047319999199</v>
      </c>
      <c r="T8">
        <v>38.513043785702301</v>
      </c>
      <c r="U8">
        <v>40.370468875500599</v>
      </c>
      <c r="V8">
        <v>43.757325229477203</v>
      </c>
      <c r="W8">
        <v>43.222412664224898</v>
      </c>
      <c r="X8">
        <v>44.4330178555252</v>
      </c>
      <c r="Y8">
        <v>44.831127888742301</v>
      </c>
      <c r="Z8">
        <v>43.066469919305703</v>
      </c>
      <c r="AA8">
        <v>41.763186836533201</v>
      </c>
      <c r="AB8">
        <v>40.645631496495596</v>
      </c>
      <c r="AC8">
        <v>40.949950159090697</v>
      </c>
      <c r="AD8">
        <v>39.927488282814302</v>
      </c>
      <c r="AE8">
        <v>39.320476694212701</v>
      </c>
      <c r="AF8">
        <v>41.185504327042501</v>
      </c>
    </row>
    <row r="9" spans="1:32" x14ac:dyDescent="0.3">
      <c r="A9" t="s">
        <v>146</v>
      </c>
      <c r="B9" t="s">
        <v>311</v>
      </c>
      <c r="C9" t="s">
        <v>297</v>
      </c>
      <c r="D9" t="s">
        <v>312</v>
      </c>
      <c r="E9" t="s">
        <v>298</v>
      </c>
      <c r="F9">
        <v>48.396649072741397</v>
      </c>
      <c r="G9">
        <v>50.282183682738001</v>
      </c>
      <c r="H9">
        <v>53.088225660314698</v>
      </c>
      <c r="I9">
        <v>55.503714699682099</v>
      </c>
      <c r="J9">
        <v>56.744074879633501</v>
      </c>
      <c r="K9">
        <v>58.412863457126299</v>
      </c>
      <c r="L9">
        <v>59.411799612043097</v>
      </c>
      <c r="M9">
        <v>59.3908239601231</v>
      </c>
      <c r="N9">
        <v>62.418554173768001</v>
      </c>
      <c r="O9">
        <v>64.765421725859397</v>
      </c>
      <c r="P9">
        <v>66.505137220894895</v>
      </c>
      <c r="Q9">
        <v>68.262815567181306</v>
      </c>
      <c r="R9">
        <v>72.354988325902696</v>
      </c>
      <c r="S9">
        <v>74.8003870146255</v>
      </c>
      <c r="T9">
        <v>74.265557537578204</v>
      </c>
      <c r="U9">
        <v>74.921043173914299</v>
      </c>
      <c r="V9">
        <v>74.624421924956707</v>
      </c>
      <c r="W9">
        <v>73.173002854588802</v>
      </c>
      <c r="X9">
        <v>73.179943236761702</v>
      </c>
      <c r="Y9">
        <v>72.685763119162104</v>
      </c>
      <c r="Z9">
        <v>71.939835268332899</v>
      </c>
      <c r="AA9">
        <v>71.850386116136306</v>
      </c>
      <c r="AB9">
        <v>74.218398375404803</v>
      </c>
      <c r="AC9">
        <v>79.690439481141496</v>
      </c>
      <c r="AD9">
        <v>83.675075788246204</v>
      </c>
      <c r="AE9">
        <v>88.195055274572894</v>
      </c>
      <c r="AF9">
        <v>96.968759491745004</v>
      </c>
    </row>
    <row r="10" spans="1:32" x14ac:dyDescent="0.3">
      <c r="A10" t="s">
        <v>146</v>
      </c>
      <c r="B10" t="s">
        <v>313</v>
      </c>
      <c r="C10" t="s">
        <v>297</v>
      </c>
      <c r="D10" t="s">
        <v>314</v>
      </c>
      <c r="E10" t="s">
        <v>298</v>
      </c>
      <c r="F10">
        <v>94.127514291932499</v>
      </c>
      <c r="G10">
        <v>97.929108081581504</v>
      </c>
      <c r="H10">
        <v>103.66770688076799</v>
      </c>
      <c r="I10">
        <v>108.489128253461</v>
      </c>
      <c r="J10">
        <v>110.971924049046</v>
      </c>
      <c r="K10">
        <v>114.443582775686</v>
      </c>
      <c r="L10">
        <v>116.572119714839</v>
      </c>
      <c r="M10">
        <v>116.317389263187</v>
      </c>
      <c r="N10">
        <v>120.960978904168</v>
      </c>
      <c r="O10">
        <v>124.148961652564</v>
      </c>
      <c r="P10">
        <v>126.36613609073299</v>
      </c>
      <c r="Q10">
        <v>129.198054041087</v>
      </c>
      <c r="R10">
        <v>136.967751734979</v>
      </c>
      <c r="S10">
        <v>141.166953104502</v>
      </c>
      <c r="T10">
        <v>142.66892562528699</v>
      </c>
      <c r="U10">
        <v>143.80383501293301</v>
      </c>
      <c r="V10">
        <v>143.323694456081</v>
      </c>
      <c r="W10">
        <v>139.16265878388199</v>
      </c>
      <c r="X10">
        <v>136.930058259855</v>
      </c>
      <c r="Y10">
        <v>133.06447554713401</v>
      </c>
      <c r="Z10">
        <v>130.19976602309401</v>
      </c>
      <c r="AA10">
        <v>128.51817268806801</v>
      </c>
      <c r="AB10">
        <v>130.35641309370001</v>
      </c>
      <c r="AC10">
        <v>138.23153086722101</v>
      </c>
      <c r="AD10">
        <v>143.52628790577799</v>
      </c>
      <c r="AE10">
        <v>153.62242066793701</v>
      </c>
      <c r="AF10">
        <v>171.128891949294</v>
      </c>
    </row>
    <row r="11" spans="1:32" x14ac:dyDescent="0.3">
      <c r="A11" t="s">
        <v>146</v>
      </c>
      <c r="B11" t="s">
        <v>315</v>
      </c>
      <c r="C11" t="s">
        <v>297</v>
      </c>
      <c r="D11" t="s">
        <v>316</v>
      </c>
      <c r="E11" t="s">
        <v>298</v>
      </c>
      <c r="F11">
        <v>45.730865219191102</v>
      </c>
      <c r="G11">
        <v>47.646924398843503</v>
      </c>
      <c r="H11">
        <v>50.579481220453303</v>
      </c>
      <c r="I11">
        <v>52.985413553779203</v>
      </c>
      <c r="J11">
        <v>54.2278491694126</v>
      </c>
      <c r="K11">
        <v>56.030719318559697</v>
      </c>
      <c r="L11">
        <v>57.160320102795602</v>
      </c>
      <c r="M11">
        <v>56.926565303064002</v>
      </c>
      <c r="N11">
        <v>58.542424730400299</v>
      </c>
      <c r="O11">
        <v>59.383539926705097</v>
      </c>
      <c r="P11">
        <v>59.860998869837999</v>
      </c>
      <c r="Q11">
        <v>60.935238473905301</v>
      </c>
      <c r="R11">
        <v>64.612763409076294</v>
      </c>
      <c r="S11">
        <v>66.3665660898765</v>
      </c>
      <c r="T11">
        <v>68.4033680877085</v>
      </c>
      <c r="U11">
        <v>68.882791839018793</v>
      </c>
      <c r="V11">
        <v>68.699272531124294</v>
      </c>
      <c r="W11">
        <v>65.989655929292994</v>
      </c>
      <c r="X11">
        <v>63.750115023092903</v>
      </c>
      <c r="Y11">
        <v>60.378712427971799</v>
      </c>
      <c r="Z11">
        <v>58.259930754761299</v>
      </c>
      <c r="AA11">
        <v>56.667786571931899</v>
      </c>
      <c r="AB11">
        <v>56.138014718295501</v>
      </c>
      <c r="AC11">
        <v>58.541091386079202</v>
      </c>
      <c r="AD11">
        <v>59.851212117532</v>
      </c>
      <c r="AE11">
        <v>65.427365393364497</v>
      </c>
      <c r="AF11">
        <v>74.160132457548698</v>
      </c>
    </row>
    <row r="12" spans="1:32" x14ac:dyDescent="0.3">
      <c r="A12" t="s">
        <v>146</v>
      </c>
      <c r="B12" t="s">
        <v>317</v>
      </c>
      <c r="C12" t="s">
        <v>297</v>
      </c>
      <c r="D12" t="s">
        <v>318</v>
      </c>
      <c r="E12" t="s">
        <v>298</v>
      </c>
      <c r="F12">
        <v>117.67571229702401</v>
      </c>
      <c r="G12">
        <v>124.095281171872</v>
      </c>
      <c r="H12">
        <v>132.023207913894</v>
      </c>
      <c r="I12">
        <v>141.129394737566</v>
      </c>
      <c r="J12">
        <v>148.928334268394</v>
      </c>
      <c r="K12">
        <v>157.93091492063201</v>
      </c>
      <c r="L12">
        <v>165.44852841049499</v>
      </c>
      <c r="M12">
        <v>168.45760469961601</v>
      </c>
      <c r="N12">
        <v>178.47632972033199</v>
      </c>
      <c r="O12">
        <v>185.10689418994201</v>
      </c>
      <c r="P12">
        <v>190.661500342138</v>
      </c>
      <c r="Q12">
        <v>195.55089409691399</v>
      </c>
      <c r="R12">
        <v>205.87888478150799</v>
      </c>
      <c r="S12">
        <v>212.715876033538</v>
      </c>
      <c r="T12">
        <v>212.97907939768601</v>
      </c>
      <c r="U12">
        <v>209.36326814556901</v>
      </c>
      <c r="V12">
        <v>205.433274108071</v>
      </c>
      <c r="W12">
        <v>197.56946836472099</v>
      </c>
      <c r="X12">
        <v>194.29821885436101</v>
      </c>
      <c r="Y12">
        <v>192.233043016631</v>
      </c>
      <c r="Z12">
        <v>190.727422173511</v>
      </c>
      <c r="AA12">
        <v>191.383566038342</v>
      </c>
      <c r="AB12">
        <v>197.701372300673</v>
      </c>
      <c r="AC12">
        <v>213.16026144703901</v>
      </c>
      <c r="AD12">
        <v>221.67112714349699</v>
      </c>
      <c r="AE12">
        <v>238.10752909751801</v>
      </c>
      <c r="AF12">
        <v>267.84925360458902</v>
      </c>
    </row>
    <row r="13" spans="1:32" x14ac:dyDescent="0.3">
      <c r="A13" t="s">
        <v>146</v>
      </c>
      <c r="B13" t="s">
        <v>319</v>
      </c>
      <c r="C13" t="s">
        <v>297</v>
      </c>
      <c r="D13" t="s">
        <v>320</v>
      </c>
      <c r="E13" t="s">
        <v>298</v>
      </c>
      <c r="F13">
        <v>94.716212881731394</v>
      </c>
      <c r="G13">
        <v>100.033927811474</v>
      </c>
      <c r="H13">
        <v>107.270099666513</v>
      </c>
      <c r="I13">
        <v>115.604887300389</v>
      </c>
      <c r="J13">
        <v>122.386817595004</v>
      </c>
      <c r="K13">
        <v>129.833906494838</v>
      </c>
      <c r="L13">
        <v>136.06122634186201</v>
      </c>
      <c r="M13">
        <v>137.95447160889401</v>
      </c>
      <c r="N13">
        <v>145.93811842954599</v>
      </c>
      <c r="O13">
        <v>152.46247976998399</v>
      </c>
      <c r="P13">
        <v>157.20173150529899</v>
      </c>
      <c r="Q13">
        <v>162.75011299197899</v>
      </c>
      <c r="R13">
        <v>174.23573707117399</v>
      </c>
      <c r="S13">
        <v>183.45299850243299</v>
      </c>
      <c r="T13">
        <v>185.54541274792501</v>
      </c>
      <c r="U13">
        <v>184.03616024554</v>
      </c>
      <c r="V13">
        <v>184.387857273104</v>
      </c>
      <c r="W13">
        <v>186.613597860206</v>
      </c>
      <c r="X13">
        <v>192.14047931888601</v>
      </c>
      <c r="Y13">
        <v>196.64667451039401</v>
      </c>
      <c r="Z13">
        <v>199.24735174806099</v>
      </c>
      <c r="AA13">
        <v>202.259190266367</v>
      </c>
      <c r="AB13">
        <v>211.05979552727101</v>
      </c>
      <c r="AC13">
        <v>229.52678443910801</v>
      </c>
      <c r="AD13">
        <v>240.22682653977699</v>
      </c>
      <c r="AE13">
        <v>259.70910622958201</v>
      </c>
      <c r="AF13">
        <v>294.87320200066301</v>
      </c>
    </row>
    <row r="14" spans="1:32" x14ac:dyDescent="0.3">
      <c r="A14" t="s">
        <v>146</v>
      </c>
      <c r="B14" t="s">
        <v>321</v>
      </c>
      <c r="C14" t="s">
        <v>297</v>
      </c>
      <c r="D14" t="s">
        <v>322</v>
      </c>
      <c r="E14" t="s">
        <v>298</v>
      </c>
      <c r="F14">
        <v>34.907622237663801</v>
      </c>
      <c r="G14">
        <v>35.595729813499297</v>
      </c>
      <c r="H14">
        <v>36.942825616646303</v>
      </c>
      <c r="I14">
        <v>38.4737975458957</v>
      </c>
      <c r="J14">
        <v>40.0409557369832</v>
      </c>
      <c r="K14">
        <v>41.181939360256798</v>
      </c>
      <c r="L14">
        <v>42.314572646886901</v>
      </c>
      <c r="M14">
        <v>42.300130560476497</v>
      </c>
      <c r="N14">
        <v>44.389782430787299</v>
      </c>
      <c r="O14">
        <v>45.468326024767002</v>
      </c>
      <c r="P14">
        <v>46.535142519508803</v>
      </c>
      <c r="Q14">
        <v>47.9108597788072</v>
      </c>
      <c r="R14">
        <v>49.548310085976297</v>
      </c>
      <c r="S14">
        <v>49.448314324838798</v>
      </c>
      <c r="T14">
        <v>47.031312943987601</v>
      </c>
      <c r="U14">
        <v>43.789338153410299</v>
      </c>
      <c r="V14">
        <v>41.771343934577303</v>
      </c>
      <c r="W14">
        <v>39.665797409126498</v>
      </c>
      <c r="X14">
        <v>38.467163882715099</v>
      </c>
      <c r="Y14">
        <v>37.659669890216499</v>
      </c>
      <c r="Z14">
        <v>37.109581751310103</v>
      </c>
      <c r="AA14">
        <v>37.4857158679756</v>
      </c>
      <c r="AB14">
        <v>39.099851541977699</v>
      </c>
      <c r="AC14">
        <v>42.572429149771999</v>
      </c>
      <c r="AD14">
        <v>43.286204589782102</v>
      </c>
      <c r="AE14">
        <v>45.786544156463101</v>
      </c>
      <c r="AF14">
        <v>50.928770885304601</v>
      </c>
    </row>
    <row r="15" spans="1:32" x14ac:dyDescent="0.3">
      <c r="A15" t="s">
        <v>146</v>
      </c>
      <c r="B15" t="s">
        <v>323</v>
      </c>
      <c r="C15" t="s">
        <v>297</v>
      </c>
      <c r="D15" t="s">
        <v>324</v>
      </c>
      <c r="E15" t="s">
        <v>298</v>
      </c>
      <c r="F15">
        <v>71.283958011809204</v>
      </c>
      <c r="G15">
        <v>73.757915469942304</v>
      </c>
      <c r="H15">
        <v>77.529670405197194</v>
      </c>
      <c r="I15">
        <v>81.604032067098402</v>
      </c>
      <c r="J15">
        <v>85.656969407491005</v>
      </c>
      <c r="K15">
        <v>89.299063211026706</v>
      </c>
      <c r="L15">
        <v>92.282348559333997</v>
      </c>
      <c r="M15">
        <v>92.054616915085106</v>
      </c>
      <c r="N15">
        <v>95.464480683700103</v>
      </c>
      <c r="O15">
        <v>96.613170485333299</v>
      </c>
      <c r="P15">
        <v>97.301853971101494</v>
      </c>
      <c r="Q15">
        <v>98.591080880696097</v>
      </c>
      <c r="R15">
        <v>101.96808783173699</v>
      </c>
      <c r="S15">
        <v>103.553043304924</v>
      </c>
      <c r="T15">
        <v>103.06007827305</v>
      </c>
      <c r="U15">
        <v>100.65904485560699</v>
      </c>
      <c r="V15">
        <v>98.284138338074698</v>
      </c>
      <c r="W15">
        <v>96.585124345992</v>
      </c>
      <c r="X15">
        <v>97.234409325039493</v>
      </c>
      <c r="Y15">
        <v>98.382302485012005</v>
      </c>
      <c r="Z15">
        <v>99.2208232143266</v>
      </c>
      <c r="AA15">
        <v>101.202400987221</v>
      </c>
      <c r="AB15">
        <v>105.954789678956</v>
      </c>
      <c r="AC15">
        <v>115.054769604904</v>
      </c>
      <c r="AD15">
        <v>119.64606866077099</v>
      </c>
      <c r="AE15">
        <v>127.10544130554101</v>
      </c>
      <c r="AF15">
        <v>140.942885572124</v>
      </c>
    </row>
    <row r="16" spans="1:32" x14ac:dyDescent="0.3">
      <c r="A16" t="s">
        <v>146</v>
      </c>
      <c r="B16" t="s">
        <v>325</v>
      </c>
      <c r="C16" t="s">
        <v>297</v>
      </c>
      <c r="D16" t="s">
        <v>326</v>
      </c>
      <c r="E16" t="s">
        <v>298</v>
      </c>
      <c r="F16">
        <v>36.376335774145502</v>
      </c>
      <c r="G16">
        <v>38.1621856564431</v>
      </c>
      <c r="H16">
        <v>40.586844788550998</v>
      </c>
      <c r="I16">
        <v>43.130234521202802</v>
      </c>
      <c r="J16">
        <v>45.616013670507897</v>
      </c>
      <c r="K16">
        <v>48.11712385077</v>
      </c>
      <c r="L16">
        <v>49.967775912447102</v>
      </c>
      <c r="M16">
        <v>49.754486354608602</v>
      </c>
      <c r="N16">
        <v>51.074698252912903</v>
      </c>
      <c r="O16">
        <v>51.144844460566397</v>
      </c>
      <c r="P16">
        <v>50.766711451592698</v>
      </c>
      <c r="Q16">
        <v>50.680221101889003</v>
      </c>
      <c r="R16">
        <v>52.419777745761102</v>
      </c>
      <c r="S16">
        <v>54.104728980085397</v>
      </c>
      <c r="T16">
        <v>56.028765329062097</v>
      </c>
      <c r="U16">
        <v>56.869706702197099</v>
      </c>
      <c r="V16">
        <v>56.512794403497502</v>
      </c>
      <c r="W16">
        <v>56.919326936865502</v>
      </c>
      <c r="X16">
        <v>58.767245442324402</v>
      </c>
      <c r="Y16">
        <v>60.722632594795499</v>
      </c>
      <c r="Z16">
        <v>62.111241463016498</v>
      </c>
      <c r="AA16">
        <v>63.7166851192449</v>
      </c>
      <c r="AB16">
        <v>66.854938136978305</v>
      </c>
      <c r="AC16">
        <v>72.482340455132004</v>
      </c>
      <c r="AD16">
        <v>76.359864070988607</v>
      </c>
      <c r="AE16">
        <v>81.3188971490776</v>
      </c>
      <c r="AF16">
        <v>90.014114686819795</v>
      </c>
    </row>
    <row r="17" spans="1:32" x14ac:dyDescent="0.3">
      <c r="A17" t="s">
        <v>146</v>
      </c>
      <c r="B17" t="s">
        <v>327</v>
      </c>
      <c r="C17" t="s">
        <v>297</v>
      </c>
      <c r="D17" t="s">
        <v>328</v>
      </c>
      <c r="E17" t="s">
        <v>298</v>
      </c>
      <c r="F17">
        <v>31.535415567098799</v>
      </c>
      <c r="G17">
        <v>33.231885591440999</v>
      </c>
      <c r="H17">
        <v>35.569279308533503</v>
      </c>
      <c r="I17">
        <v>38.139016178638002</v>
      </c>
      <c r="J17">
        <v>40.557557422624697</v>
      </c>
      <c r="K17">
        <v>43.106052155542201</v>
      </c>
      <c r="L17">
        <v>45.117967862428102</v>
      </c>
      <c r="M17">
        <v>45.889782694914899</v>
      </c>
      <c r="N17">
        <v>48.571363109181</v>
      </c>
      <c r="O17">
        <v>50.442078168500203</v>
      </c>
      <c r="P17">
        <v>51.608874644633403</v>
      </c>
      <c r="Q17">
        <v>53.072749525891801</v>
      </c>
      <c r="R17">
        <v>56.8651990152377</v>
      </c>
      <c r="S17">
        <v>59.759303784199801</v>
      </c>
      <c r="T17">
        <v>59.907522110169701</v>
      </c>
      <c r="U17">
        <v>58.144401028745797</v>
      </c>
      <c r="V17">
        <v>56.496887129858301</v>
      </c>
      <c r="W17">
        <v>54.393673852314002</v>
      </c>
      <c r="X17">
        <v>54.364178768421297</v>
      </c>
      <c r="Y17">
        <v>55.309142158219501</v>
      </c>
      <c r="Z17">
        <v>55.595369294274299</v>
      </c>
      <c r="AA17">
        <v>57.013840241802399</v>
      </c>
      <c r="AB17">
        <v>59.274967789344103</v>
      </c>
      <c r="AC17">
        <v>65.214706009622105</v>
      </c>
      <c r="AD17">
        <v>68.371291460422995</v>
      </c>
      <c r="AE17">
        <v>73.963800329260494</v>
      </c>
      <c r="AF17">
        <v>83.846516678743399</v>
      </c>
    </row>
    <row r="18" spans="1:32" x14ac:dyDescent="0.3">
      <c r="A18" t="s">
        <v>146</v>
      </c>
      <c r="B18" t="s">
        <v>329</v>
      </c>
      <c r="C18" t="s">
        <v>297</v>
      </c>
      <c r="D18" t="s">
        <v>330</v>
      </c>
      <c r="E18" t="s">
        <v>298</v>
      </c>
      <c r="F18">
        <v>100.09141456858301</v>
      </c>
      <c r="G18">
        <v>105.352470941093</v>
      </c>
      <c r="H18">
        <v>111.77721845488701</v>
      </c>
      <c r="I18">
        <v>119.196337349454</v>
      </c>
      <c r="J18">
        <v>124.03612429674</v>
      </c>
      <c r="K18">
        <v>129.274041878405</v>
      </c>
      <c r="L18">
        <v>133.32934496987099</v>
      </c>
      <c r="M18">
        <v>133.655952403904</v>
      </c>
      <c r="N18">
        <v>139.331634270715</v>
      </c>
      <c r="O18">
        <v>140.808985677024</v>
      </c>
      <c r="P18">
        <v>140.33185054858001</v>
      </c>
      <c r="Q18">
        <v>140.95516109367901</v>
      </c>
      <c r="R18">
        <v>143.51639460081799</v>
      </c>
      <c r="S18">
        <v>143.34195132752399</v>
      </c>
      <c r="T18">
        <v>138.63573172452701</v>
      </c>
      <c r="U18">
        <v>134.69883841978199</v>
      </c>
      <c r="V18">
        <v>132.05222555382201</v>
      </c>
      <c r="W18">
        <v>129.244162232543</v>
      </c>
      <c r="X18">
        <v>128.38986392912699</v>
      </c>
      <c r="Y18">
        <v>128.597102730925</v>
      </c>
      <c r="Z18">
        <v>130.35811828047599</v>
      </c>
      <c r="AA18">
        <v>134.328358578089</v>
      </c>
      <c r="AB18">
        <v>142.295475266068</v>
      </c>
      <c r="AC18">
        <v>159.23718704620799</v>
      </c>
      <c r="AD18">
        <v>171.25737599451799</v>
      </c>
      <c r="AE18">
        <v>185.56883591841401</v>
      </c>
      <c r="AF18">
        <v>209.641804186407</v>
      </c>
    </row>
    <row r="19" spans="1:32" x14ac:dyDescent="0.3">
      <c r="A19" t="s">
        <v>146</v>
      </c>
      <c r="B19" t="s">
        <v>331</v>
      </c>
      <c r="C19" t="s">
        <v>297</v>
      </c>
      <c r="D19" t="s">
        <v>332</v>
      </c>
      <c r="E19" t="s">
        <v>298</v>
      </c>
      <c r="F19">
        <v>89.218062802205495</v>
      </c>
      <c r="G19">
        <v>95.840617950074801</v>
      </c>
      <c r="H19">
        <v>103.766560064201</v>
      </c>
      <c r="I19">
        <v>112.732648027861</v>
      </c>
      <c r="J19">
        <v>119.959349740505</v>
      </c>
      <c r="K19">
        <v>127.145788163669</v>
      </c>
      <c r="L19">
        <v>132.73221544256</v>
      </c>
      <c r="M19">
        <v>134.327240048372</v>
      </c>
      <c r="N19">
        <v>141.66076030648301</v>
      </c>
      <c r="O19">
        <v>146.002101100999</v>
      </c>
      <c r="P19">
        <v>148.447205554692</v>
      </c>
      <c r="Q19">
        <v>150.887443781483</v>
      </c>
      <c r="R19">
        <v>158.36337170694301</v>
      </c>
      <c r="S19">
        <v>164.96833448657901</v>
      </c>
      <c r="T19">
        <v>169.15646979623801</v>
      </c>
      <c r="U19">
        <v>169.36926228385599</v>
      </c>
      <c r="V19">
        <v>166.73836935751899</v>
      </c>
      <c r="W19">
        <v>161.10150942150401</v>
      </c>
      <c r="X19">
        <v>161.52056697492401</v>
      </c>
      <c r="Y19">
        <v>163.45923199176499</v>
      </c>
      <c r="Z19">
        <v>165.73048691855999</v>
      </c>
      <c r="AA19">
        <v>169.79350933977301</v>
      </c>
      <c r="AB19">
        <v>176.885483290764</v>
      </c>
      <c r="AC19">
        <v>193.692522343788</v>
      </c>
      <c r="AD19">
        <v>203.71726668564199</v>
      </c>
      <c r="AE19">
        <v>220.80866456781399</v>
      </c>
      <c r="AF19">
        <v>250.00880655059899</v>
      </c>
    </row>
    <row r="20" spans="1:32" x14ac:dyDescent="0.3">
      <c r="A20" t="s">
        <v>146</v>
      </c>
      <c r="B20" t="s">
        <v>333</v>
      </c>
      <c r="C20" t="s">
        <v>297</v>
      </c>
      <c r="D20" t="s">
        <v>334</v>
      </c>
      <c r="E20" t="s">
        <v>298</v>
      </c>
      <c r="F20">
        <v>79.853197027783494</v>
      </c>
      <c r="G20">
        <v>84.780241682570093</v>
      </c>
      <c r="H20">
        <v>89.935550894140405</v>
      </c>
      <c r="I20">
        <v>94.972523819389394</v>
      </c>
      <c r="J20">
        <v>101.327173783796</v>
      </c>
      <c r="K20">
        <v>110.38954117181</v>
      </c>
      <c r="L20">
        <v>119.266326872908</v>
      </c>
      <c r="M20">
        <v>124.32413810198</v>
      </c>
      <c r="N20">
        <v>134.30889390335</v>
      </c>
      <c r="O20">
        <v>142.60447927483</v>
      </c>
      <c r="P20">
        <v>156.078625520077</v>
      </c>
      <c r="Q20">
        <v>166.97038498304201</v>
      </c>
      <c r="R20">
        <v>186.02337104243401</v>
      </c>
      <c r="S20">
        <v>211.838841482666</v>
      </c>
      <c r="T20">
        <v>223.478497880194</v>
      </c>
      <c r="U20">
        <v>229.42161242681399</v>
      </c>
      <c r="V20">
        <v>241.16957045808701</v>
      </c>
      <c r="W20">
        <v>238.68141163317199</v>
      </c>
      <c r="X20">
        <v>262.07737424324</v>
      </c>
      <c r="Y20">
        <v>277.023709103427</v>
      </c>
      <c r="Z20">
        <v>265.02838928101301</v>
      </c>
      <c r="AA20">
        <v>258.93685679335402</v>
      </c>
      <c r="AB20">
        <v>258.22337014429002</v>
      </c>
      <c r="AC20">
        <v>259.13982017741898</v>
      </c>
      <c r="AD20">
        <v>252.82479410878199</v>
      </c>
      <c r="AE20">
        <v>257.736775338646</v>
      </c>
      <c r="AF20">
        <v>274.18863848497898</v>
      </c>
    </row>
    <row r="21" spans="1:32" x14ac:dyDescent="0.3">
      <c r="A21" t="s">
        <v>146</v>
      </c>
      <c r="B21" t="s">
        <v>335</v>
      </c>
      <c r="C21" t="s">
        <v>297</v>
      </c>
      <c r="D21" t="s">
        <v>336</v>
      </c>
      <c r="E21" t="s">
        <v>298</v>
      </c>
      <c r="F21">
        <v>167.177883591084</v>
      </c>
      <c r="G21">
        <v>180.343924868193</v>
      </c>
      <c r="H21">
        <v>194.84712508370899</v>
      </c>
      <c r="I21">
        <v>210.12028332848001</v>
      </c>
      <c r="J21">
        <v>226.73588124555701</v>
      </c>
      <c r="K21">
        <v>246.82214039342</v>
      </c>
      <c r="L21">
        <v>267.40728909851202</v>
      </c>
      <c r="M21">
        <v>280.88857083655199</v>
      </c>
      <c r="N21">
        <v>308.743871181852</v>
      </c>
      <c r="O21">
        <v>333.01594455871299</v>
      </c>
      <c r="P21">
        <v>361.91184874267998</v>
      </c>
      <c r="Q21">
        <v>389.63955154102803</v>
      </c>
      <c r="R21">
        <v>430.90805755590497</v>
      </c>
      <c r="S21">
        <v>476.58743445222001</v>
      </c>
      <c r="T21">
        <v>504.94674396739902</v>
      </c>
      <c r="U21">
        <v>517.33299771839097</v>
      </c>
      <c r="V21">
        <v>527.92747008098399</v>
      </c>
      <c r="W21">
        <v>513.50778157770503</v>
      </c>
      <c r="X21">
        <v>529.99096403766896</v>
      </c>
      <c r="Y21">
        <v>533.40527095017103</v>
      </c>
      <c r="Z21">
        <v>510.41020571031601</v>
      </c>
      <c r="AA21">
        <v>497.01956733188302</v>
      </c>
      <c r="AB21">
        <v>494.76972915226702</v>
      </c>
      <c r="AC21">
        <v>500.81775780040698</v>
      </c>
      <c r="AD21">
        <v>486.01308011642101</v>
      </c>
      <c r="AE21">
        <v>494.37189702621998</v>
      </c>
      <c r="AF21">
        <v>522.29144729741199</v>
      </c>
    </row>
    <row r="22" spans="1:32" x14ac:dyDescent="0.3">
      <c r="A22" t="s">
        <v>146</v>
      </c>
      <c r="B22" t="s">
        <v>337</v>
      </c>
      <c r="C22" t="s">
        <v>297</v>
      </c>
      <c r="D22" t="s">
        <v>338</v>
      </c>
      <c r="E22" t="s">
        <v>298</v>
      </c>
      <c r="F22">
        <v>87.324686563300801</v>
      </c>
      <c r="G22">
        <v>95.563683185622807</v>
      </c>
      <c r="H22">
        <v>104.911574189568</v>
      </c>
      <c r="I22">
        <v>115.147759509091</v>
      </c>
      <c r="J22">
        <v>125.408707461761</v>
      </c>
      <c r="K22">
        <v>136.43259922160999</v>
      </c>
      <c r="L22">
        <v>148.140962225604</v>
      </c>
      <c r="M22">
        <v>156.56443273457299</v>
      </c>
      <c r="N22">
        <v>174.434977278502</v>
      </c>
      <c r="O22">
        <v>190.41146528388199</v>
      </c>
      <c r="P22">
        <v>205.833223222604</v>
      </c>
      <c r="Q22">
        <v>222.66916655798599</v>
      </c>
      <c r="R22">
        <v>244.884686513471</v>
      </c>
      <c r="S22">
        <v>264.74859296955401</v>
      </c>
      <c r="T22">
        <v>281.46824608720402</v>
      </c>
      <c r="U22">
        <v>287.91138529157701</v>
      </c>
      <c r="V22">
        <v>286.75789962289701</v>
      </c>
      <c r="W22">
        <v>274.82636994453298</v>
      </c>
      <c r="X22">
        <v>267.91358979442902</v>
      </c>
      <c r="Y22">
        <v>256.38156184674398</v>
      </c>
      <c r="Z22">
        <v>245.381816429303</v>
      </c>
      <c r="AA22">
        <v>238.082710538529</v>
      </c>
      <c r="AB22">
        <v>236.546359007977</v>
      </c>
      <c r="AC22">
        <v>241.677937622988</v>
      </c>
      <c r="AD22">
        <v>233.18828600763899</v>
      </c>
      <c r="AE22">
        <v>236.63512168757401</v>
      </c>
      <c r="AF22">
        <v>248.10280881243199</v>
      </c>
    </row>
    <row r="23" spans="1:32" x14ac:dyDescent="0.3">
      <c r="A23" t="s">
        <v>146</v>
      </c>
      <c r="B23" t="s">
        <v>339</v>
      </c>
      <c r="C23" t="s">
        <v>297</v>
      </c>
      <c r="D23" t="s">
        <v>340</v>
      </c>
      <c r="E23" t="s">
        <v>298</v>
      </c>
      <c r="F23">
        <v>954.62153144261003</v>
      </c>
      <c r="G23">
        <v>1025.4487112674301</v>
      </c>
      <c r="H23">
        <v>1128.3601309283499</v>
      </c>
      <c r="I23">
        <v>1264.91000537071</v>
      </c>
      <c r="J23">
        <v>1388.7889244834701</v>
      </c>
      <c r="K23">
        <v>1537.2021167023699</v>
      </c>
      <c r="L23">
        <v>1657.4573698690101</v>
      </c>
      <c r="M23">
        <v>1740.21201296705</v>
      </c>
      <c r="N23">
        <v>1866.8043585990799</v>
      </c>
      <c r="O23">
        <v>1965.88565274648</v>
      </c>
      <c r="P23">
        <v>2049.8730934071</v>
      </c>
      <c r="Q23">
        <v>2122.0671150017502</v>
      </c>
      <c r="R23">
        <v>2253.3219126202998</v>
      </c>
      <c r="S23">
        <v>2340.8253886186899</v>
      </c>
      <c r="T23">
        <v>2373.7340401326201</v>
      </c>
      <c r="U23">
        <v>2341.1401013487398</v>
      </c>
      <c r="V23">
        <v>2253.9773005238699</v>
      </c>
      <c r="W23">
        <v>2079.94200532381</v>
      </c>
      <c r="X23">
        <v>1941.90757607368</v>
      </c>
      <c r="Y23">
        <v>1808.91355400524</v>
      </c>
      <c r="Z23">
        <v>1687.6137710640601</v>
      </c>
      <c r="AA23">
        <v>1588.5951572909801</v>
      </c>
      <c r="AB23">
        <v>1534.3500717106399</v>
      </c>
      <c r="AC23">
        <v>1546.9591297248601</v>
      </c>
      <c r="AD23">
        <v>1564.7364698195699</v>
      </c>
      <c r="AE23">
        <v>1563.1122584490399</v>
      </c>
      <c r="AF23">
        <v>1714.7458412139499</v>
      </c>
    </row>
    <row r="24" spans="1:32" x14ac:dyDescent="0.3">
      <c r="A24" t="s">
        <v>146</v>
      </c>
      <c r="B24" t="s">
        <v>341</v>
      </c>
      <c r="C24" t="s">
        <v>297</v>
      </c>
      <c r="D24" t="s">
        <v>342</v>
      </c>
      <c r="E24" t="s">
        <v>298</v>
      </c>
      <c r="F24">
        <v>625.21023307253495</v>
      </c>
      <c r="G24">
        <v>661.97483331486103</v>
      </c>
      <c r="H24">
        <v>700.98377025967295</v>
      </c>
      <c r="I24">
        <v>753.09805564813996</v>
      </c>
      <c r="J24">
        <v>798.078827879752</v>
      </c>
      <c r="K24">
        <v>842.35957480712102</v>
      </c>
      <c r="L24">
        <v>877.85272027359895</v>
      </c>
      <c r="M24">
        <v>886.12991694042705</v>
      </c>
      <c r="N24">
        <v>931.13556744792697</v>
      </c>
      <c r="O24">
        <v>967.98218515582596</v>
      </c>
      <c r="P24">
        <v>996.71265829569097</v>
      </c>
      <c r="Q24">
        <v>1019.70581369354</v>
      </c>
      <c r="R24">
        <v>1070.24450703349</v>
      </c>
      <c r="S24">
        <v>1111.11504769832</v>
      </c>
      <c r="T24">
        <v>1139.8271024467199</v>
      </c>
      <c r="U24">
        <v>1133.8643348619401</v>
      </c>
      <c r="V24">
        <v>1088.0661171346601</v>
      </c>
      <c r="W24">
        <v>1022.07940235213</v>
      </c>
      <c r="X24">
        <v>989.31096814751902</v>
      </c>
      <c r="Y24">
        <v>980.226625792307</v>
      </c>
      <c r="Z24">
        <v>978.48219602694803</v>
      </c>
      <c r="AA24">
        <v>989.58924143801596</v>
      </c>
      <c r="AB24">
        <v>1020.95753591571</v>
      </c>
      <c r="AC24">
        <v>1099.5068771941999</v>
      </c>
      <c r="AD24">
        <v>1134.8457196760201</v>
      </c>
      <c r="AE24">
        <v>1167.60005655754</v>
      </c>
      <c r="AF24">
        <v>1268.23821141959</v>
      </c>
    </row>
    <row r="25" spans="1:32" x14ac:dyDescent="0.3">
      <c r="A25" t="s">
        <v>146</v>
      </c>
      <c r="B25" t="s">
        <v>343</v>
      </c>
      <c r="C25" t="s">
        <v>297</v>
      </c>
      <c r="D25" t="s">
        <v>344</v>
      </c>
      <c r="E25" t="s">
        <v>298</v>
      </c>
      <c r="F25">
        <v>89.264620890914699</v>
      </c>
      <c r="G25">
        <v>94.120291887346696</v>
      </c>
      <c r="H25">
        <v>99.335173038986895</v>
      </c>
      <c r="I25">
        <v>106.523633998639</v>
      </c>
      <c r="J25">
        <v>112.880264719856</v>
      </c>
      <c r="K25">
        <v>119.168239545801</v>
      </c>
      <c r="L25">
        <v>124.675768184924</v>
      </c>
      <c r="M25">
        <v>126.741960112473</v>
      </c>
      <c r="N25">
        <v>134.782035852706</v>
      </c>
      <c r="O25">
        <v>141.06133664252701</v>
      </c>
      <c r="P25">
        <v>145.44340654087699</v>
      </c>
      <c r="Q25">
        <v>148.97493487714601</v>
      </c>
      <c r="R25">
        <v>157.050276841623</v>
      </c>
      <c r="S25">
        <v>163.351761051414</v>
      </c>
      <c r="T25">
        <v>167.41890512506501</v>
      </c>
      <c r="U25">
        <v>166.31661765036301</v>
      </c>
      <c r="V25">
        <v>162.034332371906</v>
      </c>
      <c r="W25">
        <v>152.88475342546801</v>
      </c>
      <c r="X25">
        <v>149.788291585444</v>
      </c>
      <c r="Y25">
        <v>148.22353477885201</v>
      </c>
      <c r="Z25">
        <v>147.699407988134</v>
      </c>
      <c r="AA25">
        <v>149.28511431075799</v>
      </c>
      <c r="AB25">
        <v>155.09031899335201</v>
      </c>
      <c r="AC25">
        <v>168.35873483350599</v>
      </c>
      <c r="AD25">
        <v>176.66576500659801</v>
      </c>
      <c r="AE25">
        <v>181.27414885770301</v>
      </c>
      <c r="AF25">
        <v>196.055024321161</v>
      </c>
    </row>
    <row r="26" spans="1:32" x14ac:dyDescent="0.3">
      <c r="A26" t="s">
        <v>146</v>
      </c>
      <c r="B26" t="s">
        <v>345</v>
      </c>
      <c r="C26" t="s">
        <v>297</v>
      </c>
      <c r="D26" t="s">
        <v>346</v>
      </c>
      <c r="E26" t="s">
        <v>298</v>
      </c>
      <c r="F26">
        <v>298.426560142548</v>
      </c>
      <c r="G26">
        <v>316.44682263022901</v>
      </c>
      <c r="H26">
        <v>335.32120480383298</v>
      </c>
      <c r="I26">
        <v>360.41979044729698</v>
      </c>
      <c r="J26">
        <v>381.957646613544</v>
      </c>
      <c r="K26">
        <v>402.93428103529101</v>
      </c>
      <c r="L26">
        <v>418.97105974733802</v>
      </c>
      <c r="M26">
        <v>421.654281773523</v>
      </c>
      <c r="N26">
        <v>441.444881053686</v>
      </c>
      <c r="O26">
        <v>457.80255559864202</v>
      </c>
      <c r="P26">
        <v>471.64149326448398</v>
      </c>
      <c r="Q26">
        <v>482.53748178913298</v>
      </c>
      <c r="R26">
        <v>505.68695519534799</v>
      </c>
      <c r="S26">
        <v>524.96689015981497</v>
      </c>
      <c r="T26">
        <v>540.35609154101098</v>
      </c>
      <c r="U26">
        <v>538.86466225040897</v>
      </c>
      <c r="V26">
        <v>525.24881462004203</v>
      </c>
      <c r="W26">
        <v>498.67595393277401</v>
      </c>
      <c r="X26">
        <v>485.49293545061698</v>
      </c>
      <c r="Y26">
        <v>488.22815505932999</v>
      </c>
      <c r="Z26">
        <v>492.80548589792801</v>
      </c>
      <c r="AA26">
        <v>502.44733586061199</v>
      </c>
      <c r="AB26">
        <v>519.69555358561399</v>
      </c>
      <c r="AC26">
        <v>562.68769811841798</v>
      </c>
      <c r="AD26">
        <v>583.97791299783898</v>
      </c>
      <c r="AE26">
        <v>605.18779684220203</v>
      </c>
      <c r="AF26">
        <v>659.00836370367801</v>
      </c>
    </row>
    <row r="27" spans="1:32" x14ac:dyDescent="0.3">
      <c r="A27" t="s">
        <v>146</v>
      </c>
      <c r="B27" t="s">
        <v>347</v>
      </c>
      <c r="C27" t="s">
        <v>297</v>
      </c>
      <c r="D27" t="s">
        <v>348</v>
      </c>
      <c r="E27" t="s">
        <v>298</v>
      </c>
      <c r="F27">
        <v>237.51905203907199</v>
      </c>
      <c r="G27">
        <v>251.40771879728501</v>
      </c>
      <c r="H27">
        <v>266.327392416853</v>
      </c>
      <c r="I27">
        <v>286.15463120220397</v>
      </c>
      <c r="J27">
        <v>303.240916546351</v>
      </c>
      <c r="K27">
        <v>320.25705422602903</v>
      </c>
      <c r="L27">
        <v>334.20589234133701</v>
      </c>
      <c r="M27">
        <v>337.73367505443201</v>
      </c>
      <c r="N27">
        <v>354.90865054153602</v>
      </c>
      <c r="O27">
        <v>369.11829291465699</v>
      </c>
      <c r="P27">
        <v>379.62775849033102</v>
      </c>
      <c r="Q27">
        <v>388.19339702725898</v>
      </c>
      <c r="R27">
        <v>407.50727499651902</v>
      </c>
      <c r="S27">
        <v>422.79639648708701</v>
      </c>
      <c r="T27">
        <v>432.05210578064202</v>
      </c>
      <c r="U27">
        <v>428.68305496117199</v>
      </c>
      <c r="V27">
        <v>400.78297014271402</v>
      </c>
      <c r="W27">
        <v>370.51869499388999</v>
      </c>
      <c r="X27">
        <v>354.02974111145699</v>
      </c>
      <c r="Y27">
        <v>343.77493595412398</v>
      </c>
      <c r="Z27">
        <v>337.97730214088699</v>
      </c>
      <c r="AA27">
        <v>337.85679126664598</v>
      </c>
      <c r="AB27">
        <v>346.17166333673998</v>
      </c>
      <c r="AC27">
        <v>368.46044424227898</v>
      </c>
      <c r="AD27">
        <v>374.20204167158499</v>
      </c>
      <c r="AE27">
        <v>381.13811085763899</v>
      </c>
      <c r="AF27">
        <v>413.17482339475401</v>
      </c>
    </row>
    <row r="28" spans="1:32" x14ac:dyDescent="0.3">
      <c r="A28" t="s">
        <v>146</v>
      </c>
      <c r="B28" t="s">
        <v>349</v>
      </c>
      <c r="C28" t="s">
        <v>297</v>
      </c>
      <c r="D28" t="s">
        <v>350</v>
      </c>
      <c r="E28" t="s">
        <v>298</v>
      </c>
      <c r="F28">
        <v>223.80947035447301</v>
      </c>
      <c r="G28">
        <v>246.13303073810201</v>
      </c>
      <c r="H28">
        <v>271.68652550537098</v>
      </c>
      <c r="I28">
        <v>302.02938391070302</v>
      </c>
      <c r="J28">
        <v>327.84869374624799</v>
      </c>
      <c r="K28">
        <v>358.754186723457</v>
      </c>
      <c r="L28">
        <v>386.39011413100002</v>
      </c>
      <c r="M28">
        <v>403.27976969655799</v>
      </c>
      <c r="N28">
        <v>438.08166426012002</v>
      </c>
      <c r="O28">
        <v>468.48147407707597</v>
      </c>
      <c r="P28">
        <v>499.74114513065098</v>
      </c>
      <c r="Q28">
        <v>528.64565876576501</v>
      </c>
      <c r="R28">
        <v>574.49124070747405</v>
      </c>
      <c r="S28">
        <v>615.86337636570897</v>
      </c>
      <c r="T28">
        <v>641.45977838828503</v>
      </c>
      <c r="U28">
        <v>655.49176112475095</v>
      </c>
      <c r="V28">
        <v>651.30249145057599</v>
      </c>
      <c r="W28">
        <v>623.56707221706699</v>
      </c>
      <c r="X28">
        <v>615.96450266849399</v>
      </c>
      <c r="Y28">
        <v>604.690489225492</v>
      </c>
      <c r="Z28">
        <v>592.68665899384405</v>
      </c>
      <c r="AA28">
        <v>592.00495937500602</v>
      </c>
      <c r="AB28">
        <v>607.24130597774695</v>
      </c>
      <c r="AC28">
        <v>657.85308203027205</v>
      </c>
      <c r="AD28">
        <v>675.56181256967704</v>
      </c>
      <c r="AE28">
        <v>687.50536451572498</v>
      </c>
      <c r="AF28">
        <v>751.20411028718604</v>
      </c>
    </row>
    <row r="29" spans="1:32" x14ac:dyDescent="0.3">
      <c r="A29" t="s">
        <v>146</v>
      </c>
      <c r="B29" t="s">
        <v>351</v>
      </c>
      <c r="C29" t="s">
        <v>297</v>
      </c>
      <c r="D29" t="s">
        <v>352</v>
      </c>
      <c r="E29" t="s">
        <v>298</v>
      </c>
      <c r="F29">
        <v>57.778964277296303</v>
      </c>
      <c r="G29">
        <v>63.035656134243098</v>
      </c>
      <c r="H29">
        <v>69.178160558854401</v>
      </c>
      <c r="I29">
        <v>76.623359055942501</v>
      </c>
      <c r="J29">
        <v>83.150442838240807</v>
      </c>
      <c r="K29">
        <v>90.401176883180298</v>
      </c>
      <c r="L29">
        <v>97.036999063598699</v>
      </c>
      <c r="M29">
        <v>101.078536371738</v>
      </c>
      <c r="N29">
        <v>109.038290086625</v>
      </c>
      <c r="O29">
        <v>116.04386835230299</v>
      </c>
      <c r="P29">
        <v>122.57290806075601</v>
      </c>
      <c r="Q29">
        <v>128.904556235602</v>
      </c>
      <c r="R29">
        <v>138.981148695326</v>
      </c>
      <c r="S29">
        <v>147.52846003778001</v>
      </c>
      <c r="T29">
        <v>153.38548980375199</v>
      </c>
      <c r="U29">
        <v>157.695753154046</v>
      </c>
      <c r="V29">
        <v>157.46932174965499</v>
      </c>
      <c r="W29">
        <v>154.905302098194</v>
      </c>
      <c r="X29">
        <v>158.47373066274</v>
      </c>
      <c r="Y29">
        <v>159.71914550209101</v>
      </c>
      <c r="Z29">
        <v>162.58640329520401</v>
      </c>
      <c r="AA29">
        <v>168.50559255379</v>
      </c>
      <c r="AB29">
        <v>180.72448729203199</v>
      </c>
      <c r="AC29">
        <v>203.82401113358799</v>
      </c>
      <c r="AD29">
        <v>213.15969960802599</v>
      </c>
      <c r="AE29">
        <v>225.27118099171699</v>
      </c>
      <c r="AF29">
        <v>257.88203614398498</v>
      </c>
    </row>
    <row r="30" spans="1:32" x14ac:dyDescent="0.3">
      <c r="A30" t="s">
        <v>146</v>
      </c>
      <c r="B30" t="s">
        <v>353</v>
      </c>
      <c r="C30" t="s">
        <v>297</v>
      </c>
      <c r="D30" t="s">
        <v>354</v>
      </c>
      <c r="E30" t="s">
        <v>298</v>
      </c>
      <c r="F30">
        <v>4.5714714780602703</v>
      </c>
      <c r="G30">
        <v>5.0491249676855201</v>
      </c>
      <c r="H30">
        <v>5.5983000276759602</v>
      </c>
      <c r="I30">
        <v>6.2548565794389903</v>
      </c>
      <c r="J30">
        <v>6.8162557108799504</v>
      </c>
      <c r="K30">
        <v>7.4948010278408397</v>
      </c>
      <c r="L30">
        <v>8.1040617290446306</v>
      </c>
      <c r="M30">
        <v>8.4866069774875399</v>
      </c>
      <c r="N30">
        <v>9.2675594698680506</v>
      </c>
      <c r="O30">
        <v>9.9536026369968393</v>
      </c>
      <c r="P30">
        <v>10.689522466284201</v>
      </c>
      <c r="Q30">
        <v>11.384544108768599</v>
      </c>
      <c r="R30">
        <v>12.463282227877301</v>
      </c>
      <c r="S30">
        <v>13.4693414298116</v>
      </c>
      <c r="T30">
        <v>14.0980176247862</v>
      </c>
      <c r="U30">
        <v>14.41625451697</v>
      </c>
      <c r="V30">
        <v>14.5217999533505</v>
      </c>
      <c r="W30">
        <v>13.9294461951794</v>
      </c>
      <c r="X30">
        <v>14.0547691958852</v>
      </c>
      <c r="Y30">
        <v>14.188816672247199</v>
      </c>
      <c r="Z30">
        <v>14.0282696502259</v>
      </c>
      <c r="AA30">
        <v>13.9282701965087</v>
      </c>
      <c r="AB30">
        <v>14.1916045250032</v>
      </c>
      <c r="AC30">
        <v>15.4360187007023</v>
      </c>
      <c r="AD30">
        <v>17.0173952908901</v>
      </c>
      <c r="AE30">
        <v>19.278634099730599</v>
      </c>
      <c r="AF30">
        <v>22.763421368986101</v>
      </c>
    </row>
    <row r="31" spans="1:32" x14ac:dyDescent="0.3">
      <c r="A31" t="s">
        <v>146</v>
      </c>
      <c r="B31" t="s">
        <v>355</v>
      </c>
      <c r="C31" t="s">
        <v>297</v>
      </c>
      <c r="D31" t="s">
        <v>356</v>
      </c>
      <c r="E31" t="s">
        <v>298</v>
      </c>
      <c r="F31">
        <v>29.433971266675702</v>
      </c>
      <c r="G31">
        <v>32.254268732675698</v>
      </c>
      <c r="H31">
        <v>35.502804300076299</v>
      </c>
      <c r="I31">
        <v>39.407793352116599</v>
      </c>
      <c r="J31">
        <v>42.747791269172303</v>
      </c>
      <c r="K31">
        <v>46.581487960314099</v>
      </c>
      <c r="L31">
        <v>50.132336385566802</v>
      </c>
      <c r="M31">
        <v>52.378592458484697</v>
      </c>
      <c r="N31">
        <v>57.083291495575097</v>
      </c>
      <c r="O31">
        <v>61.060647990362497</v>
      </c>
      <c r="P31">
        <v>64.981005544000098</v>
      </c>
      <c r="Q31">
        <v>68.679382864100205</v>
      </c>
      <c r="R31">
        <v>74.672744465784604</v>
      </c>
      <c r="S31">
        <v>79.958593922355504</v>
      </c>
      <c r="T31">
        <v>83.444299318501606</v>
      </c>
      <c r="U31">
        <v>85.002442286537601</v>
      </c>
      <c r="V31">
        <v>88.268783902138495</v>
      </c>
      <c r="W31">
        <v>87.693461773752503</v>
      </c>
      <c r="X31">
        <v>89.1150953654452</v>
      </c>
      <c r="Y31">
        <v>89.168073371180299</v>
      </c>
      <c r="Z31">
        <v>87.210677394845405</v>
      </c>
      <c r="AA31">
        <v>86.386934242401793</v>
      </c>
      <c r="AB31">
        <v>88.745985357065095</v>
      </c>
      <c r="AC31">
        <v>97.556423207935296</v>
      </c>
      <c r="AD31">
        <v>100.727703433016</v>
      </c>
      <c r="AE31">
        <v>100.698563200241</v>
      </c>
      <c r="AF31">
        <v>106.685635684948</v>
      </c>
    </row>
    <row r="32" spans="1:32" x14ac:dyDescent="0.3">
      <c r="A32" t="s">
        <v>146</v>
      </c>
      <c r="B32" t="s">
        <v>357</v>
      </c>
      <c r="C32" t="s">
        <v>297</v>
      </c>
      <c r="D32" t="s">
        <v>358</v>
      </c>
      <c r="E32" t="s">
        <v>298</v>
      </c>
      <c r="F32">
        <v>114.445724161149</v>
      </c>
      <c r="G32">
        <v>126.627184103486</v>
      </c>
      <c r="H32">
        <v>140.38978663573999</v>
      </c>
      <c r="I32">
        <v>156.52102198906201</v>
      </c>
      <c r="J32">
        <v>169.99394993179499</v>
      </c>
      <c r="K32">
        <v>186.86701092429601</v>
      </c>
      <c r="L32">
        <v>201.69088530347099</v>
      </c>
      <c r="M32">
        <v>210.74816910547401</v>
      </c>
      <c r="N32">
        <v>229.62150343114999</v>
      </c>
      <c r="O32">
        <v>246.248014887209</v>
      </c>
      <c r="P32">
        <v>264.22610895703701</v>
      </c>
      <c r="Q32">
        <v>280.444478677235</v>
      </c>
      <c r="R32">
        <v>306.020931548205</v>
      </c>
      <c r="S32">
        <v>329.794040175063</v>
      </c>
      <c r="T32">
        <v>343.69950003942398</v>
      </c>
      <c r="U32">
        <v>350.891128000143</v>
      </c>
      <c r="V32">
        <v>344.68475304116498</v>
      </c>
      <c r="W32">
        <v>323.05050991688501</v>
      </c>
      <c r="X32">
        <v>311.89007804310398</v>
      </c>
      <c r="Y32">
        <v>300.66718056725301</v>
      </c>
      <c r="Z32">
        <v>289.83426147468401</v>
      </c>
      <c r="AA32">
        <v>285.209161341043</v>
      </c>
      <c r="AB32">
        <v>285.61016929804401</v>
      </c>
      <c r="AC32">
        <v>301.074269305933</v>
      </c>
      <c r="AD32">
        <v>305.416671828061</v>
      </c>
      <c r="AE32">
        <v>302.73424192506701</v>
      </c>
      <c r="AF32">
        <v>320.53106760952301</v>
      </c>
    </row>
    <row r="33" spans="1:32" x14ac:dyDescent="0.3">
      <c r="A33" t="s">
        <v>146</v>
      </c>
      <c r="B33" t="s">
        <v>359</v>
      </c>
      <c r="C33" t="s">
        <v>297</v>
      </c>
      <c r="D33" t="s">
        <v>360</v>
      </c>
      <c r="E33" t="s">
        <v>298</v>
      </c>
      <c r="F33">
        <v>17.579339171291299</v>
      </c>
      <c r="G33">
        <v>19.1667968000115</v>
      </c>
      <c r="H33">
        <v>21.017473983023699</v>
      </c>
      <c r="I33">
        <v>23.222352934142702</v>
      </c>
      <c r="J33">
        <v>25.140253996159299</v>
      </c>
      <c r="K33">
        <v>27.409709927825801</v>
      </c>
      <c r="L33">
        <v>29.4258316493184</v>
      </c>
      <c r="M33">
        <v>30.587864783372499</v>
      </c>
      <c r="N33">
        <v>33.071019776902197</v>
      </c>
      <c r="O33">
        <v>35.175340210205498</v>
      </c>
      <c r="P33">
        <v>37.271600102572997</v>
      </c>
      <c r="Q33">
        <v>39.232696880059201</v>
      </c>
      <c r="R33">
        <v>42.353133770281303</v>
      </c>
      <c r="S33">
        <v>45.112940800698603</v>
      </c>
      <c r="T33">
        <v>46.832471601821702</v>
      </c>
      <c r="U33">
        <v>47.486183167054101</v>
      </c>
      <c r="V33">
        <v>46.357832804267296</v>
      </c>
      <c r="W33">
        <v>43.9883522330557</v>
      </c>
      <c r="X33">
        <v>42.430829401319301</v>
      </c>
      <c r="Y33">
        <v>40.947273112720602</v>
      </c>
      <c r="Z33">
        <v>39.027047178884096</v>
      </c>
      <c r="AA33">
        <v>37.975001041262402</v>
      </c>
      <c r="AB33">
        <v>37.969059505602701</v>
      </c>
      <c r="AC33">
        <v>39.962359682112897</v>
      </c>
      <c r="AD33">
        <v>39.240342409684501</v>
      </c>
      <c r="AE33">
        <v>39.522744298967602</v>
      </c>
      <c r="AF33">
        <v>43.341949479743597</v>
      </c>
    </row>
    <row r="34" spans="1:32" x14ac:dyDescent="0.3">
      <c r="A34" t="s">
        <v>146</v>
      </c>
      <c r="B34" t="s">
        <v>361</v>
      </c>
      <c r="C34" t="s">
        <v>297</v>
      </c>
      <c r="D34" t="s">
        <v>362</v>
      </c>
      <c r="E34" t="s">
        <v>298</v>
      </c>
      <c r="F34">
        <v>88.607961197942601</v>
      </c>
      <c r="G34">
        <v>93.845424942233294</v>
      </c>
      <c r="H34">
        <v>99.896499273990003</v>
      </c>
      <c r="I34">
        <v>106.901633295493</v>
      </c>
      <c r="J34">
        <v>112.156383471683</v>
      </c>
      <c r="K34">
        <v>117.878686806166</v>
      </c>
      <c r="L34">
        <v>123.88367119027799</v>
      </c>
      <c r="M34">
        <v>126.48186262512</v>
      </c>
      <c r="N34">
        <v>134.05815435530599</v>
      </c>
      <c r="O34">
        <v>139.020542020383</v>
      </c>
      <c r="P34">
        <v>142.66737142563599</v>
      </c>
      <c r="Q34">
        <v>145.877825460488</v>
      </c>
      <c r="R34">
        <v>154.76578576565799</v>
      </c>
      <c r="S34">
        <v>160.30028577746501</v>
      </c>
      <c r="T34">
        <v>165.64941571135901</v>
      </c>
      <c r="U34">
        <v>166.24486690440801</v>
      </c>
      <c r="V34">
        <v>162.79472599794099</v>
      </c>
      <c r="W34">
        <v>152.91667429537401</v>
      </c>
      <c r="X34">
        <v>147.00859759467099</v>
      </c>
      <c r="Y34">
        <v>144.43192020032501</v>
      </c>
      <c r="Z34">
        <v>142.55061662725399</v>
      </c>
      <c r="AA34">
        <v>139.201622872792</v>
      </c>
      <c r="AB34">
        <v>141.57880175860001</v>
      </c>
      <c r="AC34">
        <v>151.675023108875</v>
      </c>
      <c r="AD34">
        <v>158.90760383286101</v>
      </c>
      <c r="AE34">
        <v>154.83633915270499</v>
      </c>
      <c r="AF34">
        <v>157.936873135398</v>
      </c>
    </row>
    <row r="35" spans="1:32" x14ac:dyDescent="0.3">
      <c r="A35" t="s">
        <v>146</v>
      </c>
      <c r="B35" t="s">
        <v>363</v>
      </c>
      <c r="C35" t="s">
        <v>297</v>
      </c>
      <c r="D35" t="s">
        <v>364</v>
      </c>
      <c r="E35" t="s">
        <v>298</v>
      </c>
      <c r="F35">
        <v>341.23094740667398</v>
      </c>
      <c r="G35">
        <v>366.07577536698801</v>
      </c>
      <c r="H35">
        <v>395.030557788115</v>
      </c>
      <c r="I35">
        <v>429.54669302959002</v>
      </c>
      <c r="J35">
        <v>458.42051356053202</v>
      </c>
      <c r="K35">
        <v>492.80298396435199</v>
      </c>
      <c r="L35">
        <v>528.77247222048697</v>
      </c>
      <c r="M35">
        <v>543.49347821963204</v>
      </c>
      <c r="N35">
        <v>581.76241552174997</v>
      </c>
      <c r="O35">
        <v>609.03048789119305</v>
      </c>
      <c r="P35">
        <v>631.19315408375905</v>
      </c>
      <c r="Q35">
        <v>645.32651328651502</v>
      </c>
      <c r="R35">
        <v>675.29488592756798</v>
      </c>
      <c r="S35">
        <v>704.11347392495202</v>
      </c>
      <c r="T35">
        <v>732.73010198620796</v>
      </c>
      <c r="U35">
        <v>736.85105995079505</v>
      </c>
      <c r="V35">
        <v>735.44658186868503</v>
      </c>
      <c r="W35">
        <v>710.19324414444804</v>
      </c>
      <c r="X35">
        <v>703.55616352629897</v>
      </c>
      <c r="Y35">
        <v>692.53791457058401</v>
      </c>
      <c r="Z35">
        <v>670.70005862802202</v>
      </c>
      <c r="AA35">
        <v>654.27814255872795</v>
      </c>
      <c r="AB35">
        <v>657.80918494734306</v>
      </c>
      <c r="AC35">
        <v>694.76775899087102</v>
      </c>
      <c r="AD35">
        <v>720.44563889355504</v>
      </c>
      <c r="AE35">
        <v>747.26313542623302</v>
      </c>
      <c r="AF35">
        <v>805.12602784393505</v>
      </c>
    </row>
    <row r="36" spans="1:32" x14ac:dyDescent="0.3">
      <c r="A36" t="s">
        <v>146</v>
      </c>
      <c r="B36" t="s">
        <v>365</v>
      </c>
      <c r="C36" t="s">
        <v>297</v>
      </c>
      <c r="D36" t="s">
        <v>366</v>
      </c>
      <c r="E36" t="s">
        <v>298</v>
      </c>
      <c r="F36">
        <v>127.508046237484</v>
      </c>
      <c r="G36">
        <v>131.315629914293</v>
      </c>
      <c r="H36">
        <v>136.682371416134</v>
      </c>
      <c r="I36">
        <v>143.33380832114099</v>
      </c>
      <c r="J36">
        <v>148.141781054154</v>
      </c>
      <c r="K36">
        <v>154.24427324963199</v>
      </c>
      <c r="L36">
        <v>157.80370865940799</v>
      </c>
      <c r="M36">
        <v>155.09241651756301</v>
      </c>
      <c r="N36">
        <v>159.54336551824201</v>
      </c>
      <c r="O36">
        <v>161.870534915288</v>
      </c>
      <c r="P36">
        <v>163.14293295004899</v>
      </c>
      <c r="Q36">
        <v>163.52345969048699</v>
      </c>
      <c r="R36">
        <v>168.68986468079001</v>
      </c>
      <c r="S36">
        <v>174.819492937831</v>
      </c>
      <c r="T36">
        <v>178.14300964146801</v>
      </c>
      <c r="U36">
        <v>175.59332407202501</v>
      </c>
      <c r="V36">
        <v>169.020645453138</v>
      </c>
      <c r="W36">
        <v>156.93974863893499</v>
      </c>
      <c r="X36">
        <v>146.14926867267101</v>
      </c>
      <c r="Y36">
        <v>140.03498392553399</v>
      </c>
      <c r="Z36">
        <v>132.755509805754</v>
      </c>
      <c r="AA36">
        <v>124.760272920761</v>
      </c>
      <c r="AB36">
        <v>120.37208007797599</v>
      </c>
      <c r="AC36">
        <v>120.875144975206</v>
      </c>
      <c r="AD36">
        <v>119.282129613972</v>
      </c>
      <c r="AE36">
        <v>115.642683195722</v>
      </c>
      <c r="AF36">
        <v>117.96378666160101</v>
      </c>
    </row>
    <row r="37" spans="1:32" x14ac:dyDescent="0.3">
      <c r="A37" t="s">
        <v>146</v>
      </c>
      <c r="B37" t="s">
        <v>367</v>
      </c>
      <c r="C37" t="s">
        <v>297</v>
      </c>
      <c r="D37" t="s">
        <v>368</v>
      </c>
      <c r="E37" t="s">
        <v>298</v>
      </c>
      <c r="F37">
        <v>130.66928546634901</v>
      </c>
      <c r="G37">
        <v>143.62462220162701</v>
      </c>
      <c r="H37">
        <v>158.10499297462599</v>
      </c>
      <c r="I37">
        <v>175.79256013847001</v>
      </c>
      <c r="J37">
        <v>190.59050578554201</v>
      </c>
      <c r="K37">
        <v>209.168125553495</v>
      </c>
      <c r="L37">
        <v>234.47172215988101</v>
      </c>
      <c r="M37">
        <v>247.767199675699</v>
      </c>
      <c r="N37">
        <v>270.46866959838599</v>
      </c>
      <c r="O37">
        <v>287.46815686037002</v>
      </c>
      <c r="P37">
        <v>300.44105803406597</v>
      </c>
      <c r="Q37">
        <v>308.52153893129298</v>
      </c>
      <c r="R37">
        <v>324.223104961052</v>
      </c>
      <c r="S37">
        <v>337.339326297225</v>
      </c>
      <c r="T37">
        <v>350.68281581217599</v>
      </c>
      <c r="U37">
        <v>353.60835742052899</v>
      </c>
      <c r="V37">
        <v>361.258995572213</v>
      </c>
      <c r="W37">
        <v>356.11572888739602</v>
      </c>
      <c r="X37">
        <v>360.16902189392601</v>
      </c>
      <c r="Y37">
        <v>355.291951922598</v>
      </c>
      <c r="Z37">
        <v>341.64845539319498</v>
      </c>
      <c r="AA37">
        <v>333.41422061516602</v>
      </c>
      <c r="AB37">
        <v>332.12676023893999</v>
      </c>
      <c r="AC37">
        <v>344.79266166918802</v>
      </c>
      <c r="AD37">
        <v>348.68948459224799</v>
      </c>
      <c r="AE37">
        <v>355.90434125519499</v>
      </c>
      <c r="AF37">
        <v>378.99804485874898</v>
      </c>
    </row>
    <row r="38" spans="1:32" x14ac:dyDescent="0.3">
      <c r="A38" t="s">
        <v>146</v>
      </c>
      <c r="B38" t="s">
        <v>369</v>
      </c>
      <c r="C38" t="s">
        <v>297</v>
      </c>
      <c r="D38" t="s">
        <v>370</v>
      </c>
      <c r="E38" t="s">
        <v>298</v>
      </c>
      <c r="F38">
        <v>83.053615702840503</v>
      </c>
      <c r="G38">
        <v>91.135523251068705</v>
      </c>
      <c r="H38">
        <v>100.243193397355</v>
      </c>
      <c r="I38">
        <v>110.420324569979</v>
      </c>
      <c r="J38">
        <v>119.68822672083699</v>
      </c>
      <c r="K38">
        <v>129.390585161225</v>
      </c>
      <c r="L38">
        <v>136.497041401199</v>
      </c>
      <c r="M38">
        <v>140.63386202637099</v>
      </c>
      <c r="N38">
        <v>151.750380405122</v>
      </c>
      <c r="O38">
        <v>159.691796115535</v>
      </c>
      <c r="P38">
        <v>167.609163099645</v>
      </c>
      <c r="Q38">
        <v>173.28151466473599</v>
      </c>
      <c r="R38">
        <v>182.38191628572599</v>
      </c>
      <c r="S38">
        <v>191.95465468989701</v>
      </c>
      <c r="T38">
        <v>203.90427653256401</v>
      </c>
      <c r="U38">
        <v>207.64937845824099</v>
      </c>
      <c r="V38">
        <v>205.166940843334</v>
      </c>
      <c r="W38">
        <v>197.13776661811701</v>
      </c>
      <c r="X38">
        <v>197.237872959703</v>
      </c>
      <c r="Y38">
        <v>197.21097872245201</v>
      </c>
      <c r="Z38">
        <v>196.29609342907301</v>
      </c>
      <c r="AA38">
        <v>196.10364902280099</v>
      </c>
      <c r="AB38">
        <v>205.31034463042701</v>
      </c>
      <c r="AC38">
        <v>229.09995234647599</v>
      </c>
      <c r="AD38">
        <v>252.474024687335</v>
      </c>
      <c r="AE38">
        <v>275.71611097531598</v>
      </c>
      <c r="AF38">
        <v>308.16419632358497</v>
      </c>
    </row>
    <row r="39" spans="1:32" x14ac:dyDescent="0.3">
      <c r="A39" t="s">
        <v>146</v>
      </c>
      <c r="B39" t="s">
        <v>371</v>
      </c>
      <c r="C39" t="s">
        <v>297</v>
      </c>
      <c r="D39" t="s">
        <v>372</v>
      </c>
      <c r="E39" t="s">
        <v>298</v>
      </c>
      <c r="F39">
        <v>10.8064552432533</v>
      </c>
      <c r="G39">
        <v>12.346309898488901</v>
      </c>
      <c r="H39">
        <v>14.095922244427801</v>
      </c>
      <c r="I39">
        <v>16.5829046651148</v>
      </c>
      <c r="J39">
        <v>19.165890906517902</v>
      </c>
      <c r="K39">
        <v>21.9626194800829</v>
      </c>
      <c r="L39">
        <v>24.404245334843498</v>
      </c>
      <c r="M39">
        <v>26.104573145547299</v>
      </c>
      <c r="N39">
        <v>28.602294008366599</v>
      </c>
      <c r="O39">
        <v>30.416462414103901</v>
      </c>
      <c r="P39">
        <v>32.344522409162401</v>
      </c>
      <c r="Q39">
        <v>34.2108826742652</v>
      </c>
      <c r="R39">
        <v>37.366914049620398</v>
      </c>
      <c r="S39">
        <v>39.657866491641101</v>
      </c>
      <c r="T39">
        <v>42.297112256520599</v>
      </c>
      <c r="U39">
        <v>43.516129306953999</v>
      </c>
      <c r="V39">
        <v>43.843015924145803</v>
      </c>
      <c r="W39">
        <v>56.6651338237114</v>
      </c>
      <c r="X39">
        <v>67.718994892946398</v>
      </c>
      <c r="Y39">
        <v>75.7218742740545</v>
      </c>
      <c r="Z39">
        <v>80.857247015230897</v>
      </c>
      <c r="AA39">
        <v>86.023158212993593</v>
      </c>
      <c r="AB39">
        <v>89.980028834789493</v>
      </c>
      <c r="AC39">
        <v>95.954402999192993</v>
      </c>
      <c r="AD39">
        <v>97.556348115731794</v>
      </c>
      <c r="AE39">
        <v>100.739685573804</v>
      </c>
      <c r="AF39">
        <v>107.894083866863</v>
      </c>
    </row>
    <row r="40" spans="1:32" x14ac:dyDescent="0.3">
      <c r="A40" t="s">
        <v>146</v>
      </c>
      <c r="B40" t="s">
        <v>373</v>
      </c>
      <c r="C40" t="s">
        <v>297</v>
      </c>
      <c r="D40" t="s">
        <v>374</v>
      </c>
      <c r="E40" t="s">
        <v>298</v>
      </c>
      <c r="F40">
        <v>121.322710688962</v>
      </c>
      <c r="G40">
        <v>130.00937273476799</v>
      </c>
      <c r="H40">
        <v>140.675144400661</v>
      </c>
      <c r="I40">
        <v>152.060529409791</v>
      </c>
      <c r="J40">
        <v>160.90370233822799</v>
      </c>
      <c r="K40">
        <v>170.852389459639</v>
      </c>
      <c r="L40">
        <v>183.64968470598899</v>
      </c>
      <c r="M40">
        <v>190.070871122814</v>
      </c>
      <c r="N40">
        <v>202.98516662350301</v>
      </c>
      <c r="O40">
        <v>211.13639831652301</v>
      </c>
      <c r="P40">
        <v>217.08681703305899</v>
      </c>
      <c r="Q40">
        <v>220.98483795880401</v>
      </c>
      <c r="R40">
        <v>225.28628215417399</v>
      </c>
      <c r="S40">
        <v>227.78203531188299</v>
      </c>
      <c r="T40">
        <v>229.62124128810001</v>
      </c>
      <c r="U40">
        <v>217.13883499805101</v>
      </c>
      <c r="V40">
        <v>203.89668792538799</v>
      </c>
      <c r="W40">
        <v>185.69878548118101</v>
      </c>
      <c r="X40">
        <v>177.58258567913199</v>
      </c>
      <c r="Y40">
        <v>172.023927814567</v>
      </c>
      <c r="Z40">
        <v>168.24035110763299</v>
      </c>
      <c r="AA40">
        <v>169.52122111294099</v>
      </c>
      <c r="AB40">
        <v>180.69778303311</v>
      </c>
      <c r="AC40">
        <v>199.67829145165399</v>
      </c>
      <c r="AD40">
        <v>210.33790176225301</v>
      </c>
      <c r="AE40">
        <v>226.522801003631</v>
      </c>
      <c r="AF40">
        <v>256.55153749817498</v>
      </c>
    </row>
    <row r="41" spans="1:32" x14ac:dyDescent="0.3">
      <c r="A41" t="s">
        <v>146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146</v>
      </c>
      <c r="B42" t="s">
        <v>377</v>
      </c>
      <c r="C42" t="s">
        <v>297</v>
      </c>
      <c r="D42" t="s">
        <v>378</v>
      </c>
      <c r="E42" t="s">
        <v>298</v>
      </c>
      <c r="F42">
        <v>794.82509445778396</v>
      </c>
      <c r="G42">
        <v>862.07137470458997</v>
      </c>
      <c r="H42">
        <v>939.10865290070296</v>
      </c>
      <c r="I42">
        <v>1028.5770164887899</v>
      </c>
      <c r="J42">
        <v>1110.33381600607</v>
      </c>
      <c r="K42">
        <v>1189.77982076951</v>
      </c>
      <c r="L42">
        <v>1262.57247861163</v>
      </c>
      <c r="M42">
        <v>1292.5703658458399</v>
      </c>
      <c r="N42">
        <v>1378.58722568339</v>
      </c>
      <c r="O42">
        <v>1441.9720035078999</v>
      </c>
      <c r="P42">
        <v>1501.0901000803201</v>
      </c>
      <c r="Q42">
        <v>1534.0213099953501</v>
      </c>
      <c r="R42">
        <v>1625.4093315807399</v>
      </c>
      <c r="S42">
        <v>1707.7227534526501</v>
      </c>
      <c r="T42">
        <v>1796.2766713118699</v>
      </c>
      <c r="U42">
        <v>1822.81568965975</v>
      </c>
      <c r="V42">
        <v>1807.98307273982</v>
      </c>
      <c r="W42">
        <v>1733.1412483525701</v>
      </c>
      <c r="X42">
        <v>1702.0693275515</v>
      </c>
      <c r="Y42">
        <v>1686.8461366220299</v>
      </c>
      <c r="Z42">
        <v>1673.2220797054799</v>
      </c>
      <c r="AA42">
        <v>1683.37781288786</v>
      </c>
      <c r="AB42">
        <v>1736.35497795282</v>
      </c>
      <c r="AC42">
        <v>1891.44676336304</v>
      </c>
      <c r="AD42">
        <v>2000.20466851679</v>
      </c>
      <c r="AE42">
        <v>2087.2774341596601</v>
      </c>
      <c r="AF42">
        <v>2241.98715600892</v>
      </c>
    </row>
    <row r="43" spans="1:32" x14ac:dyDescent="0.3">
      <c r="A43" t="s">
        <v>146</v>
      </c>
      <c r="B43" t="s">
        <v>379</v>
      </c>
      <c r="C43" t="s">
        <v>297</v>
      </c>
      <c r="D43" t="s">
        <v>380</v>
      </c>
      <c r="E43" t="s">
        <v>298</v>
      </c>
      <c r="F43">
        <v>927.46146846808404</v>
      </c>
      <c r="G43">
        <v>1005.9566200560701</v>
      </c>
      <c r="H43">
        <v>1095.68388501203</v>
      </c>
      <c r="I43">
        <v>1199.79414377744</v>
      </c>
      <c r="J43">
        <v>1294.63154036328</v>
      </c>
      <c r="K43">
        <v>1387.74571541193</v>
      </c>
      <c r="L43">
        <v>1470.70485516446</v>
      </c>
      <c r="M43">
        <v>1504.6613404596601</v>
      </c>
      <c r="N43">
        <v>1604.16727824943</v>
      </c>
      <c r="O43">
        <v>1677.6945941868801</v>
      </c>
      <c r="P43">
        <v>1746.17551262345</v>
      </c>
      <c r="Q43">
        <v>1787.31355216166</v>
      </c>
      <c r="R43">
        <v>1895.1446112562001</v>
      </c>
      <c r="S43">
        <v>1993.89382100484</v>
      </c>
      <c r="T43">
        <v>2097.26764084357</v>
      </c>
      <c r="U43">
        <v>2127.1696277176502</v>
      </c>
      <c r="V43">
        <v>2109.6285043439102</v>
      </c>
      <c r="W43">
        <v>2021.60014052166</v>
      </c>
      <c r="X43">
        <v>1986.68430500265</v>
      </c>
      <c r="Y43">
        <v>1965.1016951746899</v>
      </c>
      <c r="Z43">
        <v>1947.33686320844</v>
      </c>
      <c r="AA43">
        <v>1957.6587207823</v>
      </c>
      <c r="AB43">
        <v>2021.80865166429</v>
      </c>
      <c r="AC43">
        <v>2206.1128550251901</v>
      </c>
      <c r="AD43">
        <v>2333.9393831407401</v>
      </c>
      <c r="AE43">
        <v>2423.9476686744401</v>
      </c>
      <c r="AF43">
        <v>2597.7662175303699</v>
      </c>
    </row>
    <row r="44" spans="1:32" x14ac:dyDescent="0.3">
      <c r="A44" t="s">
        <v>146</v>
      </c>
      <c r="B44" t="s">
        <v>381</v>
      </c>
      <c r="C44" t="s">
        <v>297</v>
      </c>
      <c r="D44" t="s">
        <v>382</v>
      </c>
      <c r="E44" t="s">
        <v>298</v>
      </c>
      <c r="F44">
        <v>4753.4513841482303</v>
      </c>
      <c r="G44">
        <v>5067.0833525604303</v>
      </c>
      <c r="H44">
        <v>5453.0955645467602</v>
      </c>
      <c r="I44">
        <v>5923.1382812258198</v>
      </c>
      <c r="J44">
        <v>6331.6205528072096</v>
      </c>
      <c r="K44">
        <v>6781.9978025145101</v>
      </c>
      <c r="L44">
        <v>7167.6512564984896</v>
      </c>
      <c r="M44">
        <v>7341.8638298491696</v>
      </c>
      <c r="N44">
        <v>7799.6025453153597</v>
      </c>
      <c r="O44">
        <v>8140.4955034665199</v>
      </c>
      <c r="P44">
        <v>8434.8325710017398</v>
      </c>
      <c r="Q44">
        <v>8674.5115996892091</v>
      </c>
      <c r="R44">
        <v>9182.1752648777692</v>
      </c>
      <c r="S44">
        <v>9594.7704965625508</v>
      </c>
      <c r="T44">
        <v>9861.4455086337202</v>
      </c>
      <c r="U44">
        <v>9857.9345136587399</v>
      </c>
      <c r="V44">
        <v>9670.4224185059193</v>
      </c>
      <c r="W44">
        <v>9215.5348017692904</v>
      </c>
      <c r="X44">
        <v>9007.6241222976605</v>
      </c>
      <c r="Y44">
        <v>8839.0230601325093</v>
      </c>
      <c r="Z44">
        <v>8650.8702908533105</v>
      </c>
      <c r="AA44">
        <v>8576.3108567422296</v>
      </c>
      <c r="AB44">
        <v>8723.8281194682204</v>
      </c>
      <c r="AC44">
        <v>9295.2654937187199</v>
      </c>
      <c r="AD44">
        <v>9628.4285811763493</v>
      </c>
      <c r="AE44">
        <v>9962.2565361772995</v>
      </c>
      <c r="AF44">
        <v>10845.3410067478</v>
      </c>
    </row>
    <row r="45" spans="1:32" x14ac:dyDescent="0.3">
      <c r="A45" t="s">
        <v>146</v>
      </c>
      <c r="B45" t="s">
        <v>383</v>
      </c>
      <c r="C45" t="s">
        <v>297</v>
      </c>
      <c r="D45" t="s">
        <v>384</v>
      </c>
      <c r="E45" t="s">
        <v>298</v>
      </c>
      <c r="F45">
        <v>4705.2222992742099</v>
      </c>
      <c r="G45">
        <v>5015.9547923580303</v>
      </c>
      <c r="H45">
        <v>5399.04836523424</v>
      </c>
      <c r="I45">
        <v>5865.9406525101404</v>
      </c>
      <c r="J45">
        <v>6271.5546917123402</v>
      </c>
      <c r="K45">
        <v>6719.44282480123</v>
      </c>
      <c r="L45">
        <v>7103.7334189865996</v>
      </c>
      <c r="M45">
        <v>7278.50016518353</v>
      </c>
      <c r="N45">
        <v>7733.64830922688</v>
      </c>
      <c r="O45">
        <v>8072.9963605817002</v>
      </c>
      <c r="P45">
        <v>8366.1679126980907</v>
      </c>
      <c r="Q45">
        <v>8605.0913476820897</v>
      </c>
      <c r="R45">
        <v>9108.0627313303394</v>
      </c>
      <c r="S45">
        <v>9516.9067167414796</v>
      </c>
      <c r="T45">
        <v>9781.6323521250997</v>
      </c>
      <c r="U45">
        <v>9777.8914393731902</v>
      </c>
      <c r="V45">
        <v>9590.5541800934207</v>
      </c>
      <c r="W45">
        <v>9138.9684557914297</v>
      </c>
      <c r="X45">
        <v>8932.8583970033997</v>
      </c>
      <c r="Y45">
        <v>8763.5709148616806</v>
      </c>
      <c r="Z45">
        <v>8573.5064911340196</v>
      </c>
      <c r="AA45">
        <v>8495.3288406773299</v>
      </c>
      <c r="AB45">
        <v>8637.7097501303106</v>
      </c>
      <c r="AC45">
        <v>9200.4662170510001</v>
      </c>
      <c r="AD45">
        <v>9526.0184440795001</v>
      </c>
      <c r="AE45">
        <v>9853.29671205048</v>
      </c>
      <c r="AF45">
        <v>10725.64673688</v>
      </c>
    </row>
    <row r="46" spans="1:32" x14ac:dyDescent="0.3">
      <c r="A46" t="s">
        <v>146</v>
      </c>
      <c r="B46" t="s">
        <v>385</v>
      </c>
      <c r="C46" t="s">
        <v>297</v>
      </c>
      <c r="D46" t="s">
        <v>386</v>
      </c>
      <c r="E46" t="s">
        <v>298</v>
      </c>
      <c r="F46">
        <v>132.63637401029999</v>
      </c>
      <c r="G46">
        <v>143.88524535147499</v>
      </c>
      <c r="H46">
        <v>156.575232111329</v>
      </c>
      <c r="I46">
        <v>171.217127288651</v>
      </c>
      <c r="J46">
        <v>184.29772435720901</v>
      </c>
      <c r="K46">
        <v>197.96589464242001</v>
      </c>
      <c r="L46">
        <v>208.13237655283399</v>
      </c>
      <c r="M46">
        <v>212.09097461382001</v>
      </c>
      <c r="N46">
        <v>225.58005256603701</v>
      </c>
      <c r="O46">
        <v>235.722590678975</v>
      </c>
      <c r="P46">
        <v>245.085412543133</v>
      </c>
      <c r="Q46">
        <v>253.29224216630701</v>
      </c>
      <c r="R46">
        <v>269.73527967545101</v>
      </c>
      <c r="S46">
        <v>286.17106755219203</v>
      </c>
      <c r="T46">
        <v>300.99096953170402</v>
      </c>
      <c r="U46">
        <v>304.35393805789897</v>
      </c>
      <c r="V46">
        <v>301.64543160408698</v>
      </c>
      <c r="W46">
        <v>288.45889216909302</v>
      </c>
      <c r="X46">
        <v>284.61497745114798</v>
      </c>
      <c r="Y46">
        <v>278.25555855265901</v>
      </c>
      <c r="Z46">
        <v>274.11478350295903</v>
      </c>
      <c r="AA46">
        <v>274.28090789444701</v>
      </c>
      <c r="AB46">
        <v>285.45367371147103</v>
      </c>
      <c r="AC46">
        <v>314.66609166215102</v>
      </c>
      <c r="AD46">
        <v>333.734714623949</v>
      </c>
      <c r="AE46">
        <v>336.67023451478502</v>
      </c>
      <c r="AF46">
        <v>355.77906152145101</v>
      </c>
    </row>
    <row r="47" spans="1:32" x14ac:dyDescent="0.3">
      <c r="A47" t="s">
        <v>146</v>
      </c>
      <c r="B47" t="s">
        <v>387</v>
      </c>
      <c r="C47" t="s">
        <v>297</v>
      </c>
      <c r="D47" t="s">
        <v>388</v>
      </c>
      <c r="E47" t="s">
        <v>298</v>
      </c>
      <c r="F47">
        <v>45.641831358369103</v>
      </c>
      <c r="G47">
        <v>49.399591571507798</v>
      </c>
      <c r="H47">
        <v>53.344304185241803</v>
      </c>
      <c r="I47">
        <v>57.547792213247902</v>
      </c>
      <c r="J47">
        <v>61.922636143731403</v>
      </c>
      <c r="K47">
        <v>67.991745554091693</v>
      </c>
      <c r="L47">
        <v>72.292085790410596</v>
      </c>
      <c r="M47">
        <v>73.491044004987302</v>
      </c>
      <c r="N47">
        <v>78.324241146006699</v>
      </c>
      <c r="O47">
        <v>81.9109762763769</v>
      </c>
      <c r="P47">
        <v>86.760393701555401</v>
      </c>
      <c r="Q47">
        <v>91.017870012229295</v>
      </c>
      <c r="R47">
        <v>100.219276603783</v>
      </c>
      <c r="S47">
        <v>107.459332232476</v>
      </c>
      <c r="T47">
        <v>117.31341075757901</v>
      </c>
      <c r="U47">
        <v>118.937967897411</v>
      </c>
      <c r="V47">
        <v>118.69161978927001</v>
      </c>
      <c r="W47">
        <v>118.189394207091</v>
      </c>
      <c r="X47">
        <v>119.208455383919</v>
      </c>
      <c r="Y47">
        <v>119.96998718590299</v>
      </c>
      <c r="Z47">
        <v>119.94279755542399</v>
      </c>
      <c r="AA47">
        <v>119.097029682544</v>
      </c>
      <c r="AB47">
        <v>120.720577435107</v>
      </c>
      <c r="AC47">
        <v>126.22399783368201</v>
      </c>
      <c r="AD47">
        <v>126.06305072408399</v>
      </c>
      <c r="AE47">
        <v>126.202802408943</v>
      </c>
      <c r="AF47">
        <v>132.34186958997799</v>
      </c>
    </row>
    <row r="48" spans="1:32" x14ac:dyDescent="0.3">
      <c r="A48" t="s">
        <v>146</v>
      </c>
      <c r="B48" t="s">
        <v>389</v>
      </c>
      <c r="C48" t="s">
        <v>297</v>
      </c>
      <c r="D48" t="s">
        <v>390</v>
      </c>
      <c r="E48" t="s">
        <v>298</v>
      </c>
      <c r="F48">
        <v>244.12603600588599</v>
      </c>
      <c r="G48">
        <v>263.60290430333799</v>
      </c>
      <c r="H48">
        <v>284.42757105532797</v>
      </c>
      <c r="I48">
        <v>306.42320940107498</v>
      </c>
      <c r="J48">
        <v>328.27017556373102</v>
      </c>
      <c r="K48">
        <v>353.30689716455299</v>
      </c>
      <c r="L48">
        <v>374.03505784114498</v>
      </c>
      <c r="M48">
        <v>386.213159232556</v>
      </c>
      <c r="N48">
        <v>418.496227400652</v>
      </c>
      <c r="O48">
        <v>444.49874185716698</v>
      </c>
      <c r="P48">
        <v>466.72896784201902</v>
      </c>
      <c r="Q48">
        <v>485.499000025074</v>
      </c>
      <c r="R48">
        <v>518.739846045185</v>
      </c>
      <c r="S48">
        <v>551.19430866124299</v>
      </c>
      <c r="T48">
        <v>593.69327555986195</v>
      </c>
      <c r="U48">
        <v>612.535931271001</v>
      </c>
      <c r="V48">
        <v>605.12119871657296</v>
      </c>
      <c r="W48">
        <v>580.26793174285501</v>
      </c>
      <c r="X48">
        <v>573.18794749746598</v>
      </c>
      <c r="Y48">
        <v>566.61668292568504</v>
      </c>
      <c r="Z48">
        <v>551.444810339166</v>
      </c>
      <c r="AA48">
        <v>545.06153405206896</v>
      </c>
      <c r="AB48">
        <v>553.03266924449099</v>
      </c>
      <c r="AC48">
        <v>586.39461504841199</v>
      </c>
      <c r="AD48">
        <v>615.80351230334998</v>
      </c>
      <c r="AE48">
        <v>638.26243798272003</v>
      </c>
      <c r="AF48">
        <v>689.57962360633098</v>
      </c>
    </row>
    <row r="49" spans="1:32" x14ac:dyDescent="0.3">
      <c r="A49" t="s">
        <v>146</v>
      </c>
      <c r="B49" t="s">
        <v>391</v>
      </c>
      <c r="C49" t="s">
        <v>297</v>
      </c>
      <c r="D49" t="s">
        <v>392</v>
      </c>
      <c r="E49" t="s">
        <v>298</v>
      </c>
      <c r="F49">
        <v>65.849819323845097</v>
      </c>
      <c r="G49">
        <v>69.664458164680497</v>
      </c>
      <c r="H49">
        <v>74.159136256813497</v>
      </c>
      <c r="I49">
        <v>78.956858600717894</v>
      </c>
      <c r="J49">
        <v>83.250704837303303</v>
      </c>
      <c r="K49">
        <v>88.285348060682594</v>
      </c>
      <c r="L49">
        <v>92.583464711642307</v>
      </c>
      <c r="M49">
        <v>94.614671813917397</v>
      </c>
      <c r="N49">
        <v>100.61643652921801</v>
      </c>
      <c r="O49">
        <v>105.032404224901</v>
      </c>
      <c r="P49">
        <v>109.17210158191</v>
      </c>
      <c r="Q49">
        <v>112.19704578714099</v>
      </c>
      <c r="R49">
        <v>117.05520416572401</v>
      </c>
      <c r="S49">
        <v>121.82544595405599</v>
      </c>
      <c r="T49">
        <v>128.84018586083701</v>
      </c>
      <c r="U49">
        <v>131.05868879319399</v>
      </c>
      <c r="V49">
        <v>130.002626780643</v>
      </c>
      <c r="W49">
        <v>122.81578113696899</v>
      </c>
      <c r="X49">
        <v>119.41679344503</v>
      </c>
      <c r="Y49">
        <v>114.133558430951</v>
      </c>
      <c r="Z49">
        <v>108.044795005799</v>
      </c>
      <c r="AA49">
        <v>103.895522210856</v>
      </c>
      <c r="AB49">
        <v>102.374904916567</v>
      </c>
      <c r="AC49">
        <v>107.523859168527</v>
      </c>
      <c r="AD49">
        <v>111.700758476866</v>
      </c>
      <c r="AE49">
        <v>115.072498891636</v>
      </c>
      <c r="AF49">
        <v>121.60004336445699</v>
      </c>
    </row>
    <row r="50" spans="1:32" x14ac:dyDescent="0.3">
      <c r="A50" t="s">
        <v>146</v>
      </c>
      <c r="B50" t="s">
        <v>393</v>
      </c>
      <c r="C50" t="s">
        <v>297</v>
      </c>
      <c r="D50" t="s">
        <v>394</v>
      </c>
      <c r="E50" t="s">
        <v>298</v>
      </c>
      <c r="F50">
        <v>132.63438532367201</v>
      </c>
      <c r="G50">
        <v>144.53885456715</v>
      </c>
      <c r="H50">
        <v>156.92413061327201</v>
      </c>
      <c r="I50">
        <v>169.918558587109</v>
      </c>
      <c r="J50">
        <v>183.096834582697</v>
      </c>
      <c r="K50">
        <v>197.02980354977799</v>
      </c>
      <c r="L50">
        <v>209.15950733909199</v>
      </c>
      <c r="M50">
        <v>218.107443413651</v>
      </c>
      <c r="N50">
        <v>239.555549725427</v>
      </c>
      <c r="O50">
        <v>257.55536135588898</v>
      </c>
      <c r="P50">
        <v>270.796472558554</v>
      </c>
      <c r="Q50">
        <v>282.28408422570402</v>
      </c>
      <c r="R50">
        <v>301.46536527567798</v>
      </c>
      <c r="S50">
        <v>321.909530474711</v>
      </c>
      <c r="T50">
        <v>347.539678941445</v>
      </c>
      <c r="U50">
        <v>362.53927458039601</v>
      </c>
      <c r="V50">
        <v>356.42695214666003</v>
      </c>
      <c r="W50">
        <v>339.262756398796</v>
      </c>
      <c r="X50">
        <v>334.56269866851602</v>
      </c>
      <c r="Y50">
        <v>332.51313730883101</v>
      </c>
      <c r="Z50">
        <v>323.45721777794301</v>
      </c>
      <c r="AA50">
        <v>322.06898215866897</v>
      </c>
      <c r="AB50">
        <v>329.93718689281798</v>
      </c>
      <c r="AC50">
        <v>352.64675804620299</v>
      </c>
      <c r="AD50">
        <v>378.03970310239998</v>
      </c>
      <c r="AE50">
        <v>396.987136682141</v>
      </c>
      <c r="AF50">
        <v>435.63771065189599</v>
      </c>
    </row>
    <row r="51" spans="1:32" x14ac:dyDescent="0.3">
      <c r="A51" t="s">
        <v>146</v>
      </c>
      <c r="B51" t="s">
        <v>395</v>
      </c>
      <c r="C51" t="s">
        <v>297</v>
      </c>
      <c r="D51" t="s">
        <v>396</v>
      </c>
      <c r="E51" t="s">
        <v>298</v>
      </c>
      <c r="F51">
        <v>124.36527142011199</v>
      </c>
      <c r="G51">
        <v>135.67181842538699</v>
      </c>
      <c r="H51">
        <v>147.42280151241201</v>
      </c>
      <c r="I51">
        <v>159.72802575340901</v>
      </c>
      <c r="J51">
        <v>172.22031255934101</v>
      </c>
      <c r="K51">
        <v>185.42442721369099</v>
      </c>
      <c r="L51">
        <v>197.04451989086201</v>
      </c>
      <c r="M51">
        <v>205.67602013136801</v>
      </c>
      <c r="N51">
        <v>226.25499601037799</v>
      </c>
      <c r="O51">
        <v>243.56966255278101</v>
      </c>
      <c r="P51">
        <v>256.294836510077</v>
      </c>
      <c r="Q51">
        <v>267.26415472710198</v>
      </c>
      <c r="R51">
        <v>285.36825557328001</v>
      </c>
      <c r="S51">
        <v>304.774022733609</v>
      </c>
      <c r="T51">
        <v>329.398448550772</v>
      </c>
      <c r="U51">
        <v>344.12670972815499</v>
      </c>
      <c r="V51">
        <v>337.98800284038998</v>
      </c>
      <c r="W51">
        <v>321.17439440297198</v>
      </c>
      <c r="X51">
        <v>316.07860577905802</v>
      </c>
      <c r="Y51">
        <v>313.65747317006401</v>
      </c>
      <c r="Z51">
        <v>304.15053353838402</v>
      </c>
      <c r="AA51">
        <v>302.20004814135501</v>
      </c>
      <c r="AB51">
        <v>308.77044818478402</v>
      </c>
      <c r="AC51">
        <v>328.90869262731701</v>
      </c>
      <c r="AD51">
        <v>351.92981381627499</v>
      </c>
      <c r="AE51">
        <v>369.35244406232999</v>
      </c>
      <c r="AF51">
        <v>404.43109777313998</v>
      </c>
    </row>
    <row r="52" spans="1:32" x14ac:dyDescent="0.3">
      <c r="A52" t="s">
        <v>146</v>
      </c>
      <c r="B52" t="s">
        <v>397</v>
      </c>
      <c r="C52" t="s">
        <v>297</v>
      </c>
      <c r="D52" t="s">
        <v>398</v>
      </c>
      <c r="E52" t="s">
        <v>298</v>
      </c>
      <c r="F52">
        <v>8.2691139035603491</v>
      </c>
      <c r="G52">
        <v>8.8670361417628705</v>
      </c>
      <c r="H52">
        <v>9.5013291008606409</v>
      </c>
      <c r="I52">
        <v>10.190532833700001</v>
      </c>
      <c r="J52">
        <v>10.876522023355699</v>
      </c>
      <c r="K52">
        <v>11.605376336087399</v>
      </c>
      <c r="L52">
        <v>12.114987448230201</v>
      </c>
      <c r="M52">
        <v>12.4314232822828</v>
      </c>
      <c r="N52">
        <v>13.300553715049</v>
      </c>
      <c r="O52">
        <v>13.9856988031084</v>
      </c>
      <c r="P52">
        <v>14.5016360484763</v>
      </c>
      <c r="Q52">
        <v>15.0199294986013</v>
      </c>
      <c r="R52">
        <v>16.097109702397599</v>
      </c>
      <c r="S52">
        <v>17.135507741102298</v>
      </c>
      <c r="T52">
        <v>18.1412303906727</v>
      </c>
      <c r="U52">
        <v>18.412564852241299</v>
      </c>
      <c r="V52">
        <v>18.438949306269599</v>
      </c>
      <c r="W52">
        <v>18.0883619958237</v>
      </c>
      <c r="X52">
        <v>18.484092889457699</v>
      </c>
      <c r="Y52">
        <v>18.855664138767299</v>
      </c>
      <c r="Z52">
        <v>19.306684239558699</v>
      </c>
      <c r="AA52">
        <v>19.868934017314</v>
      </c>
      <c r="AB52">
        <v>21.1667387080333</v>
      </c>
      <c r="AC52">
        <v>23.738065418885999</v>
      </c>
      <c r="AD52">
        <v>26.109889286125199</v>
      </c>
      <c r="AE52">
        <v>27.634692619811599</v>
      </c>
      <c r="AF52">
        <v>31.206612878756001</v>
      </c>
    </row>
    <row r="53" spans="1:32" x14ac:dyDescent="0.3">
      <c r="A53" t="s">
        <v>146</v>
      </c>
      <c r="B53" t="s">
        <v>399</v>
      </c>
      <c r="C53" t="s">
        <v>297</v>
      </c>
      <c r="D53" t="s">
        <v>400</v>
      </c>
      <c r="E53" t="s">
        <v>298</v>
      </c>
      <c r="F53">
        <v>86.033442331748006</v>
      </c>
      <c r="G53">
        <v>89.949851907398894</v>
      </c>
      <c r="H53">
        <v>93.870017687602896</v>
      </c>
      <c r="I53">
        <v>98.095758633465294</v>
      </c>
      <c r="J53">
        <v>101.55517279009599</v>
      </c>
      <c r="K53">
        <v>105.76299427224301</v>
      </c>
      <c r="L53">
        <v>109.02839448523299</v>
      </c>
      <c r="M53">
        <v>107.134691141348</v>
      </c>
      <c r="N53">
        <v>108.476800643685</v>
      </c>
      <c r="O53">
        <v>109.929404585114</v>
      </c>
      <c r="P53">
        <v>111.833815163354</v>
      </c>
      <c r="Q53">
        <v>112.973345063192</v>
      </c>
      <c r="R53">
        <v>119.197873790204</v>
      </c>
      <c r="S53">
        <v>124.817466262575</v>
      </c>
      <c r="T53">
        <v>130.32603190257501</v>
      </c>
      <c r="U53">
        <v>131.162237541054</v>
      </c>
      <c r="V53">
        <v>125.390504395039</v>
      </c>
      <c r="W53">
        <v>117.031125662262</v>
      </c>
      <c r="X53">
        <v>111.919475184869</v>
      </c>
      <c r="Y53">
        <v>112.33330076276999</v>
      </c>
      <c r="Z53">
        <v>111.532414018922</v>
      </c>
      <c r="AA53">
        <v>114.137613018473</v>
      </c>
      <c r="AB53">
        <v>120.873129904461</v>
      </c>
      <c r="AC53">
        <v>131.893673075332</v>
      </c>
      <c r="AD53">
        <v>141.356597892656</v>
      </c>
      <c r="AE53">
        <v>143.806671698944</v>
      </c>
      <c r="AF53">
        <v>152.82101087412099</v>
      </c>
    </row>
    <row r="54" spans="1:32" x14ac:dyDescent="0.3">
      <c r="A54" t="s">
        <v>146</v>
      </c>
      <c r="B54" t="s">
        <v>401</v>
      </c>
      <c r="C54" t="s">
        <v>297</v>
      </c>
      <c r="D54" t="s">
        <v>402</v>
      </c>
      <c r="E54" t="s">
        <v>298</v>
      </c>
      <c r="F54">
        <v>153.298891480028</v>
      </c>
      <c r="G54">
        <v>160.957711696616</v>
      </c>
      <c r="H54">
        <v>168.88474281341701</v>
      </c>
      <c r="I54">
        <v>177.37950802493</v>
      </c>
      <c r="J54">
        <v>183.805581851618</v>
      </c>
      <c r="K54">
        <v>190.767786042441</v>
      </c>
      <c r="L54">
        <v>196.20100737723101</v>
      </c>
      <c r="M54">
        <v>194.382616961038</v>
      </c>
      <c r="N54">
        <v>201.02206806991799</v>
      </c>
      <c r="O54">
        <v>206.469207988216</v>
      </c>
      <c r="P54">
        <v>211.28750093997101</v>
      </c>
      <c r="Q54">
        <v>214.78455153324501</v>
      </c>
      <c r="R54">
        <v>226.739073927199</v>
      </c>
      <c r="S54">
        <v>237.797303199814</v>
      </c>
      <c r="T54">
        <v>248.78544231394201</v>
      </c>
      <c r="U54">
        <v>249.83671681790599</v>
      </c>
      <c r="V54">
        <v>241.24091473316301</v>
      </c>
      <c r="W54">
        <v>230.18932800934201</v>
      </c>
      <c r="X54">
        <v>224.36870373687299</v>
      </c>
      <c r="Y54">
        <v>226.319637070889</v>
      </c>
      <c r="Z54">
        <v>224.62778246452299</v>
      </c>
      <c r="AA54">
        <v>227.32608246101699</v>
      </c>
      <c r="AB54">
        <v>237.58835672974701</v>
      </c>
      <c r="AC54">
        <v>260.05433260060897</v>
      </c>
      <c r="AD54">
        <v>277.05056175829202</v>
      </c>
      <c r="AE54">
        <v>282.88395309478801</v>
      </c>
      <c r="AF54">
        <v>301.35966735027301</v>
      </c>
    </row>
    <row r="55" spans="1:32" x14ac:dyDescent="0.3">
      <c r="A55" t="s">
        <v>146</v>
      </c>
      <c r="B55" t="s">
        <v>403</v>
      </c>
      <c r="C55" t="s">
        <v>297</v>
      </c>
      <c r="D55" t="s">
        <v>404</v>
      </c>
      <c r="E55" t="s">
        <v>298</v>
      </c>
      <c r="F55">
        <v>67.265449148279501</v>
      </c>
      <c r="G55">
        <v>71.007859789216695</v>
      </c>
      <c r="H55">
        <v>75.014725125814493</v>
      </c>
      <c r="I55">
        <v>79.283749391464596</v>
      </c>
      <c r="J55">
        <v>82.250409061522305</v>
      </c>
      <c r="K55">
        <v>85.004791770197698</v>
      </c>
      <c r="L55">
        <v>87.172612891998298</v>
      </c>
      <c r="M55">
        <v>87.247925819689897</v>
      </c>
      <c r="N55">
        <v>92.545267426233195</v>
      </c>
      <c r="O55">
        <v>96.539803403102098</v>
      </c>
      <c r="P55">
        <v>99.453685776616595</v>
      </c>
      <c r="Q55">
        <v>101.81120647005299</v>
      </c>
      <c r="R55">
        <v>107.54120013699399</v>
      </c>
      <c r="S55">
        <v>112.97983693723999</v>
      </c>
      <c r="T55">
        <v>118.459410411367</v>
      </c>
      <c r="U55">
        <v>118.674479276852</v>
      </c>
      <c r="V55">
        <v>115.85041033812399</v>
      </c>
      <c r="W55">
        <v>113.15820234708001</v>
      </c>
      <c r="X55">
        <v>112.449228552004</v>
      </c>
      <c r="Y55">
        <v>113.98633630811899</v>
      </c>
      <c r="Z55">
        <v>113.095368445601</v>
      </c>
      <c r="AA55">
        <v>113.188469442544</v>
      </c>
      <c r="AB55">
        <v>116.715226825287</v>
      </c>
      <c r="AC55">
        <v>128.160659525277</v>
      </c>
      <c r="AD55">
        <v>135.693963865635</v>
      </c>
      <c r="AE55">
        <v>139.07728139584299</v>
      </c>
      <c r="AF55">
        <v>148.538656476152</v>
      </c>
    </row>
    <row r="56" spans="1:32" x14ac:dyDescent="0.3">
      <c r="A56" t="s">
        <v>146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146</v>
      </c>
      <c r="B57" t="s">
        <v>407</v>
      </c>
      <c r="C57" t="s">
        <v>297</v>
      </c>
      <c r="D57" t="s">
        <v>408</v>
      </c>
      <c r="E57" t="s">
        <v>298</v>
      </c>
      <c r="F57">
        <v>5118.9001308430798</v>
      </c>
      <c r="G57">
        <v>5460.6956295985301</v>
      </c>
      <c r="H57">
        <v>5878.1982800027499</v>
      </c>
      <c r="I57">
        <v>6381.6220200366797</v>
      </c>
      <c r="J57">
        <v>6820.7944307091702</v>
      </c>
      <c r="K57">
        <v>7306.1570891387</v>
      </c>
      <c r="L57">
        <v>7725.3359990456202</v>
      </c>
      <c r="M57">
        <v>7918.1478602045399</v>
      </c>
      <c r="N57">
        <v>8421.0839393395199</v>
      </c>
      <c r="O57">
        <v>8796.1306436402101</v>
      </c>
      <c r="P57">
        <v>9118.6483558768196</v>
      </c>
      <c r="Q57">
        <v>9380.9954376730802</v>
      </c>
      <c r="R57">
        <v>9926.2013930771209</v>
      </c>
      <c r="S57">
        <v>10373.746840535699</v>
      </c>
      <c r="T57">
        <v>10684.760025481701</v>
      </c>
      <c r="U57">
        <v>10687.609279927799</v>
      </c>
      <c r="V57">
        <v>10479.4403051479</v>
      </c>
      <c r="W57">
        <v>9981.5015189933292</v>
      </c>
      <c r="X57">
        <v>9758.3946554742597</v>
      </c>
      <c r="Y57">
        <v>9577.6636708727601</v>
      </c>
      <c r="Z57">
        <v>9370.5554523000992</v>
      </c>
      <c r="AA57">
        <v>9290.8936119072405</v>
      </c>
      <c r="AB57">
        <v>9457.5585717458198</v>
      </c>
      <c r="AC57">
        <v>10081.3384002188</v>
      </c>
      <c r="AD57">
        <v>10454.569995242</v>
      </c>
      <c r="AE57">
        <v>10827.0417751636</v>
      </c>
      <c r="AF57">
        <v>11791.4721678523</v>
      </c>
    </row>
    <row r="58" spans="1:32" x14ac:dyDescent="0.3">
      <c r="A58" t="s">
        <v>146</v>
      </c>
      <c r="B58" t="s">
        <v>409</v>
      </c>
      <c r="C58" t="s">
        <v>297</v>
      </c>
      <c r="D58" t="s">
        <v>410</v>
      </c>
      <c r="E58" t="s">
        <v>298</v>
      </c>
      <c r="F58">
        <v>5118.9001308430798</v>
      </c>
      <c r="G58">
        <v>5460.6956295985301</v>
      </c>
      <c r="H58">
        <v>5878.1982800027499</v>
      </c>
      <c r="I58">
        <v>6381.6220200366797</v>
      </c>
      <c r="J58">
        <v>6820.7944307091702</v>
      </c>
      <c r="K58">
        <v>7306.1570891387</v>
      </c>
      <c r="L58">
        <v>7725.3359990456202</v>
      </c>
      <c r="M58">
        <v>7918.1478602045399</v>
      </c>
      <c r="N58">
        <v>8421.0839393395199</v>
      </c>
      <c r="O58">
        <v>8796.1306436402101</v>
      </c>
      <c r="P58">
        <v>9118.6483558768196</v>
      </c>
      <c r="Q58">
        <v>9380.9954376730802</v>
      </c>
      <c r="R58">
        <v>9926.2013930771209</v>
      </c>
      <c r="S58">
        <v>10373.746840535699</v>
      </c>
      <c r="T58">
        <v>10684.760025481701</v>
      </c>
      <c r="U58">
        <v>10687.609279927799</v>
      </c>
      <c r="V58">
        <v>10479.4403051479</v>
      </c>
      <c r="W58">
        <v>9981.5015189933292</v>
      </c>
      <c r="X58">
        <v>9758.3946554742597</v>
      </c>
      <c r="Y58">
        <v>9577.6636708727601</v>
      </c>
      <c r="Z58">
        <v>9370.5554523000992</v>
      </c>
      <c r="AA58">
        <v>9290.8936119072405</v>
      </c>
      <c r="AB58">
        <v>9457.5585717458198</v>
      </c>
      <c r="AC58">
        <v>10081.3384002188</v>
      </c>
      <c r="AD58">
        <v>10454.569995242</v>
      </c>
      <c r="AE58">
        <v>10827.0417751636</v>
      </c>
      <c r="AF58">
        <v>11791.4721678523</v>
      </c>
    </row>
    <row r="59" spans="1:32" x14ac:dyDescent="0.3">
      <c r="A59" t="s">
        <v>146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147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147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147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147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147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147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147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147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147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147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147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147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147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147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147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147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147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147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147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147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147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147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147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147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147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147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147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147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147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147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147</v>
      </c>
      <c r="B32" t="s">
        <v>357</v>
      </c>
      <c r="C32" t="s">
        <v>297</v>
      </c>
      <c r="D32" t="s">
        <v>358</v>
      </c>
      <c r="E32" t="s">
        <v>298</v>
      </c>
    </row>
    <row r="33" spans="1:32" x14ac:dyDescent="0.3">
      <c r="A33" t="s">
        <v>147</v>
      </c>
      <c r="B33" t="s">
        <v>359</v>
      </c>
      <c r="C33" t="s">
        <v>297</v>
      </c>
      <c r="D33" t="s">
        <v>360</v>
      </c>
      <c r="E33" t="s">
        <v>298</v>
      </c>
    </row>
    <row r="34" spans="1:32" x14ac:dyDescent="0.3">
      <c r="A34" t="s">
        <v>147</v>
      </c>
      <c r="B34" t="s">
        <v>361</v>
      </c>
      <c r="C34" t="s">
        <v>297</v>
      </c>
      <c r="D34" t="s">
        <v>362</v>
      </c>
      <c r="E34" t="s">
        <v>298</v>
      </c>
    </row>
    <row r="35" spans="1:32" x14ac:dyDescent="0.3">
      <c r="A35" t="s">
        <v>147</v>
      </c>
      <c r="B35" t="s">
        <v>363</v>
      </c>
      <c r="C35" t="s">
        <v>297</v>
      </c>
      <c r="D35" t="s">
        <v>364</v>
      </c>
      <c r="E35" t="s">
        <v>298</v>
      </c>
    </row>
    <row r="36" spans="1:32" x14ac:dyDescent="0.3">
      <c r="A36" t="s">
        <v>147</v>
      </c>
      <c r="B36" t="s">
        <v>365</v>
      </c>
      <c r="C36" t="s">
        <v>297</v>
      </c>
      <c r="D36" t="s">
        <v>366</v>
      </c>
      <c r="E36" t="s">
        <v>298</v>
      </c>
    </row>
    <row r="37" spans="1:32" x14ac:dyDescent="0.3">
      <c r="A37" t="s">
        <v>147</v>
      </c>
      <c r="B37" t="s">
        <v>367</v>
      </c>
      <c r="C37" t="s">
        <v>297</v>
      </c>
      <c r="D37" t="s">
        <v>368</v>
      </c>
      <c r="E37" t="s">
        <v>298</v>
      </c>
    </row>
    <row r="38" spans="1:32" x14ac:dyDescent="0.3">
      <c r="A38" t="s">
        <v>147</v>
      </c>
      <c r="B38" t="s">
        <v>369</v>
      </c>
      <c r="C38" t="s">
        <v>297</v>
      </c>
      <c r="D38" t="s">
        <v>370</v>
      </c>
      <c r="E38" t="s">
        <v>298</v>
      </c>
    </row>
    <row r="39" spans="1:32" x14ac:dyDescent="0.3">
      <c r="A39" t="s">
        <v>147</v>
      </c>
      <c r="B39" t="s">
        <v>371</v>
      </c>
      <c r="C39" t="s">
        <v>297</v>
      </c>
      <c r="D39" t="s">
        <v>372</v>
      </c>
      <c r="E39" t="s">
        <v>298</v>
      </c>
      <c r="F39">
        <v>812.34135798387604</v>
      </c>
      <c r="G39">
        <v>863.51936050701704</v>
      </c>
      <c r="H39">
        <v>898.204867606824</v>
      </c>
      <c r="I39">
        <v>934.62336101230505</v>
      </c>
      <c r="J39">
        <v>982.03935583544796</v>
      </c>
      <c r="K39">
        <v>986.87076426131603</v>
      </c>
      <c r="L39">
        <v>1050.8420593871799</v>
      </c>
      <c r="M39">
        <v>1092.0079842197199</v>
      </c>
      <c r="N39">
        <v>1144.08638152819</v>
      </c>
      <c r="O39">
        <v>1162.94375575807</v>
      </c>
      <c r="P39">
        <v>1213.0992365371401</v>
      </c>
      <c r="Q39">
        <v>1283.65212503915</v>
      </c>
      <c r="R39">
        <v>1351.9244744333801</v>
      </c>
      <c r="S39">
        <v>1453.7696618987</v>
      </c>
      <c r="T39">
        <v>1500.54181679003</v>
      </c>
      <c r="U39">
        <v>1494.51340462435</v>
      </c>
      <c r="V39">
        <v>1602.0036964836099</v>
      </c>
      <c r="W39">
        <v>1556.6028753379301</v>
      </c>
      <c r="X39">
        <v>1530.5862300244601</v>
      </c>
      <c r="Y39">
        <v>1463.0291694673199</v>
      </c>
      <c r="Z39">
        <v>1432.48642523227</v>
      </c>
      <c r="AA39">
        <v>1411.196558507</v>
      </c>
      <c r="AB39">
        <v>1405.7992292167701</v>
      </c>
      <c r="AC39">
        <v>1423.17878959217</v>
      </c>
      <c r="AD39">
        <v>1459.7413483176899</v>
      </c>
      <c r="AE39">
        <v>1473.2187460986599</v>
      </c>
      <c r="AF39">
        <v>1589.2019675076599</v>
      </c>
    </row>
    <row r="40" spans="1:32" x14ac:dyDescent="0.3">
      <c r="A40" t="s">
        <v>147</v>
      </c>
      <c r="B40" t="s">
        <v>373</v>
      </c>
      <c r="C40" t="s">
        <v>297</v>
      </c>
      <c r="D40" t="s">
        <v>374</v>
      </c>
      <c r="E40" t="s">
        <v>298</v>
      </c>
    </row>
    <row r="41" spans="1:32" x14ac:dyDescent="0.3">
      <c r="A41" t="s">
        <v>147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147</v>
      </c>
      <c r="B43" t="s">
        <v>379</v>
      </c>
      <c r="C43" t="s">
        <v>297</v>
      </c>
      <c r="D43" t="s">
        <v>380</v>
      </c>
      <c r="E43" t="s">
        <v>298</v>
      </c>
    </row>
    <row r="44" spans="1:32" x14ac:dyDescent="0.3">
      <c r="A44" t="s">
        <v>147</v>
      </c>
      <c r="B44" t="s">
        <v>381</v>
      </c>
      <c r="C44" t="s">
        <v>297</v>
      </c>
      <c r="D44" t="s">
        <v>382</v>
      </c>
      <c r="E44" t="s">
        <v>298</v>
      </c>
      <c r="F44">
        <v>812.34135798387604</v>
      </c>
      <c r="G44">
        <v>863.51936050701704</v>
      </c>
      <c r="H44">
        <v>898.204867606824</v>
      </c>
      <c r="I44">
        <v>934.62336101230505</v>
      </c>
      <c r="J44">
        <v>982.03935583544796</v>
      </c>
      <c r="K44">
        <v>986.87076426131603</v>
      </c>
      <c r="L44">
        <v>1050.8420593871799</v>
      </c>
      <c r="M44">
        <v>1092.0079842197199</v>
      </c>
      <c r="N44">
        <v>1144.08638152819</v>
      </c>
      <c r="O44">
        <v>1162.94375575807</v>
      </c>
      <c r="P44">
        <v>1213.0992365371401</v>
      </c>
      <c r="Q44">
        <v>1283.65212503915</v>
      </c>
      <c r="R44">
        <v>1351.9244744333801</v>
      </c>
      <c r="S44">
        <v>1453.7696618987</v>
      </c>
      <c r="T44">
        <v>1500.54181679003</v>
      </c>
      <c r="U44">
        <v>1494.51340462435</v>
      </c>
      <c r="V44">
        <v>1602.0036964836099</v>
      </c>
      <c r="W44">
        <v>1556.6028753379301</v>
      </c>
      <c r="X44">
        <v>1530.5862300244601</v>
      </c>
      <c r="Y44">
        <v>1463.0291694673199</v>
      </c>
      <c r="Z44">
        <v>1432.48642523227</v>
      </c>
      <c r="AA44">
        <v>1411.196558507</v>
      </c>
      <c r="AB44">
        <v>1405.7992292167701</v>
      </c>
      <c r="AC44">
        <v>1423.17878959217</v>
      </c>
      <c r="AD44">
        <v>1459.7413483176899</v>
      </c>
      <c r="AE44">
        <v>1473.2187460986599</v>
      </c>
      <c r="AF44">
        <v>1589.2019675076599</v>
      </c>
    </row>
    <row r="45" spans="1:32" x14ac:dyDescent="0.3">
      <c r="A45" t="s">
        <v>147</v>
      </c>
      <c r="B45" t="s">
        <v>383</v>
      </c>
      <c r="C45" t="s">
        <v>297</v>
      </c>
      <c r="D45" t="s">
        <v>384</v>
      </c>
      <c r="E45" t="s">
        <v>298</v>
      </c>
      <c r="F45">
        <v>812.34135798387604</v>
      </c>
      <c r="G45">
        <v>863.51936050701704</v>
      </c>
      <c r="H45">
        <v>898.204867606824</v>
      </c>
      <c r="I45">
        <v>934.62336101230505</v>
      </c>
      <c r="J45">
        <v>982.03935583544796</v>
      </c>
      <c r="K45">
        <v>986.87076426131603</v>
      </c>
      <c r="L45">
        <v>1050.8420593871799</v>
      </c>
      <c r="M45">
        <v>1092.0079842197199</v>
      </c>
      <c r="N45">
        <v>1144.08638152819</v>
      </c>
      <c r="O45">
        <v>1162.94375575807</v>
      </c>
      <c r="P45">
        <v>1213.0992365371401</v>
      </c>
      <c r="Q45">
        <v>1283.65212503915</v>
      </c>
      <c r="R45">
        <v>1351.9244744333801</v>
      </c>
      <c r="S45">
        <v>1453.7696618987</v>
      </c>
      <c r="T45">
        <v>1500.54181679003</v>
      </c>
      <c r="U45">
        <v>1494.51340462435</v>
      </c>
      <c r="V45">
        <v>1602.0036964836099</v>
      </c>
      <c r="W45">
        <v>1556.6028753379301</v>
      </c>
      <c r="X45">
        <v>1530.5862300244601</v>
      </c>
      <c r="Y45">
        <v>1463.0291694673199</v>
      </c>
      <c r="Z45">
        <v>1432.48642523227</v>
      </c>
      <c r="AA45">
        <v>1411.196558507</v>
      </c>
      <c r="AB45">
        <v>1405.7992292167701</v>
      </c>
      <c r="AC45">
        <v>1423.17878959217</v>
      </c>
      <c r="AD45">
        <v>1459.7413483176899</v>
      </c>
      <c r="AE45">
        <v>1473.2187460986599</v>
      </c>
      <c r="AF45">
        <v>1589.2019675076599</v>
      </c>
    </row>
    <row r="46" spans="1:32" x14ac:dyDescent="0.3">
      <c r="A46" t="s">
        <v>147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147</v>
      </c>
      <c r="B47" t="s">
        <v>387</v>
      </c>
      <c r="C47" t="s">
        <v>297</v>
      </c>
      <c r="D47" t="s">
        <v>388</v>
      </c>
      <c r="E47" t="s">
        <v>298</v>
      </c>
    </row>
    <row r="48" spans="1:32" x14ac:dyDescent="0.3">
      <c r="A48" t="s">
        <v>147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147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147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147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147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147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147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147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147</v>
      </c>
      <c r="B57" t="s">
        <v>407</v>
      </c>
      <c r="C57" t="s">
        <v>297</v>
      </c>
      <c r="D57" t="s">
        <v>408</v>
      </c>
      <c r="E57" t="s">
        <v>298</v>
      </c>
      <c r="F57">
        <v>812.34135798387604</v>
      </c>
      <c r="G57">
        <v>863.51936050701704</v>
      </c>
      <c r="H57">
        <v>898.204867606824</v>
      </c>
      <c r="I57">
        <v>934.62336101230505</v>
      </c>
      <c r="J57">
        <v>982.03935583544796</v>
      </c>
      <c r="K57">
        <v>986.87076426131603</v>
      </c>
      <c r="L57">
        <v>1050.8420593871799</v>
      </c>
      <c r="M57">
        <v>1092.0079842197199</v>
      </c>
      <c r="N57">
        <v>1144.08638152819</v>
      </c>
      <c r="O57">
        <v>1162.94375575807</v>
      </c>
      <c r="P57">
        <v>1213.0992365371401</v>
      </c>
      <c r="Q57">
        <v>1283.65212503915</v>
      </c>
      <c r="R57">
        <v>1351.9244744333801</v>
      </c>
      <c r="S57">
        <v>1453.7696618987</v>
      </c>
      <c r="T57">
        <v>1500.54181679003</v>
      </c>
      <c r="U57">
        <v>1494.51340462435</v>
      </c>
      <c r="V57">
        <v>1602.0036964836099</v>
      </c>
      <c r="W57">
        <v>1556.6028753379301</v>
      </c>
      <c r="X57">
        <v>1530.5862300244601</v>
      </c>
      <c r="Y57">
        <v>1463.0291694673199</v>
      </c>
      <c r="Z57">
        <v>1432.48642523227</v>
      </c>
      <c r="AA57">
        <v>1411.196558507</v>
      </c>
      <c r="AB57">
        <v>1405.7992292167701</v>
      </c>
      <c r="AC57">
        <v>1423.17878959217</v>
      </c>
      <c r="AD57">
        <v>1459.7413483176899</v>
      </c>
      <c r="AE57">
        <v>1473.2187460986599</v>
      </c>
      <c r="AF57">
        <v>1589.2019675076599</v>
      </c>
    </row>
    <row r="58" spans="1:32" x14ac:dyDescent="0.3">
      <c r="A58" t="s">
        <v>147</v>
      </c>
      <c r="B58" t="s">
        <v>409</v>
      </c>
      <c r="C58" t="s">
        <v>297</v>
      </c>
      <c r="D58" t="s">
        <v>410</v>
      </c>
      <c r="E58" t="s">
        <v>298</v>
      </c>
      <c r="F58">
        <v>812.34135798387604</v>
      </c>
      <c r="G58">
        <v>863.51936050701704</v>
      </c>
      <c r="H58">
        <v>898.204867606824</v>
      </c>
      <c r="I58">
        <v>934.62336101230505</v>
      </c>
      <c r="J58">
        <v>982.03935583544796</v>
      </c>
      <c r="K58">
        <v>986.87076426131603</v>
      </c>
      <c r="L58">
        <v>1050.8420593871799</v>
      </c>
      <c r="M58">
        <v>1092.0079842197199</v>
      </c>
      <c r="N58">
        <v>1144.08638152819</v>
      </c>
      <c r="O58">
        <v>1162.94375575807</v>
      </c>
      <c r="P58">
        <v>1213.0992365371401</v>
      </c>
      <c r="Q58">
        <v>1283.65212503915</v>
      </c>
      <c r="R58">
        <v>1351.9244744333801</v>
      </c>
      <c r="S58">
        <v>1453.7696618987</v>
      </c>
      <c r="T58">
        <v>1500.54181679003</v>
      </c>
      <c r="U58">
        <v>1494.51340462435</v>
      </c>
      <c r="V58">
        <v>1602.0036964836099</v>
      </c>
      <c r="W58">
        <v>1556.6028753379301</v>
      </c>
      <c r="X58">
        <v>1530.5862300244601</v>
      </c>
      <c r="Y58">
        <v>1463.0291694673199</v>
      </c>
      <c r="Z58">
        <v>1432.48642523227</v>
      </c>
      <c r="AA58">
        <v>1411.196558507</v>
      </c>
      <c r="AB58">
        <v>1405.7992292167701</v>
      </c>
      <c r="AC58">
        <v>1423.17878959217</v>
      </c>
      <c r="AD58">
        <v>1459.7413483176899</v>
      </c>
      <c r="AE58">
        <v>1473.2187460986599</v>
      </c>
      <c r="AF58">
        <v>1589.2019675076599</v>
      </c>
    </row>
    <row r="59" spans="1:32" x14ac:dyDescent="0.3">
      <c r="A59" t="s">
        <v>147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148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148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148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148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148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148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148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148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148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148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148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148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148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148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148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148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148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148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148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148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148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148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148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148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148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148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148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148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148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148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148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148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148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148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148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148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148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148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148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148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148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148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148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148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148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148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148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148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148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148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148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148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148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148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148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148</v>
      </c>
      <c r="B57" t="s">
        <v>407</v>
      </c>
      <c r="C57" t="s">
        <v>297</v>
      </c>
      <c r="D57" t="s">
        <v>408</v>
      </c>
      <c r="E57" t="s">
        <v>298</v>
      </c>
      <c r="K57">
        <v>11119.527853400001</v>
      </c>
      <c r="L57">
        <v>11982.3780584328</v>
      </c>
      <c r="M57">
        <v>12476.955844424299</v>
      </c>
      <c r="N57">
        <v>13296.070320867701</v>
      </c>
      <c r="O57">
        <v>13922.474399398299</v>
      </c>
      <c r="P57">
        <v>14614.447592414001</v>
      </c>
      <c r="Q57">
        <v>15486.347562712201</v>
      </c>
      <c r="R57">
        <v>16883.5258675105</v>
      </c>
      <c r="S57">
        <v>19004.316502434402</v>
      </c>
      <c r="T57">
        <v>20156.101842271699</v>
      </c>
      <c r="U57">
        <v>20352.422684552101</v>
      </c>
      <c r="V57">
        <v>21010.144001631499</v>
      </c>
      <c r="W57">
        <v>20571.304394331299</v>
      </c>
      <c r="X57">
        <v>20409.8808854987</v>
      </c>
      <c r="Y57">
        <v>20188.992840340099</v>
      </c>
      <c r="Z57">
        <v>19855.941877532401</v>
      </c>
      <c r="AA57">
        <v>19975.590170414202</v>
      </c>
      <c r="AB57">
        <v>20217.957800962598</v>
      </c>
      <c r="AC57">
        <v>21192.717189810999</v>
      </c>
      <c r="AD57">
        <v>22149.111343559602</v>
      </c>
      <c r="AE57">
        <v>22799.360521262301</v>
      </c>
      <c r="AF57">
        <v>24412.374135360002</v>
      </c>
    </row>
    <row r="58" spans="1:32" x14ac:dyDescent="0.3">
      <c r="A58" t="s">
        <v>148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148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149</v>
      </c>
      <c r="B2" t="s">
        <v>295</v>
      </c>
      <c r="C2" t="s">
        <v>297</v>
      </c>
      <c r="D2" t="s">
        <v>296</v>
      </c>
      <c r="E2" t="s">
        <v>298</v>
      </c>
      <c r="F2">
        <v>1.2972575194791001</v>
      </c>
      <c r="G2">
        <v>1.3711649047510599</v>
      </c>
      <c r="H2">
        <v>1.4693436785905001</v>
      </c>
      <c r="I2">
        <v>1.5513912405083501</v>
      </c>
      <c r="J2">
        <v>1.6434700909329301</v>
      </c>
      <c r="K2">
        <v>1.71141329485312</v>
      </c>
      <c r="L2">
        <v>1.82729610586374</v>
      </c>
      <c r="M2">
        <v>1.9256186613414601</v>
      </c>
      <c r="N2">
        <v>2.0402544211286302</v>
      </c>
      <c r="O2">
        <v>2.1625802880712</v>
      </c>
      <c r="P2">
        <v>2.0818501110956</v>
      </c>
      <c r="Q2">
        <v>2.0344820728974802</v>
      </c>
      <c r="R2">
        <v>2.3248317530542999</v>
      </c>
      <c r="S2">
        <v>2.43879079209169</v>
      </c>
      <c r="T2">
        <v>2.1550618693328998</v>
      </c>
      <c r="U2">
        <v>2.10698896099652</v>
      </c>
      <c r="V2">
        <v>2.0427843654791502</v>
      </c>
      <c r="W2">
        <v>1.8973873325665001</v>
      </c>
      <c r="X2">
        <v>1.9156110160816799</v>
      </c>
      <c r="Y2">
        <v>2.7351212803085998</v>
      </c>
      <c r="Z2">
        <v>3.3842405446485202</v>
      </c>
      <c r="AA2">
        <v>3.6428762778636399</v>
      </c>
      <c r="AB2">
        <v>4.5021627689660804</v>
      </c>
      <c r="AC2">
        <v>4.9857443304746196</v>
      </c>
      <c r="AD2">
        <v>5.2097434953962196</v>
      </c>
      <c r="AE2">
        <v>5.1130602215809002</v>
      </c>
      <c r="AF2">
        <v>5.3595181835085901</v>
      </c>
    </row>
    <row r="3" spans="1:32" x14ac:dyDescent="0.3">
      <c r="A3" t="s">
        <v>149</v>
      </c>
      <c r="B3" t="s">
        <v>299</v>
      </c>
      <c r="C3" t="s">
        <v>297</v>
      </c>
      <c r="D3" t="s">
        <v>300</v>
      </c>
      <c r="E3" t="s">
        <v>298</v>
      </c>
      <c r="F3">
        <v>5.3220111047375598</v>
      </c>
      <c r="G3">
        <v>5.4363806409575197</v>
      </c>
      <c r="H3">
        <v>6.1417646551822704</v>
      </c>
      <c r="I3">
        <v>6.61163386400486</v>
      </c>
      <c r="J3">
        <v>6.9721256393443598</v>
      </c>
      <c r="K3">
        <v>7.4288478306298398</v>
      </c>
      <c r="L3">
        <v>7.8775881078020102</v>
      </c>
      <c r="M3">
        <v>8.2090831388786505</v>
      </c>
      <c r="N3">
        <v>8.0785642149776695</v>
      </c>
      <c r="O3">
        <v>8.2428293073397807</v>
      </c>
      <c r="P3">
        <v>8.3312822116616605</v>
      </c>
      <c r="Q3">
        <v>8.3846853131261803</v>
      </c>
      <c r="R3">
        <v>8.87326321339531</v>
      </c>
      <c r="S3">
        <v>9.1351624517742902</v>
      </c>
      <c r="T3">
        <v>8.4663212088075195</v>
      </c>
      <c r="U3">
        <v>8.2463654802380493</v>
      </c>
      <c r="V3">
        <v>7.8697910574769603</v>
      </c>
      <c r="W3">
        <v>7.3481921831736701</v>
      </c>
      <c r="X3">
        <v>7.0729409517189001</v>
      </c>
      <c r="Y3">
        <v>7.2148226016285797</v>
      </c>
      <c r="Z3">
        <v>7.2651584505550399</v>
      </c>
      <c r="AA3">
        <v>7.2184133611655596</v>
      </c>
      <c r="AB3">
        <v>7.6225626449864698</v>
      </c>
      <c r="AC3">
        <v>8.4534180733648796</v>
      </c>
      <c r="AD3">
        <v>8.6603109847598105</v>
      </c>
      <c r="AE3">
        <v>8.6670893355554508</v>
      </c>
      <c r="AF3">
        <v>9.3911442567771797</v>
      </c>
    </row>
    <row r="4" spans="1:32" x14ac:dyDescent="0.3">
      <c r="A4" t="s">
        <v>149</v>
      </c>
      <c r="B4" t="s">
        <v>301</v>
      </c>
      <c r="C4" t="s">
        <v>297</v>
      </c>
      <c r="D4" t="s">
        <v>302</v>
      </c>
      <c r="E4" t="s">
        <v>298</v>
      </c>
      <c r="F4">
        <v>616.10213539743404</v>
      </c>
      <c r="G4">
        <v>630.69018871142703</v>
      </c>
      <c r="H4">
        <v>677.80090786354299</v>
      </c>
      <c r="I4">
        <v>714.909529507711</v>
      </c>
      <c r="J4">
        <v>738.32851532189704</v>
      </c>
      <c r="K4">
        <v>776.18037482930799</v>
      </c>
      <c r="L4">
        <v>818.95356869456998</v>
      </c>
      <c r="M4">
        <v>849.486545923618</v>
      </c>
      <c r="N4">
        <v>871.40709378807503</v>
      </c>
      <c r="O4">
        <v>909.54270762666101</v>
      </c>
      <c r="P4">
        <v>887.30852731174105</v>
      </c>
      <c r="Q4">
        <v>886.99194353687903</v>
      </c>
      <c r="R4">
        <v>965.76251995010205</v>
      </c>
      <c r="S4">
        <v>996.85388515906004</v>
      </c>
      <c r="T4">
        <v>893.44175799649997</v>
      </c>
      <c r="U4">
        <v>872.05003213273301</v>
      </c>
      <c r="V4">
        <v>821.20818748989495</v>
      </c>
      <c r="W4">
        <v>766.02949528321597</v>
      </c>
      <c r="X4">
        <v>768.87703448808702</v>
      </c>
      <c r="Y4">
        <v>816.29005654425305</v>
      </c>
      <c r="Z4">
        <v>840.92471514109104</v>
      </c>
      <c r="AA4">
        <v>891.25279438426401</v>
      </c>
      <c r="AB4">
        <v>926.69412208409801</v>
      </c>
      <c r="AC4">
        <v>976.02789311463198</v>
      </c>
      <c r="AD4">
        <v>1004.9178493258501</v>
      </c>
      <c r="AE4">
        <v>992.34910309324698</v>
      </c>
      <c r="AF4">
        <v>1089.0232303550799</v>
      </c>
    </row>
    <row r="5" spans="1:32" x14ac:dyDescent="0.3">
      <c r="A5" t="s">
        <v>149</v>
      </c>
      <c r="B5" t="s">
        <v>303</v>
      </c>
      <c r="C5" t="s">
        <v>297</v>
      </c>
      <c r="D5" t="s">
        <v>304</v>
      </c>
      <c r="E5" t="s">
        <v>298</v>
      </c>
      <c r="F5">
        <v>262.22236903599497</v>
      </c>
      <c r="G5">
        <v>268.599957023233</v>
      </c>
      <c r="H5">
        <v>284.14018356419399</v>
      </c>
      <c r="I5">
        <v>296.53414894200699</v>
      </c>
      <c r="J5">
        <v>303.271375701426</v>
      </c>
      <c r="K5">
        <v>316.02771565999302</v>
      </c>
      <c r="L5">
        <v>339.38900557928298</v>
      </c>
      <c r="M5">
        <v>355.88603187351498</v>
      </c>
      <c r="N5">
        <v>371.712626980057</v>
      </c>
      <c r="O5">
        <v>389.089714218251</v>
      </c>
      <c r="P5">
        <v>374.48532932574102</v>
      </c>
      <c r="Q5">
        <v>370.446900874032</v>
      </c>
      <c r="R5">
        <v>413.79802363237701</v>
      </c>
      <c r="S5">
        <v>438.54526801027203</v>
      </c>
      <c r="T5">
        <v>396.37094825434002</v>
      </c>
      <c r="U5">
        <v>382.40111479874201</v>
      </c>
      <c r="V5">
        <v>352.04867659601302</v>
      </c>
      <c r="W5">
        <v>334.47235087725699</v>
      </c>
      <c r="X5">
        <v>341.759604433795</v>
      </c>
      <c r="Y5">
        <v>372.95083780774399</v>
      </c>
      <c r="Z5">
        <v>392.78578376986798</v>
      </c>
      <c r="AA5">
        <v>439.28310543648797</v>
      </c>
      <c r="AB5">
        <v>463.51338491016702</v>
      </c>
      <c r="AC5">
        <v>487.89075819260597</v>
      </c>
      <c r="AD5">
        <v>507.52075580326903</v>
      </c>
      <c r="AE5">
        <v>483.16389376381699</v>
      </c>
      <c r="AF5">
        <v>503.98729727407198</v>
      </c>
    </row>
    <row r="6" spans="1:32" x14ac:dyDescent="0.3">
      <c r="A6" t="s">
        <v>149</v>
      </c>
      <c r="B6" t="s">
        <v>305</v>
      </c>
      <c r="C6" t="s">
        <v>297</v>
      </c>
      <c r="D6" t="s">
        <v>306</v>
      </c>
      <c r="E6" t="s">
        <v>298</v>
      </c>
      <c r="F6">
        <v>95.167119221422197</v>
      </c>
      <c r="G6">
        <v>94.089476953765598</v>
      </c>
      <c r="H6">
        <v>99.467272522409701</v>
      </c>
      <c r="I6">
        <v>104.820460110165</v>
      </c>
      <c r="J6">
        <v>106.59702729223</v>
      </c>
      <c r="K6">
        <v>108.647425515303</v>
      </c>
      <c r="L6">
        <v>110.65529892711101</v>
      </c>
      <c r="M6">
        <v>111.861571153626</v>
      </c>
      <c r="N6">
        <v>108.970926751051</v>
      </c>
      <c r="O6">
        <v>109.316719453432</v>
      </c>
      <c r="P6">
        <v>101.963629986577</v>
      </c>
      <c r="Q6">
        <v>96.995076716823107</v>
      </c>
      <c r="R6">
        <v>98.232104043113097</v>
      </c>
      <c r="S6">
        <v>94.052310871529897</v>
      </c>
      <c r="T6">
        <v>83.676194832288402</v>
      </c>
      <c r="U6">
        <v>80.492744237420993</v>
      </c>
      <c r="V6">
        <v>77.107050556068202</v>
      </c>
      <c r="W6">
        <v>74.828839606053805</v>
      </c>
      <c r="X6">
        <v>76.924150184543507</v>
      </c>
      <c r="Y6">
        <v>82.943613044160301</v>
      </c>
      <c r="Z6">
        <v>85.362344916092894</v>
      </c>
      <c r="AA6">
        <v>88.327336005737905</v>
      </c>
      <c r="AB6">
        <v>91.540939678940006</v>
      </c>
      <c r="AC6">
        <v>96.361549903479698</v>
      </c>
      <c r="AD6">
        <v>96.300831321965106</v>
      </c>
      <c r="AE6">
        <v>96.002710044148998</v>
      </c>
      <c r="AF6">
        <v>109.312323605534</v>
      </c>
    </row>
    <row r="7" spans="1:32" x14ac:dyDescent="0.3">
      <c r="A7" t="s">
        <v>149</v>
      </c>
      <c r="B7" t="s">
        <v>307</v>
      </c>
      <c r="C7" t="s">
        <v>297</v>
      </c>
      <c r="D7" t="s">
        <v>308</v>
      </c>
      <c r="E7" t="s">
        <v>298</v>
      </c>
      <c r="F7">
        <v>34.232027234504798</v>
      </c>
      <c r="G7">
        <v>34.901998134213201</v>
      </c>
      <c r="H7">
        <v>37.752646748457003</v>
      </c>
      <c r="I7">
        <v>41.032902684798302</v>
      </c>
      <c r="J7">
        <v>43.099072323617598</v>
      </c>
      <c r="K7">
        <v>45.823679764171096</v>
      </c>
      <c r="L7">
        <v>47.217077896634599</v>
      </c>
      <c r="M7">
        <v>48.017397741299902</v>
      </c>
      <c r="N7">
        <v>48.529045610660901</v>
      </c>
      <c r="O7">
        <v>50.531931578628502</v>
      </c>
      <c r="P7">
        <v>49.969378627094102</v>
      </c>
      <c r="Q7">
        <v>49.991590601818501</v>
      </c>
      <c r="R7">
        <v>52.371556238573298</v>
      </c>
      <c r="S7">
        <v>51.800205362869498</v>
      </c>
      <c r="T7">
        <v>46.593860244852301</v>
      </c>
      <c r="U7">
        <v>45.604732878585899</v>
      </c>
      <c r="V7">
        <v>42.6991938184456</v>
      </c>
      <c r="W7">
        <v>42.063365671324902</v>
      </c>
      <c r="X7">
        <v>41.944147395934898</v>
      </c>
      <c r="Y7">
        <v>43.819331848922197</v>
      </c>
      <c r="Z7">
        <v>44.524452962602197</v>
      </c>
      <c r="AA7">
        <v>44.300930675672703</v>
      </c>
      <c r="AB7">
        <v>46.6504155726712</v>
      </c>
      <c r="AC7">
        <v>50.098593632646804</v>
      </c>
      <c r="AD7">
        <v>51.968247955650099</v>
      </c>
      <c r="AE7">
        <v>53.894666287845403</v>
      </c>
      <c r="AF7">
        <v>61.511356206570099</v>
      </c>
    </row>
    <row r="8" spans="1:32" x14ac:dyDescent="0.3">
      <c r="A8" t="s">
        <v>149</v>
      </c>
      <c r="B8" t="s">
        <v>309</v>
      </c>
      <c r="C8" t="s">
        <v>297</v>
      </c>
      <c r="D8" t="s">
        <v>310</v>
      </c>
      <c r="E8" t="s">
        <v>298</v>
      </c>
      <c r="F8">
        <v>7.8124667303895396</v>
      </c>
      <c r="G8">
        <v>8.2415614777240407</v>
      </c>
      <c r="H8">
        <v>8.9513874046741897</v>
      </c>
      <c r="I8">
        <v>7.79884879428272</v>
      </c>
      <c r="J8">
        <v>8.2687532970392699</v>
      </c>
      <c r="K8">
        <v>11.1978296143335</v>
      </c>
      <c r="L8">
        <v>12.579444886841699</v>
      </c>
      <c r="M8">
        <v>12.9771855822551</v>
      </c>
      <c r="N8">
        <v>14.252421470044499</v>
      </c>
      <c r="O8">
        <v>16.794930414083701</v>
      </c>
      <c r="P8">
        <v>21.129894361921298</v>
      </c>
      <c r="Q8">
        <v>25.957749650446701</v>
      </c>
      <c r="R8">
        <v>29.178596230757002</v>
      </c>
      <c r="S8">
        <v>34.051313034070098</v>
      </c>
      <c r="T8">
        <v>26.324614337644402</v>
      </c>
      <c r="U8">
        <v>27.4861602364521</v>
      </c>
      <c r="V8">
        <v>31.404438014233499</v>
      </c>
      <c r="W8">
        <v>26.643654343301101</v>
      </c>
      <c r="X8">
        <v>26.503648973745801</v>
      </c>
      <c r="Y8">
        <v>27.330096517724598</v>
      </c>
      <c r="Z8">
        <v>23.711447593853698</v>
      </c>
      <c r="AA8">
        <v>23.9814937485074</v>
      </c>
      <c r="AB8">
        <v>20.380135831391499</v>
      </c>
      <c r="AC8">
        <v>18.597451886546601</v>
      </c>
      <c r="AD8">
        <v>17.221937895648001</v>
      </c>
      <c r="AE8">
        <v>15.0912403923471</v>
      </c>
      <c r="AF8">
        <v>15.4844524597261</v>
      </c>
    </row>
    <row r="9" spans="1:32" x14ac:dyDescent="0.3">
      <c r="A9" t="s">
        <v>149</v>
      </c>
      <c r="B9" t="s">
        <v>311</v>
      </c>
      <c r="C9" t="s">
        <v>297</v>
      </c>
      <c r="D9" t="s">
        <v>312</v>
      </c>
      <c r="E9" t="s">
        <v>298</v>
      </c>
      <c r="F9">
        <v>26.006974726769499</v>
      </c>
      <c r="G9">
        <v>26.1320342865159</v>
      </c>
      <c r="H9">
        <v>28.590556911461999</v>
      </c>
      <c r="I9">
        <v>29.451194482166599</v>
      </c>
      <c r="J9">
        <v>29.402639856586699</v>
      </c>
      <c r="K9">
        <v>30.808169906404</v>
      </c>
      <c r="L9">
        <v>31.867086237728401</v>
      </c>
      <c r="M9">
        <v>33.632176376982002</v>
      </c>
      <c r="N9">
        <v>35.951890717168098</v>
      </c>
      <c r="O9">
        <v>39.301011245890301</v>
      </c>
      <c r="P9">
        <v>39.372387731993797</v>
      </c>
      <c r="Q9">
        <v>40.191689120074997</v>
      </c>
      <c r="R9">
        <v>44.8349566761581</v>
      </c>
      <c r="S9">
        <v>45.315394394227397</v>
      </c>
      <c r="T9">
        <v>37.9539954261707</v>
      </c>
      <c r="U9">
        <v>39.727282198291597</v>
      </c>
      <c r="V9">
        <v>36.738043296077301</v>
      </c>
      <c r="W9">
        <v>32.969260747976001</v>
      </c>
      <c r="X9">
        <v>31.8629408064708</v>
      </c>
      <c r="Y9">
        <v>31.1898574851175</v>
      </c>
      <c r="Z9">
        <v>31.858674385382901</v>
      </c>
      <c r="AA9">
        <v>32.249667146472497</v>
      </c>
      <c r="AB9">
        <v>33.503922435932601</v>
      </c>
      <c r="AC9">
        <v>35.3299996960451</v>
      </c>
      <c r="AD9">
        <v>36.719618765163901</v>
      </c>
      <c r="AE9">
        <v>37.214088176477397</v>
      </c>
      <c r="AF9">
        <v>40.815648009381597</v>
      </c>
    </row>
    <row r="10" spans="1:32" x14ac:dyDescent="0.3">
      <c r="A10" t="s">
        <v>149</v>
      </c>
      <c r="B10" t="s">
        <v>313</v>
      </c>
      <c r="C10" t="s">
        <v>297</v>
      </c>
      <c r="D10" t="s">
        <v>314</v>
      </c>
      <c r="E10" t="s">
        <v>298</v>
      </c>
      <c r="F10">
        <v>52.638310047186003</v>
      </c>
      <c r="G10">
        <v>52.959931481244297</v>
      </c>
      <c r="H10">
        <v>58.2157939695145</v>
      </c>
      <c r="I10">
        <v>59.925709077874302</v>
      </c>
      <c r="J10">
        <v>59.775705373553201</v>
      </c>
      <c r="K10">
        <v>62.754485009136403</v>
      </c>
      <c r="L10">
        <v>65.450234635462706</v>
      </c>
      <c r="M10">
        <v>68.8166283784619</v>
      </c>
      <c r="N10">
        <v>71.332790568452594</v>
      </c>
      <c r="O10">
        <v>76.319544579207303</v>
      </c>
      <c r="P10">
        <v>75.199128702803307</v>
      </c>
      <c r="Q10">
        <v>76.825537173146799</v>
      </c>
      <c r="R10">
        <v>86.519208234151293</v>
      </c>
      <c r="S10">
        <v>86.674024319058205</v>
      </c>
      <c r="T10">
        <v>76.239725288904395</v>
      </c>
      <c r="U10">
        <v>77.980401245449002</v>
      </c>
      <c r="V10">
        <v>73.542936262881895</v>
      </c>
      <c r="W10">
        <v>62.364122560957902</v>
      </c>
      <c r="X10">
        <v>59.579709191661301</v>
      </c>
      <c r="Y10">
        <v>56.542470601146597</v>
      </c>
      <c r="Z10">
        <v>57.6398426968953</v>
      </c>
      <c r="AA10">
        <v>56.152215572061102</v>
      </c>
      <c r="AB10">
        <v>54.967271966687299</v>
      </c>
      <c r="AC10">
        <v>56.680395909578401</v>
      </c>
      <c r="AD10">
        <v>58.604284981919001</v>
      </c>
      <c r="AE10">
        <v>61.509582592021303</v>
      </c>
      <c r="AF10">
        <v>68.769084578956793</v>
      </c>
    </row>
    <row r="11" spans="1:32" x14ac:dyDescent="0.3">
      <c r="A11" t="s">
        <v>149</v>
      </c>
      <c r="B11" t="s">
        <v>315</v>
      </c>
      <c r="C11" t="s">
        <v>297</v>
      </c>
      <c r="D11" t="s">
        <v>316</v>
      </c>
      <c r="E11" t="s">
        <v>298</v>
      </c>
      <c r="F11">
        <v>26.6313353204165</v>
      </c>
      <c r="G11">
        <v>26.827897194728401</v>
      </c>
      <c r="H11">
        <v>29.625237058052502</v>
      </c>
      <c r="I11">
        <v>30.474514595707699</v>
      </c>
      <c r="J11">
        <v>30.373065516966498</v>
      </c>
      <c r="K11">
        <v>31.946315102732399</v>
      </c>
      <c r="L11">
        <v>33.583148397734298</v>
      </c>
      <c r="M11">
        <v>35.184452001479897</v>
      </c>
      <c r="N11">
        <v>35.380899851284397</v>
      </c>
      <c r="O11">
        <v>37.018533333317002</v>
      </c>
      <c r="P11">
        <v>35.826740970809503</v>
      </c>
      <c r="Q11">
        <v>36.633848053071802</v>
      </c>
      <c r="R11">
        <v>41.6842515579931</v>
      </c>
      <c r="S11">
        <v>41.358629924830701</v>
      </c>
      <c r="T11">
        <v>38.285729862733703</v>
      </c>
      <c r="U11">
        <v>38.253119047157298</v>
      </c>
      <c r="V11">
        <v>36.804892966804601</v>
      </c>
      <c r="W11">
        <v>29.394861812981901</v>
      </c>
      <c r="X11">
        <v>27.716768385190399</v>
      </c>
      <c r="Y11">
        <v>25.352613116029101</v>
      </c>
      <c r="Z11">
        <v>25.781168311512399</v>
      </c>
      <c r="AA11">
        <v>23.902548425588598</v>
      </c>
      <c r="AB11">
        <v>21.463349530754801</v>
      </c>
      <c r="AC11">
        <v>21.350396213533301</v>
      </c>
      <c r="AD11">
        <v>21.8846662167551</v>
      </c>
      <c r="AE11">
        <v>24.295494415543999</v>
      </c>
      <c r="AF11">
        <v>27.953436569575199</v>
      </c>
    </row>
    <row r="12" spans="1:32" x14ac:dyDescent="0.3">
      <c r="A12" t="s">
        <v>149</v>
      </c>
      <c r="B12" t="s">
        <v>317</v>
      </c>
      <c r="C12" t="s">
        <v>297</v>
      </c>
      <c r="D12" t="s">
        <v>318</v>
      </c>
      <c r="E12" t="s">
        <v>298</v>
      </c>
      <c r="F12">
        <v>43.007547326433198</v>
      </c>
      <c r="G12">
        <v>44.7779634511813</v>
      </c>
      <c r="H12">
        <v>48.803692161308497</v>
      </c>
      <c r="I12">
        <v>52.593154225529602</v>
      </c>
      <c r="J12">
        <v>55.8841031821363</v>
      </c>
      <c r="K12">
        <v>60.330541082000501</v>
      </c>
      <c r="L12">
        <v>63.989883194518598</v>
      </c>
      <c r="M12">
        <v>67.120946776403201</v>
      </c>
      <c r="N12">
        <v>69.291548714412897</v>
      </c>
      <c r="O12">
        <v>72.999877189594898</v>
      </c>
      <c r="P12">
        <v>73.226668465136797</v>
      </c>
      <c r="Q12">
        <v>73.7050173599755</v>
      </c>
      <c r="R12">
        <v>79.092816166570699</v>
      </c>
      <c r="S12">
        <v>80.071493231395195</v>
      </c>
      <c r="T12">
        <v>71.000209465647899</v>
      </c>
      <c r="U12">
        <v>68.547082620663303</v>
      </c>
      <c r="V12">
        <v>63.979058108784201</v>
      </c>
      <c r="W12">
        <v>57.060664884877497</v>
      </c>
      <c r="X12">
        <v>54.240323583713099</v>
      </c>
      <c r="Y12">
        <v>55.518173235875103</v>
      </c>
      <c r="Z12">
        <v>55.921973527935997</v>
      </c>
      <c r="AA12">
        <v>55.4037979828503</v>
      </c>
      <c r="AB12">
        <v>58.351496340235101</v>
      </c>
      <c r="AC12">
        <v>63.0824073332358</v>
      </c>
      <c r="AD12">
        <v>65.411719178490699</v>
      </c>
      <c r="AE12">
        <v>67.963203243568998</v>
      </c>
      <c r="AF12">
        <v>78.512638424312598</v>
      </c>
    </row>
    <row r="13" spans="1:32" x14ac:dyDescent="0.3">
      <c r="A13" t="s">
        <v>149</v>
      </c>
      <c r="B13" t="s">
        <v>319</v>
      </c>
      <c r="C13" t="s">
        <v>297</v>
      </c>
      <c r="D13" t="s">
        <v>320</v>
      </c>
      <c r="E13" t="s">
        <v>298</v>
      </c>
      <c r="F13">
        <v>31.794807022994998</v>
      </c>
      <c r="G13">
        <v>33.135230809151601</v>
      </c>
      <c r="H13">
        <v>36.689712612797898</v>
      </c>
      <c r="I13">
        <v>39.942031451110203</v>
      </c>
      <c r="J13">
        <v>42.427180563185402</v>
      </c>
      <c r="K13">
        <v>45.395388952893299</v>
      </c>
      <c r="L13">
        <v>47.648545863909</v>
      </c>
      <c r="M13">
        <v>49.001478932914601</v>
      </c>
      <c r="N13">
        <v>49.8974469223879</v>
      </c>
      <c r="O13">
        <v>53.178356673163897</v>
      </c>
      <c r="P13">
        <v>53.469135236907597</v>
      </c>
      <c r="Q13">
        <v>54.892933956927102</v>
      </c>
      <c r="R13">
        <v>60.256565878205102</v>
      </c>
      <c r="S13">
        <v>62.9915282009487</v>
      </c>
      <c r="T13">
        <v>57.956424841343903</v>
      </c>
      <c r="U13">
        <v>56.806841961944997</v>
      </c>
      <c r="V13">
        <v>54.047465166163697</v>
      </c>
      <c r="W13">
        <v>51.034878993255603</v>
      </c>
      <c r="X13">
        <v>50.587265071610503</v>
      </c>
      <c r="Y13">
        <v>52.99286447411</v>
      </c>
      <c r="Z13">
        <v>53.1285689244663</v>
      </c>
      <c r="AA13">
        <v>52.1895635860594</v>
      </c>
      <c r="AB13">
        <v>53.859307789378001</v>
      </c>
      <c r="AC13">
        <v>56.535287595786002</v>
      </c>
      <c r="AD13">
        <v>57.977842620035098</v>
      </c>
      <c r="AE13">
        <v>61.7280949642537</v>
      </c>
      <c r="AF13">
        <v>74.515476731167894</v>
      </c>
    </row>
    <row r="14" spans="1:32" x14ac:dyDescent="0.3">
      <c r="A14" t="s">
        <v>149</v>
      </c>
      <c r="B14" t="s">
        <v>321</v>
      </c>
      <c r="C14" t="s">
        <v>297</v>
      </c>
      <c r="D14" t="s">
        <v>322</v>
      </c>
      <c r="E14" t="s">
        <v>298</v>
      </c>
      <c r="F14">
        <v>9.9431143903582004</v>
      </c>
      <c r="G14">
        <v>10.071763701069401</v>
      </c>
      <c r="H14">
        <v>11.0187479611048</v>
      </c>
      <c r="I14">
        <v>11.657450499101699</v>
      </c>
      <c r="J14">
        <v>12.5238235378393</v>
      </c>
      <c r="K14">
        <v>12.7444773046613</v>
      </c>
      <c r="L14">
        <v>13.4286224803192</v>
      </c>
      <c r="M14">
        <v>13.756792235608</v>
      </c>
      <c r="N14">
        <v>14.123965105455101</v>
      </c>
      <c r="O14">
        <v>14.6801422827671</v>
      </c>
      <c r="P14">
        <v>14.7996221252077</v>
      </c>
      <c r="Q14">
        <v>15.1658277932766</v>
      </c>
      <c r="R14">
        <v>15.4994958362419</v>
      </c>
      <c r="S14">
        <v>14.6026510246699</v>
      </c>
      <c r="T14">
        <v>11.9481053700398</v>
      </c>
      <c r="U14">
        <v>10.6780669782248</v>
      </c>
      <c r="V14">
        <v>10.865075047743201</v>
      </c>
      <c r="W14">
        <v>10.5130289495778</v>
      </c>
      <c r="X14">
        <v>10.0711934074567</v>
      </c>
      <c r="Y14">
        <v>10.2428609917255</v>
      </c>
      <c r="Z14">
        <v>10.265752110447201</v>
      </c>
      <c r="AA14">
        <v>10.547385197197199</v>
      </c>
      <c r="AB14">
        <v>10.7194473720941</v>
      </c>
      <c r="AC14">
        <v>11.0757965506871</v>
      </c>
      <c r="AD14">
        <v>10.587340622835301</v>
      </c>
      <c r="AE14">
        <v>10.604896936301399</v>
      </c>
      <c r="AF14">
        <v>12.2685987924357</v>
      </c>
    </row>
    <row r="15" spans="1:32" x14ac:dyDescent="0.3">
      <c r="A15" t="s">
        <v>149</v>
      </c>
      <c r="B15" t="s">
        <v>323</v>
      </c>
      <c r="C15" t="s">
        <v>297</v>
      </c>
      <c r="D15" t="s">
        <v>324</v>
      </c>
      <c r="E15" t="s">
        <v>298</v>
      </c>
      <c r="F15">
        <v>23.620729884825401</v>
      </c>
      <c r="G15">
        <v>24.1634777228617</v>
      </c>
      <c r="H15">
        <v>26.5036921576054</v>
      </c>
      <c r="I15">
        <v>28.124143970938899</v>
      </c>
      <c r="J15">
        <v>30.242853898762501</v>
      </c>
      <c r="K15">
        <v>31.642141815035</v>
      </c>
      <c r="L15">
        <v>33.107258232738602</v>
      </c>
      <c r="M15">
        <v>33.426564186956398</v>
      </c>
      <c r="N15">
        <v>33.196499903175003</v>
      </c>
      <c r="O15">
        <v>33.646460303355703</v>
      </c>
      <c r="P15">
        <v>32.923110870015201</v>
      </c>
      <c r="Q15">
        <v>33.080162842239503</v>
      </c>
      <c r="R15">
        <v>34.828235985615102</v>
      </c>
      <c r="S15">
        <v>34.902001935699602</v>
      </c>
      <c r="T15">
        <v>31.807983768397801</v>
      </c>
      <c r="U15">
        <v>31.1631886068492</v>
      </c>
      <c r="V15">
        <v>30.140466134504099</v>
      </c>
      <c r="W15">
        <v>28.738608484495298</v>
      </c>
      <c r="X15">
        <v>29.108521058266199</v>
      </c>
      <c r="Y15">
        <v>30.780937239220901</v>
      </c>
      <c r="Z15">
        <v>31.471993445923001</v>
      </c>
      <c r="AA15">
        <v>31.876617934538501</v>
      </c>
      <c r="AB15">
        <v>32.940474347819602</v>
      </c>
      <c r="AC15">
        <v>32.885617562285198</v>
      </c>
      <c r="AD15">
        <v>30.8043676060549</v>
      </c>
      <c r="AE15">
        <v>29.9202305612869</v>
      </c>
      <c r="AF15">
        <v>33.519325936254603</v>
      </c>
    </row>
    <row r="16" spans="1:32" x14ac:dyDescent="0.3">
      <c r="A16" t="s">
        <v>149</v>
      </c>
      <c r="B16" t="s">
        <v>325</v>
      </c>
      <c r="C16" t="s">
        <v>297</v>
      </c>
      <c r="D16" t="s">
        <v>326</v>
      </c>
      <c r="E16" t="s">
        <v>298</v>
      </c>
      <c r="F16">
        <v>13.677615494467201</v>
      </c>
      <c r="G16">
        <v>14.0917140217924</v>
      </c>
      <c r="H16">
        <v>15.4849441965005</v>
      </c>
      <c r="I16">
        <v>16.4666934718372</v>
      </c>
      <c r="J16">
        <v>17.719030360923199</v>
      </c>
      <c r="K16">
        <v>18.897664510373801</v>
      </c>
      <c r="L16">
        <v>19.6786357524194</v>
      </c>
      <c r="M16">
        <v>19.669771951348402</v>
      </c>
      <c r="N16">
        <v>19.0725347977199</v>
      </c>
      <c r="O16">
        <v>18.966318020588599</v>
      </c>
      <c r="P16">
        <v>18.123488744807499</v>
      </c>
      <c r="Q16">
        <v>17.914335048962901</v>
      </c>
      <c r="R16">
        <v>19.3287401493732</v>
      </c>
      <c r="S16">
        <v>20.299350911029698</v>
      </c>
      <c r="T16">
        <v>19.859878398357999</v>
      </c>
      <c r="U16">
        <v>20.485121628624398</v>
      </c>
      <c r="V16">
        <v>19.275391086760798</v>
      </c>
      <c r="W16">
        <v>18.2255795349175</v>
      </c>
      <c r="X16">
        <v>19.037327650809502</v>
      </c>
      <c r="Y16">
        <v>20.5380762474954</v>
      </c>
      <c r="Z16">
        <v>21.206241335475799</v>
      </c>
      <c r="AA16">
        <v>21.3292327373413</v>
      </c>
      <c r="AB16">
        <v>22.221026975725501</v>
      </c>
      <c r="AC16">
        <v>21.8098210115981</v>
      </c>
      <c r="AD16">
        <v>20.217026983219601</v>
      </c>
      <c r="AE16">
        <v>19.315333624985499</v>
      </c>
      <c r="AF16">
        <v>21.250727143818899</v>
      </c>
    </row>
    <row r="17" spans="1:32" x14ac:dyDescent="0.3">
      <c r="A17" t="s">
        <v>149</v>
      </c>
      <c r="B17" t="s">
        <v>327</v>
      </c>
      <c r="C17" t="s">
        <v>297</v>
      </c>
      <c r="D17" t="s">
        <v>328</v>
      </c>
      <c r="E17" t="s">
        <v>298</v>
      </c>
      <c r="F17">
        <v>11.284418546983</v>
      </c>
      <c r="G17">
        <v>11.741826689111701</v>
      </c>
      <c r="H17">
        <v>13.0301632199183</v>
      </c>
      <c r="I17">
        <v>14.029272809249001</v>
      </c>
      <c r="J17">
        <v>15.128357591335501</v>
      </c>
      <c r="K17">
        <v>16.274476067844699</v>
      </c>
      <c r="L17">
        <v>17.085809502164199</v>
      </c>
      <c r="M17">
        <v>17.823984395918501</v>
      </c>
      <c r="N17">
        <v>18.320586003000798</v>
      </c>
      <c r="O17">
        <v>19.3577323048526</v>
      </c>
      <c r="P17">
        <v>19.086622976123898</v>
      </c>
      <c r="Q17">
        <v>19.4573183476605</v>
      </c>
      <c r="R17">
        <v>21.801527347986902</v>
      </c>
      <c r="S17">
        <v>22.711399260256599</v>
      </c>
      <c r="T17">
        <v>20.083710987426802</v>
      </c>
      <c r="U17">
        <v>18.6097830775348</v>
      </c>
      <c r="V17">
        <v>17.142786846029399</v>
      </c>
      <c r="W17">
        <v>15.3307609899224</v>
      </c>
      <c r="X17">
        <v>15.185277900200701</v>
      </c>
      <c r="Y17">
        <v>16.250035139393098</v>
      </c>
      <c r="Z17">
        <v>16.372321308609401</v>
      </c>
      <c r="AA17">
        <v>17.104415723048099</v>
      </c>
      <c r="AB17">
        <v>16.9566975636208</v>
      </c>
      <c r="AC17">
        <v>17.393590373851499</v>
      </c>
      <c r="AD17">
        <v>17.776608245163299</v>
      </c>
      <c r="AE17">
        <v>18.650109999865201</v>
      </c>
      <c r="AF17">
        <v>22.199446796532001</v>
      </c>
    </row>
    <row r="18" spans="1:32" x14ac:dyDescent="0.3">
      <c r="A18" t="s">
        <v>149</v>
      </c>
      <c r="B18" t="s">
        <v>329</v>
      </c>
      <c r="C18" t="s">
        <v>297</v>
      </c>
      <c r="D18" t="s">
        <v>330</v>
      </c>
      <c r="E18" t="s">
        <v>298</v>
      </c>
      <c r="F18">
        <v>24.597237711256401</v>
      </c>
      <c r="G18">
        <v>26.080653691382199</v>
      </c>
      <c r="H18">
        <v>28.493912318442401</v>
      </c>
      <c r="I18">
        <v>31.007812505925699</v>
      </c>
      <c r="J18">
        <v>32.231312293491598</v>
      </c>
      <c r="K18">
        <v>34.219575356984798</v>
      </c>
      <c r="L18">
        <v>35.833678965607497</v>
      </c>
      <c r="M18">
        <v>36.711961923547499</v>
      </c>
      <c r="N18">
        <v>36.611324855827498</v>
      </c>
      <c r="O18">
        <v>36.870994014021399</v>
      </c>
      <c r="P18">
        <v>35.807068881276201</v>
      </c>
      <c r="Q18">
        <v>35.848731598143601</v>
      </c>
      <c r="R18">
        <v>35.853720854120198</v>
      </c>
      <c r="S18">
        <v>34.876590133771799</v>
      </c>
      <c r="T18">
        <v>30.340587296990599</v>
      </c>
      <c r="U18">
        <v>30.149841730015801</v>
      </c>
      <c r="V18">
        <v>28.9795276417066</v>
      </c>
      <c r="W18">
        <v>27.6615021579608</v>
      </c>
      <c r="X18">
        <v>28.119752922318</v>
      </c>
      <c r="Y18">
        <v>29.576380103064299</v>
      </c>
      <c r="Z18">
        <v>30.5557167114934</v>
      </c>
      <c r="AA18">
        <v>31.106794790096998</v>
      </c>
      <c r="AB18">
        <v>32.113714768169601</v>
      </c>
      <c r="AC18">
        <v>37.2603089630272</v>
      </c>
      <c r="AD18">
        <v>40.212809692981402</v>
      </c>
      <c r="AE18">
        <v>42.132900604802003</v>
      </c>
      <c r="AF18">
        <v>49.591819949703897</v>
      </c>
    </row>
    <row r="19" spans="1:32" x14ac:dyDescent="0.3">
      <c r="A19" t="s">
        <v>149</v>
      </c>
      <c r="B19" t="s">
        <v>331</v>
      </c>
      <c r="C19" t="s">
        <v>297</v>
      </c>
      <c r="D19" t="s">
        <v>332</v>
      </c>
      <c r="E19" t="s">
        <v>298</v>
      </c>
      <c r="F19">
        <v>29.725102635442902</v>
      </c>
      <c r="G19">
        <v>31.998111277558401</v>
      </c>
      <c r="H19">
        <v>35.752451184220803</v>
      </c>
      <c r="I19">
        <v>39.101044935830302</v>
      </c>
      <c r="J19">
        <v>41.402773805120198</v>
      </c>
      <c r="K19">
        <v>43.867115991612302</v>
      </c>
      <c r="L19">
        <v>45.997331010299803</v>
      </c>
      <c r="M19">
        <v>47.842794978720399</v>
      </c>
      <c r="N19">
        <v>49.2918760090052</v>
      </c>
      <c r="O19">
        <v>51.436446898070997</v>
      </c>
      <c r="P19">
        <v>50.048559878145603</v>
      </c>
      <c r="Q19">
        <v>49.790924415667</v>
      </c>
      <c r="R19">
        <v>53.830165338633002</v>
      </c>
      <c r="S19">
        <v>56.177750799188502</v>
      </c>
      <c r="T19">
        <v>53.047498678664603</v>
      </c>
      <c r="U19">
        <v>52.8081407390751</v>
      </c>
      <c r="V19">
        <v>50.1165883450645</v>
      </c>
      <c r="W19">
        <v>45.830746713809098</v>
      </c>
      <c r="X19">
        <v>44.924633772297803</v>
      </c>
      <c r="Y19">
        <v>47.5853165328923</v>
      </c>
      <c r="Z19">
        <v>49.450269283350899</v>
      </c>
      <c r="AA19">
        <v>51.526522929204198</v>
      </c>
      <c r="AB19">
        <v>55.420283315017301</v>
      </c>
      <c r="AC19">
        <v>59.241931761589399</v>
      </c>
      <c r="AD19">
        <v>61.118444024678098</v>
      </c>
      <c r="AE19">
        <v>62.292470639290201</v>
      </c>
      <c r="AF19">
        <v>71.620008392252302</v>
      </c>
    </row>
    <row r="20" spans="1:32" x14ac:dyDescent="0.3">
      <c r="A20" t="s">
        <v>149</v>
      </c>
      <c r="B20" t="s">
        <v>333</v>
      </c>
      <c r="C20" t="s">
        <v>297</v>
      </c>
      <c r="D20" t="s">
        <v>334</v>
      </c>
      <c r="E20" t="s">
        <v>298</v>
      </c>
      <c r="F20">
        <v>5.05667955751455</v>
      </c>
      <c r="G20">
        <v>5.0975600301455399</v>
      </c>
      <c r="H20">
        <v>5.3711949131534196</v>
      </c>
      <c r="I20">
        <v>5.5457391740143498</v>
      </c>
      <c r="J20">
        <v>6.1112904029228199</v>
      </c>
      <c r="K20">
        <v>7.0561350897552</v>
      </c>
      <c r="L20">
        <v>8.0200103445162405</v>
      </c>
      <c r="M20">
        <v>8.6901488016397597</v>
      </c>
      <c r="N20">
        <v>9.2303113548609605</v>
      </c>
      <c r="O20">
        <v>10.059840047617501</v>
      </c>
      <c r="P20">
        <v>11.1625725467193</v>
      </c>
      <c r="Q20">
        <v>11.708838279742899</v>
      </c>
      <c r="R20">
        <v>13.769350193373601</v>
      </c>
      <c r="S20">
        <v>16.320556990346599</v>
      </c>
      <c r="T20">
        <v>14.291166264258701</v>
      </c>
      <c r="U20">
        <v>13.9331451112308</v>
      </c>
      <c r="V20">
        <v>14.550783606438401</v>
      </c>
      <c r="W20">
        <v>13.6942087617635</v>
      </c>
      <c r="X20">
        <v>18.3584091276295</v>
      </c>
      <c r="Y20">
        <v>21.361460917695702</v>
      </c>
      <c r="Z20">
        <v>18.004601576871998</v>
      </c>
      <c r="AA20">
        <v>16.9494684037398</v>
      </c>
      <c r="AB20">
        <v>16.963567090417499</v>
      </c>
      <c r="AC20">
        <v>15.049705209711</v>
      </c>
      <c r="AD20">
        <v>13.7548068219099</v>
      </c>
      <c r="AE20">
        <v>14.3701283325315</v>
      </c>
      <c r="AF20">
        <v>15.3737672066624</v>
      </c>
    </row>
    <row r="21" spans="1:32" x14ac:dyDescent="0.3">
      <c r="A21" t="s">
        <v>149</v>
      </c>
      <c r="B21" t="s">
        <v>335</v>
      </c>
      <c r="C21" t="s">
        <v>297</v>
      </c>
      <c r="D21" t="s">
        <v>336</v>
      </c>
      <c r="E21" t="s">
        <v>298</v>
      </c>
      <c r="F21">
        <v>14.429575892626501</v>
      </c>
      <c r="G21">
        <v>15.215847752539201</v>
      </c>
      <c r="H21">
        <v>16.681355465500602</v>
      </c>
      <c r="I21">
        <v>18.0192196597968</v>
      </c>
      <c r="J21">
        <v>19.8278408142952</v>
      </c>
      <c r="K21">
        <v>22.258793167476099</v>
      </c>
      <c r="L21">
        <v>24.952630665548501</v>
      </c>
      <c r="M21">
        <v>27.277606586499299</v>
      </c>
      <c r="N21">
        <v>29.688035625198399</v>
      </c>
      <c r="O21">
        <v>32.695548896547102</v>
      </c>
      <c r="P21">
        <v>34.672651042847001</v>
      </c>
      <c r="Q21">
        <v>36.473064693227698</v>
      </c>
      <c r="R21">
        <v>41.793478361299201</v>
      </c>
      <c r="S21">
        <v>46.275743586470398</v>
      </c>
      <c r="T21">
        <v>42.628205480699798</v>
      </c>
      <c r="U21">
        <v>41.874993940478298</v>
      </c>
      <c r="V21">
        <v>41.256041582576302</v>
      </c>
      <c r="W21">
        <v>38.263376863149297</v>
      </c>
      <c r="X21">
        <v>42.905824199368602</v>
      </c>
      <c r="Y21">
        <v>45.920950957478603</v>
      </c>
      <c r="Z21">
        <v>42.061157954764298</v>
      </c>
      <c r="AA21">
        <v>42.469000645418497</v>
      </c>
      <c r="AB21">
        <v>43.4712837997698</v>
      </c>
      <c r="AC21">
        <v>42.007868880791897</v>
      </c>
      <c r="AD21">
        <v>39.907345225155197</v>
      </c>
      <c r="AE21">
        <v>42.662069376949198</v>
      </c>
      <c r="AF21">
        <v>46.465522971574998</v>
      </c>
    </row>
    <row r="22" spans="1:32" x14ac:dyDescent="0.3">
      <c r="A22" t="s">
        <v>149</v>
      </c>
      <c r="B22" t="s">
        <v>337</v>
      </c>
      <c r="C22" t="s">
        <v>297</v>
      </c>
      <c r="D22" t="s">
        <v>338</v>
      </c>
      <c r="E22" t="s">
        <v>298</v>
      </c>
      <c r="F22">
        <v>9.3728963351119301</v>
      </c>
      <c r="G22">
        <v>10.118287722393699</v>
      </c>
      <c r="H22">
        <v>11.310160552347099</v>
      </c>
      <c r="I22">
        <v>12.473480485782501</v>
      </c>
      <c r="J22">
        <v>13.716550411372401</v>
      </c>
      <c r="K22">
        <v>15.202658077720899</v>
      </c>
      <c r="L22">
        <v>16.932620321032299</v>
      </c>
      <c r="M22">
        <v>18.587457784859598</v>
      </c>
      <c r="N22">
        <v>20.457724270337401</v>
      </c>
      <c r="O22">
        <v>22.6357088489296</v>
      </c>
      <c r="P22">
        <v>23.5100784961278</v>
      </c>
      <c r="Q22">
        <v>24.764226413484799</v>
      </c>
      <c r="R22">
        <v>28.0241281679256</v>
      </c>
      <c r="S22">
        <v>29.955186596123799</v>
      </c>
      <c r="T22">
        <v>28.337039216441099</v>
      </c>
      <c r="U22">
        <v>27.941848829247501</v>
      </c>
      <c r="V22">
        <v>26.705257976137901</v>
      </c>
      <c r="W22">
        <v>24.569168101385699</v>
      </c>
      <c r="X22">
        <v>24.547415071739099</v>
      </c>
      <c r="Y22">
        <v>24.559490039782901</v>
      </c>
      <c r="Z22">
        <v>24.056556377892299</v>
      </c>
      <c r="AA22">
        <v>25.5195322416787</v>
      </c>
      <c r="AB22">
        <v>26.507716709352401</v>
      </c>
      <c r="AC22">
        <v>26.9581636710809</v>
      </c>
      <c r="AD22">
        <v>26.152538403245298</v>
      </c>
      <c r="AE22">
        <v>28.291941044417701</v>
      </c>
      <c r="AF22">
        <v>31.091755764912602</v>
      </c>
    </row>
    <row r="23" spans="1:32" x14ac:dyDescent="0.3">
      <c r="A23" t="s">
        <v>149</v>
      </c>
      <c r="B23" t="s">
        <v>339</v>
      </c>
      <c r="C23" t="s">
        <v>297</v>
      </c>
      <c r="D23" t="s">
        <v>340</v>
      </c>
      <c r="E23" t="s">
        <v>298</v>
      </c>
      <c r="F23">
        <v>25.708373393120699</v>
      </c>
      <c r="G23">
        <v>27.315965774394801</v>
      </c>
      <c r="H23">
        <v>31.970247239027099</v>
      </c>
      <c r="I23">
        <v>36.8527237027821</v>
      </c>
      <c r="J23">
        <v>40.4425058050739</v>
      </c>
      <c r="K23">
        <v>44.053795430091697</v>
      </c>
      <c r="L23">
        <v>48.2803528117837</v>
      </c>
      <c r="M23">
        <v>51.721992810377202</v>
      </c>
      <c r="N23">
        <v>53.151477934801399</v>
      </c>
      <c r="O23">
        <v>56.4193243388372</v>
      </c>
      <c r="P23">
        <v>55.4567499534582</v>
      </c>
      <c r="Q23">
        <v>53.865145026010701</v>
      </c>
      <c r="R23">
        <v>56.499877369576502</v>
      </c>
      <c r="S23">
        <v>55.699473612132898</v>
      </c>
      <c r="T23">
        <v>48.545384422257499</v>
      </c>
      <c r="U23">
        <v>45.509078707657302</v>
      </c>
      <c r="V23">
        <v>39.164802604749603</v>
      </c>
      <c r="W23">
        <v>30.2203065816642</v>
      </c>
      <c r="X23">
        <v>26.028510698956801</v>
      </c>
      <c r="Y23">
        <v>25.806114333701601</v>
      </c>
      <c r="Z23">
        <v>26.706082162960399</v>
      </c>
      <c r="AA23">
        <v>25.528638977887699</v>
      </c>
      <c r="AB23">
        <v>26.115726405543199</v>
      </c>
      <c r="AC23">
        <v>27.4783860279497</v>
      </c>
      <c r="AD23">
        <v>28.9495664529659</v>
      </c>
      <c r="AE23">
        <v>36.781125666588601</v>
      </c>
      <c r="AF23">
        <v>40.944646987445402</v>
      </c>
    </row>
    <row r="24" spans="1:32" x14ac:dyDescent="0.3">
      <c r="A24" t="s">
        <v>149</v>
      </c>
      <c r="B24" t="s">
        <v>341</v>
      </c>
      <c r="C24" t="s">
        <v>297</v>
      </c>
      <c r="D24" t="s">
        <v>342</v>
      </c>
      <c r="E24" t="s">
        <v>298</v>
      </c>
      <c r="F24">
        <v>1295.1019761073501</v>
      </c>
      <c r="G24">
        <v>1359.49781156986</v>
      </c>
      <c r="H24">
        <v>1459.34347550404</v>
      </c>
      <c r="I24">
        <v>1599.9116529171199</v>
      </c>
      <c r="J24">
        <v>1709.2767469135299</v>
      </c>
      <c r="K24">
        <v>1812.02216676847</v>
      </c>
      <c r="L24">
        <v>1921.67228933362</v>
      </c>
      <c r="M24">
        <v>1998.2195056621899</v>
      </c>
      <c r="N24">
        <v>2060.4631670183699</v>
      </c>
      <c r="O24">
        <v>2218.14070674191</v>
      </c>
      <c r="P24">
        <v>2189.3452378304601</v>
      </c>
      <c r="Q24">
        <v>2175.4194488018402</v>
      </c>
      <c r="R24">
        <v>2336.6256186948299</v>
      </c>
      <c r="S24">
        <v>2391.56535673384</v>
      </c>
      <c r="T24">
        <v>2174.1480376373001</v>
      </c>
      <c r="U24">
        <v>2101.98131171163</v>
      </c>
      <c r="V24">
        <v>1899.4612881937301</v>
      </c>
      <c r="W24">
        <v>1662.6076169202599</v>
      </c>
      <c r="X24">
        <v>1600.3641200526399</v>
      </c>
      <c r="Y24">
        <v>1714.71543975993</v>
      </c>
      <c r="Z24">
        <v>1822.61713104861</v>
      </c>
      <c r="AA24">
        <v>1932.0535116747701</v>
      </c>
      <c r="AB24">
        <v>2095.6144195174802</v>
      </c>
      <c r="AC24">
        <v>2292.5971677622301</v>
      </c>
      <c r="AD24">
        <v>2329.2034085813002</v>
      </c>
      <c r="AE24">
        <v>2269.9811790286499</v>
      </c>
      <c r="AF24">
        <v>2435.6973981861802</v>
      </c>
    </row>
    <row r="25" spans="1:32" x14ac:dyDescent="0.3">
      <c r="A25" t="s">
        <v>149</v>
      </c>
      <c r="B25" t="s">
        <v>343</v>
      </c>
      <c r="C25" t="s">
        <v>297</v>
      </c>
      <c r="D25" t="s">
        <v>344</v>
      </c>
      <c r="E25" t="s">
        <v>298</v>
      </c>
      <c r="F25">
        <v>133.38418439711799</v>
      </c>
      <c r="G25">
        <v>137.87664141671399</v>
      </c>
      <c r="H25">
        <v>147.137883061905</v>
      </c>
      <c r="I25">
        <v>161.197365496419</v>
      </c>
      <c r="J25">
        <v>172.957868924255</v>
      </c>
      <c r="K25">
        <v>183.99346422991101</v>
      </c>
      <c r="L25">
        <v>197.760060644585</v>
      </c>
      <c r="M25">
        <v>209.28705756837201</v>
      </c>
      <c r="N25">
        <v>221.755947660814</v>
      </c>
      <c r="O25">
        <v>239.66782810550899</v>
      </c>
      <c r="P25">
        <v>234.69191497295799</v>
      </c>
      <c r="Q25">
        <v>232.88897819946101</v>
      </c>
      <c r="R25">
        <v>252.43593582599499</v>
      </c>
      <c r="S25">
        <v>258.17860717361998</v>
      </c>
      <c r="T25">
        <v>233.63260869901401</v>
      </c>
      <c r="U25">
        <v>225.18209590329801</v>
      </c>
      <c r="V25">
        <v>205.53448013939499</v>
      </c>
      <c r="W25">
        <v>178.87650789141</v>
      </c>
      <c r="X25">
        <v>169.64298032573501</v>
      </c>
      <c r="Y25">
        <v>179.13734035706401</v>
      </c>
      <c r="Z25">
        <v>190.85217983958901</v>
      </c>
      <c r="AA25">
        <v>205.847570320177</v>
      </c>
      <c r="AB25">
        <v>237.56172636605001</v>
      </c>
      <c r="AC25">
        <v>269.01091137499901</v>
      </c>
      <c r="AD25">
        <v>284.358512506512</v>
      </c>
      <c r="AE25">
        <v>260.81919327348101</v>
      </c>
      <c r="AF25">
        <v>272.97434687186001</v>
      </c>
    </row>
    <row r="26" spans="1:32" x14ac:dyDescent="0.3">
      <c r="A26" t="s">
        <v>149</v>
      </c>
      <c r="B26" t="s">
        <v>345</v>
      </c>
      <c r="C26" t="s">
        <v>297</v>
      </c>
      <c r="D26" t="s">
        <v>346</v>
      </c>
      <c r="E26" t="s">
        <v>298</v>
      </c>
      <c r="F26">
        <v>753.69187569003896</v>
      </c>
      <c r="G26">
        <v>793.28791290249899</v>
      </c>
      <c r="H26">
        <v>851.45824858911203</v>
      </c>
      <c r="I26">
        <v>933.50080139300303</v>
      </c>
      <c r="J26">
        <v>996.35300028246502</v>
      </c>
      <c r="K26">
        <v>1054.28831267547</v>
      </c>
      <c r="L26">
        <v>1113.2642484313899</v>
      </c>
      <c r="M26">
        <v>1152.55326462618</v>
      </c>
      <c r="N26">
        <v>1182.4983010947401</v>
      </c>
      <c r="O26">
        <v>1272.46946641979</v>
      </c>
      <c r="P26">
        <v>1260.0155655245701</v>
      </c>
      <c r="Q26">
        <v>1252.57506382105</v>
      </c>
      <c r="R26">
        <v>1342.20497860349</v>
      </c>
      <c r="S26">
        <v>1374.7341940879301</v>
      </c>
      <c r="T26">
        <v>1254.0743168107499</v>
      </c>
      <c r="U26">
        <v>1214.4329644714901</v>
      </c>
      <c r="V26">
        <v>1112.5618474702501</v>
      </c>
      <c r="W26">
        <v>966.83483206229505</v>
      </c>
      <c r="X26">
        <v>926.30180098200799</v>
      </c>
      <c r="Y26">
        <v>989.28770319289401</v>
      </c>
      <c r="Z26">
        <v>1041.11279894529</v>
      </c>
      <c r="AA26">
        <v>1106.7617173485</v>
      </c>
      <c r="AB26">
        <v>1182.68607039634</v>
      </c>
      <c r="AC26">
        <v>1249.6031824542399</v>
      </c>
      <c r="AD26">
        <v>1243.6148083257499</v>
      </c>
      <c r="AE26">
        <v>1225.9548821676999</v>
      </c>
      <c r="AF26">
        <v>1313.8344317589001</v>
      </c>
    </row>
    <row r="27" spans="1:32" x14ac:dyDescent="0.3">
      <c r="A27" t="s">
        <v>149</v>
      </c>
      <c r="B27" t="s">
        <v>347</v>
      </c>
      <c r="C27" t="s">
        <v>297</v>
      </c>
      <c r="D27" t="s">
        <v>348</v>
      </c>
      <c r="E27" t="s">
        <v>298</v>
      </c>
      <c r="F27">
        <v>408.02591602019402</v>
      </c>
      <c r="G27">
        <v>428.333257250651</v>
      </c>
      <c r="H27">
        <v>460.74734385302401</v>
      </c>
      <c r="I27">
        <v>505.21348602770001</v>
      </c>
      <c r="J27">
        <v>539.96587770681106</v>
      </c>
      <c r="K27">
        <v>573.74038986309802</v>
      </c>
      <c r="L27">
        <v>610.64798025764605</v>
      </c>
      <c r="M27">
        <v>636.37918346764195</v>
      </c>
      <c r="N27">
        <v>656.20891826281002</v>
      </c>
      <c r="O27">
        <v>706.00341221661404</v>
      </c>
      <c r="P27">
        <v>694.63775733293801</v>
      </c>
      <c r="Q27">
        <v>689.955406781325</v>
      </c>
      <c r="R27">
        <v>741.98470426535096</v>
      </c>
      <c r="S27">
        <v>758.65255547229106</v>
      </c>
      <c r="T27">
        <v>686.44111212753398</v>
      </c>
      <c r="U27">
        <v>662.36625133684004</v>
      </c>
      <c r="V27">
        <v>581.36496058409296</v>
      </c>
      <c r="W27">
        <v>516.89627696655896</v>
      </c>
      <c r="X27">
        <v>504.41933874490002</v>
      </c>
      <c r="Y27">
        <v>546.29039620997105</v>
      </c>
      <c r="Z27">
        <v>590.65215226372595</v>
      </c>
      <c r="AA27">
        <v>619.44422400609199</v>
      </c>
      <c r="AB27">
        <v>675.36662275509605</v>
      </c>
      <c r="AC27">
        <v>773.98307393299501</v>
      </c>
      <c r="AD27">
        <v>801.23008774903701</v>
      </c>
      <c r="AE27">
        <v>783.20710358746999</v>
      </c>
      <c r="AF27">
        <v>848.88861955541802</v>
      </c>
    </row>
    <row r="28" spans="1:32" x14ac:dyDescent="0.3">
      <c r="A28" t="s">
        <v>149</v>
      </c>
      <c r="B28" t="s">
        <v>349</v>
      </c>
      <c r="C28" t="s">
        <v>297</v>
      </c>
      <c r="D28" t="s">
        <v>350</v>
      </c>
      <c r="E28" t="s">
        <v>298</v>
      </c>
      <c r="F28">
        <v>70.021904506351007</v>
      </c>
      <c r="G28">
        <v>75.630241563198894</v>
      </c>
      <c r="H28">
        <v>84.5945300904459</v>
      </c>
      <c r="I28">
        <v>94.259827674437801</v>
      </c>
      <c r="J28">
        <v>102.201502370334</v>
      </c>
      <c r="K28">
        <v>112.206874871032</v>
      </c>
      <c r="L28">
        <v>120.45289975065501</v>
      </c>
      <c r="M28">
        <v>127.733722602885</v>
      </c>
      <c r="N28">
        <v>132.14311109721999</v>
      </c>
      <c r="O28">
        <v>142.83145986496999</v>
      </c>
      <c r="P28">
        <v>147.79585687306499</v>
      </c>
      <c r="Q28">
        <v>152.440479865887</v>
      </c>
      <c r="R28">
        <v>165.35352811222299</v>
      </c>
      <c r="S28">
        <v>172.333651008114</v>
      </c>
      <c r="T28">
        <v>166.202911045702</v>
      </c>
      <c r="U28">
        <v>170.53506307631901</v>
      </c>
      <c r="V28">
        <v>157.284737199088</v>
      </c>
      <c r="W28">
        <v>138.692653910936</v>
      </c>
      <c r="X28">
        <v>133.332044691118</v>
      </c>
      <c r="Y28">
        <v>131.68967268598399</v>
      </c>
      <c r="Z28">
        <v>142.84637297595199</v>
      </c>
      <c r="AA28">
        <v>161.667122348715</v>
      </c>
      <c r="AB28">
        <v>190.27567616546801</v>
      </c>
      <c r="AC28">
        <v>229.515148744144</v>
      </c>
      <c r="AD28">
        <v>232.771859138091</v>
      </c>
      <c r="AE28">
        <v>211.74319950743799</v>
      </c>
      <c r="AF28">
        <v>197.35422303710601</v>
      </c>
    </row>
    <row r="29" spans="1:32" x14ac:dyDescent="0.3">
      <c r="A29" t="s">
        <v>149</v>
      </c>
      <c r="B29" t="s">
        <v>351</v>
      </c>
      <c r="C29" t="s">
        <v>297</v>
      </c>
      <c r="D29" t="s">
        <v>352</v>
      </c>
      <c r="E29" t="s">
        <v>298</v>
      </c>
      <c r="F29">
        <v>29.515625514377</v>
      </c>
      <c r="G29">
        <v>31.912452280527098</v>
      </c>
      <c r="H29">
        <v>35.706685977054498</v>
      </c>
      <c r="I29">
        <v>39.834989872298301</v>
      </c>
      <c r="J29">
        <v>43.236774076832901</v>
      </c>
      <c r="K29">
        <v>47.351950560662203</v>
      </c>
      <c r="L29">
        <v>50.754039258591298</v>
      </c>
      <c r="M29">
        <v>53.810054375131699</v>
      </c>
      <c r="N29">
        <v>55.212512898638899</v>
      </c>
      <c r="O29">
        <v>59.814069516579302</v>
      </c>
      <c r="P29">
        <v>61.931153274745697</v>
      </c>
      <c r="Q29">
        <v>63.899789630183299</v>
      </c>
      <c r="R29">
        <v>69.200097977156005</v>
      </c>
      <c r="S29">
        <v>72.026763643195096</v>
      </c>
      <c r="T29">
        <v>69.902619747508993</v>
      </c>
      <c r="U29">
        <v>73.585220989698101</v>
      </c>
      <c r="V29">
        <v>69.320668671196998</v>
      </c>
      <c r="W29">
        <v>61.525936003738003</v>
      </c>
      <c r="X29">
        <v>59.384891793876498</v>
      </c>
      <c r="Y29">
        <v>58.162659414931099</v>
      </c>
      <c r="Z29">
        <v>64.052245784183199</v>
      </c>
      <c r="AA29">
        <v>73.855513163161405</v>
      </c>
      <c r="AB29">
        <v>88.611200201635299</v>
      </c>
      <c r="AC29">
        <v>108.05901251736699</v>
      </c>
      <c r="AD29">
        <v>110.02306529862</v>
      </c>
      <c r="AE29">
        <v>103.288854824041</v>
      </c>
      <c r="AF29">
        <v>98.166752965599898</v>
      </c>
    </row>
    <row r="30" spans="1:32" x14ac:dyDescent="0.3">
      <c r="A30" t="s">
        <v>149</v>
      </c>
      <c r="B30" t="s">
        <v>353</v>
      </c>
      <c r="C30" t="s">
        <v>297</v>
      </c>
      <c r="D30" t="s">
        <v>354</v>
      </c>
      <c r="E30" t="s">
        <v>298</v>
      </c>
      <c r="F30">
        <v>2.2839222049397301</v>
      </c>
      <c r="G30">
        <v>2.5180238897476701</v>
      </c>
      <c r="H30">
        <v>2.8541784531546202</v>
      </c>
      <c r="I30">
        <v>3.2187469113751201</v>
      </c>
      <c r="J30">
        <v>3.4739212785421199</v>
      </c>
      <c r="K30">
        <v>3.8689447673127599</v>
      </c>
      <c r="L30">
        <v>4.2408831266686997</v>
      </c>
      <c r="M30">
        <v>4.5631741986030701</v>
      </c>
      <c r="N30">
        <v>4.8942679546543202</v>
      </c>
      <c r="O30">
        <v>5.3876155615263599</v>
      </c>
      <c r="P30">
        <v>5.609195267384</v>
      </c>
      <c r="Q30">
        <v>5.84446939570664</v>
      </c>
      <c r="R30">
        <v>6.55705033012788</v>
      </c>
      <c r="S30">
        <v>6.95950043270902</v>
      </c>
      <c r="T30">
        <v>6.3572801735356803</v>
      </c>
      <c r="U30">
        <v>6.33817143556786</v>
      </c>
      <c r="V30">
        <v>6.0476962497194098</v>
      </c>
      <c r="W30">
        <v>5.4005278714947798</v>
      </c>
      <c r="X30">
        <v>5.5337754435143598</v>
      </c>
      <c r="Y30">
        <v>5.9939538930309597</v>
      </c>
      <c r="Z30">
        <v>6.5028668659428703</v>
      </c>
      <c r="AA30">
        <v>6.7941787011983301</v>
      </c>
      <c r="AB30">
        <v>7.3742932313896699</v>
      </c>
      <c r="AC30">
        <v>8.4520317260082791</v>
      </c>
      <c r="AD30">
        <v>10.1186186591906</v>
      </c>
      <c r="AE30">
        <v>10.937260597547599</v>
      </c>
      <c r="AF30">
        <v>12.031947790362899</v>
      </c>
    </row>
    <row r="31" spans="1:32" x14ac:dyDescent="0.3">
      <c r="A31" t="s">
        <v>149</v>
      </c>
      <c r="B31" t="s">
        <v>355</v>
      </c>
      <c r="C31" t="s">
        <v>297</v>
      </c>
      <c r="D31" t="s">
        <v>356</v>
      </c>
      <c r="E31" t="s">
        <v>298</v>
      </c>
      <c r="F31">
        <v>10.231570899448201</v>
      </c>
      <c r="G31">
        <v>11.0046816332357</v>
      </c>
      <c r="H31">
        <v>12.2801973964498</v>
      </c>
      <c r="I31">
        <v>13.6555119090294</v>
      </c>
      <c r="J31">
        <v>14.8054508668449</v>
      </c>
      <c r="K31">
        <v>16.2205017610104</v>
      </c>
      <c r="L31">
        <v>17.398243549524601</v>
      </c>
      <c r="M31">
        <v>18.4520767988556</v>
      </c>
      <c r="N31">
        <v>19.176706583344199</v>
      </c>
      <c r="O31">
        <v>20.644545403008099</v>
      </c>
      <c r="P31">
        <v>21.317239505950599</v>
      </c>
      <c r="Q31">
        <v>21.964286082848801</v>
      </c>
      <c r="R31">
        <v>23.788255987968402</v>
      </c>
      <c r="S31">
        <v>24.758380547702799</v>
      </c>
      <c r="T31">
        <v>23.998852831575999</v>
      </c>
      <c r="U31">
        <v>24.150495179230401</v>
      </c>
      <c r="V31">
        <v>22.477622973767001</v>
      </c>
      <c r="W31">
        <v>20.351839718084499</v>
      </c>
      <c r="X31">
        <v>20.522855072690401</v>
      </c>
      <c r="Y31">
        <v>20.363982523698699</v>
      </c>
      <c r="Z31">
        <v>21.996734593645201</v>
      </c>
      <c r="AA31">
        <v>24.650861818325399</v>
      </c>
      <c r="AB31">
        <v>29.426930949940399</v>
      </c>
      <c r="AC31">
        <v>37.221486885993301</v>
      </c>
      <c r="AD31">
        <v>38.321931500734998</v>
      </c>
      <c r="AE31">
        <v>31.416485827622299</v>
      </c>
      <c r="AF31">
        <v>26.321957880120902</v>
      </c>
    </row>
    <row r="32" spans="1:32" x14ac:dyDescent="0.3">
      <c r="A32" t="s">
        <v>149</v>
      </c>
      <c r="B32" t="s">
        <v>357</v>
      </c>
      <c r="C32" t="s">
        <v>297</v>
      </c>
      <c r="D32" t="s">
        <v>358</v>
      </c>
      <c r="E32" t="s">
        <v>298</v>
      </c>
      <c r="F32">
        <v>20.185082798162099</v>
      </c>
      <c r="G32">
        <v>21.766262243839499</v>
      </c>
      <c r="H32">
        <v>24.325010100649401</v>
      </c>
      <c r="I32">
        <v>27.0530896882604</v>
      </c>
      <c r="J32">
        <v>29.318715103604202</v>
      </c>
      <c r="K32">
        <v>32.246192359779599</v>
      </c>
      <c r="L32">
        <v>34.592868878420603</v>
      </c>
      <c r="M32">
        <v>36.635337763439402</v>
      </c>
      <c r="N32">
        <v>37.995657109175298</v>
      </c>
      <c r="O32">
        <v>40.933597763460902</v>
      </c>
      <c r="P32">
        <v>42.344034534953003</v>
      </c>
      <c r="Q32">
        <v>43.631449821231897</v>
      </c>
      <c r="R32">
        <v>47.216223448855303</v>
      </c>
      <c r="S32">
        <v>49.179783432963298</v>
      </c>
      <c r="T32">
        <v>47.413634993871398</v>
      </c>
      <c r="U32">
        <v>47.892504137829498</v>
      </c>
      <c r="V32">
        <v>42.865356242888701</v>
      </c>
      <c r="W32">
        <v>36.828531710760501</v>
      </c>
      <c r="X32">
        <v>34.326605151683701</v>
      </c>
      <c r="Y32">
        <v>33.8248780807644</v>
      </c>
      <c r="Z32">
        <v>36.479795412356196</v>
      </c>
      <c r="AA32">
        <v>41.467206753477903</v>
      </c>
      <c r="AB32">
        <v>48.270740204316098</v>
      </c>
      <c r="AC32">
        <v>56.803477683642797</v>
      </c>
      <c r="AD32">
        <v>56.278766401751</v>
      </c>
      <c r="AE32">
        <v>49.885254050256897</v>
      </c>
      <c r="AF32">
        <v>45.722950229904598</v>
      </c>
    </row>
    <row r="33" spans="1:32" x14ac:dyDescent="0.3">
      <c r="A33" t="s">
        <v>149</v>
      </c>
      <c r="B33" t="s">
        <v>359</v>
      </c>
      <c r="C33" t="s">
        <v>297</v>
      </c>
      <c r="D33" t="s">
        <v>360</v>
      </c>
      <c r="E33" t="s">
        <v>298</v>
      </c>
      <c r="F33">
        <v>7.8057030894239601</v>
      </c>
      <c r="G33">
        <v>8.4288215158489894</v>
      </c>
      <c r="H33">
        <v>9.4284581631375399</v>
      </c>
      <c r="I33">
        <v>10.497489293474599</v>
      </c>
      <c r="J33">
        <v>11.3666410445094</v>
      </c>
      <c r="K33">
        <v>12.519285422267</v>
      </c>
      <c r="L33">
        <v>13.4668649374496</v>
      </c>
      <c r="M33">
        <v>14.273079466854901</v>
      </c>
      <c r="N33">
        <v>14.863966551407501</v>
      </c>
      <c r="O33">
        <v>16.051631620394801</v>
      </c>
      <c r="P33">
        <v>16.5942342900317</v>
      </c>
      <c r="Q33">
        <v>17.100484935916601</v>
      </c>
      <c r="R33">
        <v>18.5919003681155</v>
      </c>
      <c r="S33">
        <v>19.409222951544201</v>
      </c>
      <c r="T33">
        <v>18.53052329921</v>
      </c>
      <c r="U33">
        <v>18.568671333993301</v>
      </c>
      <c r="V33">
        <v>16.5733930615155</v>
      </c>
      <c r="W33">
        <v>14.585818606857901</v>
      </c>
      <c r="X33">
        <v>13.5639172293531</v>
      </c>
      <c r="Y33">
        <v>13.3441987735584</v>
      </c>
      <c r="Z33">
        <v>13.8147303198246</v>
      </c>
      <c r="AA33">
        <v>14.899361912551599</v>
      </c>
      <c r="AB33">
        <v>16.592511578186599</v>
      </c>
      <c r="AC33">
        <v>18.9791399311327</v>
      </c>
      <c r="AD33">
        <v>18.029477277793799</v>
      </c>
      <c r="AE33">
        <v>16.215344207969899</v>
      </c>
      <c r="AF33">
        <v>15.1106141711173</v>
      </c>
    </row>
    <row r="34" spans="1:32" x14ac:dyDescent="0.3">
      <c r="A34" t="s">
        <v>149</v>
      </c>
      <c r="B34" t="s">
        <v>361</v>
      </c>
      <c r="C34" t="s">
        <v>297</v>
      </c>
      <c r="D34" t="s">
        <v>362</v>
      </c>
      <c r="E34" t="s">
        <v>298</v>
      </c>
      <c r="F34">
        <v>96.346982906508998</v>
      </c>
      <c r="G34">
        <v>101.95280717100501</v>
      </c>
      <c r="H34">
        <v>113.594016878714</v>
      </c>
      <c r="I34">
        <v>125.522655864028</v>
      </c>
      <c r="J34">
        <v>133.889255691128</v>
      </c>
      <c r="K34">
        <v>143.47506064489701</v>
      </c>
      <c r="L34">
        <v>156.77250080170199</v>
      </c>
      <c r="M34">
        <v>166.92354681187399</v>
      </c>
      <c r="N34">
        <v>174.08024227120501</v>
      </c>
      <c r="O34">
        <v>186.07654898829401</v>
      </c>
      <c r="P34">
        <v>187.78927010500001</v>
      </c>
      <c r="Q34">
        <v>192.09720467121701</v>
      </c>
      <c r="R34">
        <v>211.751873781379</v>
      </c>
      <c r="S34">
        <v>217.11265502316499</v>
      </c>
      <c r="T34">
        <v>206.267870025869</v>
      </c>
      <c r="U34">
        <v>206.28366629873</v>
      </c>
      <c r="V34">
        <v>193.86705836321701</v>
      </c>
      <c r="W34">
        <v>169.093540317194</v>
      </c>
      <c r="X34">
        <v>155.73949952872999</v>
      </c>
      <c r="Y34">
        <v>159.28438440231901</v>
      </c>
      <c r="Z34">
        <v>177.39675022568099</v>
      </c>
      <c r="AA34">
        <v>185.699794215982</v>
      </c>
      <c r="AB34">
        <v>206.23482447515201</v>
      </c>
      <c r="AC34">
        <v>235.21405389405101</v>
      </c>
      <c r="AD34">
        <v>243.70216626711499</v>
      </c>
      <c r="AE34">
        <v>203.69532193097299</v>
      </c>
      <c r="AF34">
        <v>201.24508579698301</v>
      </c>
    </row>
    <row r="35" spans="1:32" x14ac:dyDescent="0.3">
      <c r="A35" t="s">
        <v>149</v>
      </c>
      <c r="B35" t="s">
        <v>363</v>
      </c>
      <c r="C35" t="s">
        <v>297</v>
      </c>
      <c r="D35" t="s">
        <v>364</v>
      </c>
      <c r="E35" t="s">
        <v>298</v>
      </c>
      <c r="F35">
        <v>369.56341870804198</v>
      </c>
      <c r="G35">
        <v>395.14513630562499</v>
      </c>
      <c r="H35">
        <v>437.34570040262997</v>
      </c>
      <c r="I35">
        <v>482.569503268272</v>
      </c>
      <c r="J35">
        <v>520.04323947076296</v>
      </c>
      <c r="K35">
        <v>560.83890552596699</v>
      </c>
      <c r="L35">
        <v>608.70175377287205</v>
      </c>
      <c r="M35">
        <v>646.76765646726403</v>
      </c>
      <c r="N35">
        <v>672.35925320407</v>
      </c>
      <c r="O35">
        <v>720.297779838785</v>
      </c>
      <c r="P35">
        <v>725.015831974408</v>
      </c>
      <c r="Q35">
        <v>728.48724527649301</v>
      </c>
      <c r="R35">
        <v>775.39339880526995</v>
      </c>
      <c r="S35">
        <v>804.92347752097498</v>
      </c>
      <c r="T35">
        <v>781.06841015773102</v>
      </c>
      <c r="U35">
        <v>788.28406051011598</v>
      </c>
      <c r="V35">
        <v>731.24605127917005</v>
      </c>
      <c r="W35">
        <v>663.09806952914596</v>
      </c>
      <c r="X35">
        <v>636.17521947562398</v>
      </c>
      <c r="Y35">
        <v>607.95349025033897</v>
      </c>
      <c r="Z35">
        <v>608.10764481603997</v>
      </c>
      <c r="AA35">
        <v>630.67366428421894</v>
      </c>
      <c r="AB35">
        <v>686.61761663214202</v>
      </c>
      <c r="AC35">
        <v>768.23004988875198</v>
      </c>
      <c r="AD35">
        <v>778.31182884588702</v>
      </c>
      <c r="AE35">
        <v>812.03280807598401</v>
      </c>
      <c r="AF35">
        <v>932.69508556163998</v>
      </c>
    </row>
    <row r="36" spans="1:32" x14ac:dyDescent="0.3">
      <c r="A36" t="s">
        <v>149</v>
      </c>
      <c r="B36" t="s">
        <v>365</v>
      </c>
      <c r="C36" t="s">
        <v>297</v>
      </c>
      <c r="D36" t="s">
        <v>366</v>
      </c>
      <c r="E36" t="s">
        <v>298</v>
      </c>
      <c r="F36">
        <v>160.94204062318201</v>
      </c>
      <c r="G36">
        <v>164.98287225152799</v>
      </c>
      <c r="H36">
        <v>178.20668100132201</v>
      </c>
      <c r="I36">
        <v>191.83497228096999</v>
      </c>
      <c r="J36">
        <v>203.24279740511099</v>
      </c>
      <c r="K36">
        <v>217.77211403485899</v>
      </c>
      <c r="L36">
        <v>225.63027665101799</v>
      </c>
      <c r="M36">
        <v>226.08019474342399</v>
      </c>
      <c r="N36">
        <v>226.100171353712</v>
      </c>
      <c r="O36">
        <v>236.621062377258</v>
      </c>
      <c r="P36">
        <v>234.49786381954499</v>
      </c>
      <c r="Q36">
        <v>237.37175679150499</v>
      </c>
      <c r="R36">
        <v>256.537069409867</v>
      </c>
      <c r="S36">
        <v>267.659048426585</v>
      </c>
      <c r="T36">
        <v>251.15982435779799</v>
      </c>
      <c r="U36">
        <v>244.237631145183</v>
      </c>
      <c r="V36">
        <v>219.384577893271</v>
      </c>
      <c r="W36">
        <v>184.667888524246</v>
      </c>
      <c r="X36">
        <v>163.260659388498</v>
      </c>
      <c r="Y36">
        <v>154.41199280498401</v>
      </c>
      <c r="Z36">
        <v>150.105858137925</v>
      </c>
      <c r="AA36">
        <v>149.64540181557101</v>
      </c>
      <c r="AB36">
        <v>155.29310752734699</v>
      </c>
      <c r="AC36">
        <v>162.72527867543701</v>
      </c>
      <c r="AD36">
        <v>159.365814266884</v>
      </c>
      <c r="AE36">
        <v>155.45500595557101</v>
      </c>
      <c r="AF36">
        <v>165.28813060121701</v>
      </c>
    </row>
    <row r="37" spans="1:32" x14ac:dyDescent="0.3">
      <c r="A37" t="s">
        <v>149</v>
      </c>
      <c r="B37" t="s">
        <v>367</v>
      </c>
      <c r="C37" t="s">
        <v>297</v>
      </c>
      <c r="D37" t="s">
        <v>368</v>
      </c>
      <c r="E37" t="s">
        <v>298</v>
      </c>
      <c r="F37">
        <v>152.09607161582599</v>
      </c>
      <c r="G37">
        <v>165.64635033672201</v>
      </c>
      <c r="H37">
        <v>185.16676243378899</v>
      </c>
      <c r="I37">
        <v>207.858253737029</v>
      </c>
      <c r="J37">
        <v>225.56732916115999</v>
      </c>
      <c r="K37">
        <v>238.92316314937699</v>
      </c>
      <c r="L37">
        <v>271.57473575809797</v>
      </c>
      <c r="M37">
        <v>291.92359466638999</v>
      </c>
      <c r="N37">
        <v>306.70913836735599</v>
      </c>
      <c r="O37">
        <v>329.467737752142</v>
      </c>
      <c r="P37">
        <v>326.88086721059801</v>
      </c>
      <c r="Q37">
        <v>316.89101120286</v>
      </c>
      <c r="R37">
        <v>323.42668554844101</v>
      </c>
      <c r="S37">
        <v>323.58277946365598</v>
      </c>
      <c r="T37">
        <v>303.80558494054702</v>
      </c>
      <c r="U37">
        <v>302.00754654727598</v>
      </c>
      <c r="V37">
        <v>271.90284934896903</v>
      </c>
      <c r="W37">
        <v>254.263529520341</v>
      </c>
      <c r="X37">
        <v>251.68203478750399</v>
      </c>
      <c r="Y37">
        <v>232.870984574039</v>
      </c>
      <c r="Z37">
        <v>228.32754781061399</v>
      </c>
      <c r="AA37">
        <v>233.78509884533099</v>
      </c>
      <c r="AB37">
        <v>243.85718104383901</v>
      </c>
      <c r="AC37">
        <v>255.80439453131399</v>
      </c>
      <c r="AD37">
        <v>246.17204366046599</v>
      </c>
      <c r="AE37">
        <v>226.12508806567001</v>
      </c>
      <c r="AF37">
        <v>246.604999075932</v>
      </c>
    </row>
    <row r="38" spans="1:32" x14ac:dyDescent="0.3">
      <c r="A38" t="s">
        <v>149</v>
      </c>
      <c r="B38" t="s">
        <v>369</v>
      </c>
      <c r="C38" t="s">
        <v>297</v>
      </c>
      <c r="D38" t="s">
        <v>370</v>
      </c>
      <c r="E38" t="s">
        <v>298</v>
      </c>
      <c r="F38">
        <v>56.525306469034597</v>
      </c>
      <c r="G38">
        <v>64.515913717374502</v>
      </c>
      <c r="H38">
        <v>73.972256967519897</v>
      </c>
      <c r="I38">
        <v>82.876277250273304</v>
      </c>
      <c r="J38">
        <v>91.233112904491904</v>
      </c>
      <c r="K38">
        <v>104.143628341732</v>
      </c>
      <c r="L38">
        <v>111.49674136375801</v>
      </c>
      <c r="M38">
        <v>128.76386705745</v>
      </c>
      <c r="N38">
        <v>139.54994348300201</v>
      </c>
      <c r="O38">
        <v>154.20897970938501</v>
      </c>
      <c r="P38">
        <v>163.637100944266</v>
      </c>
      <c r="Q38">
        <v>174.22447728212899</v>
      </c>
      <c r="R38">
        <v>195.42964384696199</v>
      </c>
      <c r="S38">
        <v>213.681649630734</v>
      </c>
      <c r="T38">
        <v>226.10300085938701</v>
      </c>
      <c r="U38">
        <v>242.038882817657</v>
      </c>
      <c r="V38">
        <v>239.95862403692999</v>
      </c>
      <c r="W38">
        <v>224.166651484559</v>
      </c>
      <c r="X38">
        <v>221.23252529962201</v>
      </c>
      <c r="Y38">
        <v>220.67051287131599</v>
      </c>
      <c r="Z38">
        <v>229.674238867502</v>
      </c>
      <c r="AA38">
        <v>247.24316362331601</v>
      </c>
      <c r="AB38">
        <v>287.46732806095702</v>
      </c>
      <c r="AC38">
        <v>349.70037668200098</v>
      </c>
      <c r="AD38">
        <v>372.77397091853697</v>
      </c>
      <c r="AE38">
        <v>430.45271405474301</v>
      </c>
      <c r="AF38">
        <v>520.80195588449101</v>
      </c>
    </row>
    <row r="39" spans="1:32" x14ac:dyDescent="0.3">
      <c r="A39" t="s">
        <v>149</v>
      </c>
      <c r="B39" t="s">
        <v>371</v>
      </c>
      <c r="C39" t="s">
        <v>297</v>
      </c>
      <c r="D39" t="s">
        <v>372</v>
      </c>
      <c r="E39" t="s">
        <v>298</v>
      </c>
      <c r="F39">
        <v>146.37375564938799</v>
      </c>
      <c r="G39">
        <v>163.66455910991701</v>
      </c>
      <c r="H39">
        <v>186.22303437506599</v>
      </c>
      <c r="I39">
        <v>214.560082917952</v>
      </c>
      <c r="J39">
        <v>240.27608658720999</v>
      </c>
      <c r="K39">
        <v>266.96926710697602</v>
      </c>
      <c r="L39">
        <v>288.09854052327802</v>
      </c>
      <c r="M39">
        <v>307.47064391245499</v>
      </c>
      <c r="N39">
        <v>320.88502338290499</v>
      </c>
      <c r="O39">
        <v>339.94797981558099</v>
      </c>
      <c r="P39">
        <v>348.693504717309</v>
      </c>
      <c r="Q39">
        <v>361.809496723807</v>
      </c>
      <c r="R39">
        <v>405.274266487126</v>
      </c>
      <c r="S39">
        <v>415.45410523886699</v>
      </c>
      <c r="T39">
        <v>398.50347298984201</v>
      </c>
      <c r="U39">
        <v>400.89358869509101</v>
      </c>
      <c r="V39">
        <v>395.99227524884299</v>
      </c>
      <c r="W39">
        <v>454.44803918358298</v>
      </c>
      <c r="X39">
        <v>480.85319838293901</v>
      </c>
      <c r="Y39">
        <v>504.01239932556803</v>
      </c>
      <c r="Z39">
        <v>503.70984985617099</v>
      </c>
      <c r="AA39">
        <v>506.526227029555</v>
      </c>
      <c r="AB39">
        <v>521.569144932065</v>
      </c>
      <c r="AC39">
        <v>532.71875152183202</v>
      </c>
      <c r="AD39">
        <v>533.56805726782102</v>
      </c>
      <c r="AE39">
        <v>514.95737647675799</v>
      </c>
      <c r="AF39">
        <v>556.05848198528599</v>
      </c>
    </row>
    <row r="40" spans="1:32" x14ac:dyDescent="0.3">
      <c r="A40" t="s">
        <v>149</v>
      </c>
      <c r="B40" t="s">
        <v>373</v>
      </c>
      <c r="C40" t="s">
        <v>297</v>
      </c>
      <c r="D40" t="s">
        <v>374</v>
      </c>
      <c r="E40" t="s">
        <v>298</v>
      </c>
      <c r="F40">
        <v>38.030220952850897</v>
      </c>
      <c r="G40">
        <v>42.043488316189503</v>
      </c>
      <c r="H40">
        <v>47.677464887141902</v>
      </c>
      <c r="I40">
        <v>52.173430336613698</v>
      </c>
      <c r="J40">
        <v>55.153990689695</v>
      </c>
      <c r="K40">
        <v>59.828398497967598</v>
      </c>
      <c r="L40">
        <v>67.265611352662006</v>
      </c>
      <c r="M40">
        <v>72.038682147805801</v>
      </c>
      <c r="N40">
        <v>74.936321587036105</v>
      </c>
      <c r="O40">
        <v>78.267857480586898</v>
      </c>
      <c r="P40">
        <v>76.344885749975106</v>
      </c>
      <c r="Q40">
        <v>75.226632726832506</v>
      </c>
      <c r="R40">
        <v>76.319874298414902</v>
      </c>
      <c r="S40">
        <v>75.567939576239098</v>
      </c>
      <c r="T40">
        <v>68.372983297332297</v>
      </c>
      <c r="U40">
        <v>60.770087212291799</v>
      </c>
      <c r="V40">
        <v>53.075963112413</v>
      </c>
      <c r="W40">
        <v>45.005627173487298</v>
      </c>
      <c r="X40">
        <v>47.291019434446</v>
      </c>
      <c r="Y40">
        <v>52.465173220662003</v>
      </c>
      <c r="Z40">
        <v>57.332134426317097</v>
      </c>
      <c r="AA40">
        <v>66.849980883957699</v>
      </c>
      <c r="AB40">
        <v>82.506379475544506</v>
      </c>
      <c r="AC40">
        <v>94.879680655300305</v>
      </c>
      <c r="AD40">
        <v>100.20245390841001</v>
      </c>
      <c r="AE40">
        <v>109.965482101882</v>
      </c>
      <c r="AF40">
        <v>129.68092179430499</v>
      </c>
    </row>
    <row r="41" spans="1:32" x14ac:dyDescent="0.3">
      <c r="A41" t="s">
        <v>149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149</v>
      </c>
      <c r="B42" t="s">
        <v>377</v>
      </c>
      <c r="C42" t="s">
        <v>297</v>
      </c>
      <c r="D42" t="s">
        <v>378</v>
      </c>
      <c r="E42" t="s">
        <v>298</v>
      </c>
      <c r="F42">
        <v>269.415134472273</v>
      </c>
      <c r="G42">
        <v>291.12188481402598</v>
      </c>
      <c r="H42">
        <v>324.696261827039</v>
      </c>
      <c r="I42">
        <v>358.80467224701698</v>
      </c>
      <c r="J42">
        <v>388.605230287952</v>
      </c>
      <c r="K42">
        <v>415.364005120272</v>
      </c>
      <c r="L42">
        <v>449.62428825694599</v>
      </c>
      <c r="M42">
        <v>451.48737118448201</v>
      </c>
      <c r="N42">
        <v>465.13390119772998</v>
      </c>
      <c r="O42">
        <v>504.08654595306302</v>
      </c>
      <c r="P42">
        <v>508.09561048577598</v>
      </c>
      <c r="Q42">
        <v>506.27890410684699</v>
      </c>
      <c r="R42">
        <v>553.90245839026397</v>
      </c>
      <c r="S42">
        <v>572.38118408252501</v>
      </c>
      <c r="T42">
        <v>537.25011902519896</v>
      </c>
      <c r="U42">
        <v>531.51727299730601</v>
      </c>
      <c r="V42">
        <v>506.888251943635</v>
      </c>
      <c r="W42">
        <v>458.64293618986699</v>
      </c>
      <c r="X42">
        <v>452.47743339086702</v>
      </c>
      <c r="Y42">
        <v>492.263415305693</v>
      </c>
      <c r="Z42">
        <v>503.00528923729098</v>
      </c>
      <c r="AA42">
        <v>516.59006684478402</v>
      </c>
      <c r="AB42">
        <v>546.92788460277905</v>
      </c>
      <c r="AC42">
        <v>578.251937389354</v>
      </c>
      <c r="AD42">
        <v>638.24404081189402</v>
      </c>
      <c r="AE42">
        <v>600.53163136608396</v>
      </c>
      <c r="AF42">
        <v>628.35137953043295</v>
      </c>
    </row>
    <row r="43" spans="1:32" x14ac:dyDescent="0.3">
      <c r="A43" t="s">
        <v>149</v>
      </c>
      <c r="B43" t="s">
        <v>379</v>
      </c>
      <c r="C43" t="s">
        <v>297</v>
      </c>
      <c r="D43" t="s">
        <v>380</v>
      </c>
      <c r="E43" t="s">
        <v>298</v>
      </c>
      <c r="F43">
        <v>340.16610682990802</v>
      </c>
      <c r="G43">
        <v>368.17894487190699</v>
      </c>
      <c r="H43">
        <v>410.81563072949001</v>
      </c>
      <c r="I43">
        <v>453.95730523237</v>
      </c>
      <c r="J43">
        <v>491.278389692985</v>
      </c>
      <c r="K43">
        <v>526.48901321970197</v>
      </c>
      <c r="L43">
        <v>567.59975565247998</v>
      </c>
      <c r="M43">
        <v>575.48208595378696</v>
      </c>
      <c r="N43">
        <v>595.26221310822996</v>
      </c>
      <c r="O43">
        <v>644.09921925160097</v>
      </c>
      <c r="P43">
        <v>648.42379048996304</v>
      </c>
      <c r="Q43">
        <v>648.52769259079105</v>
      </c>
      <c r="R43">
        <v>711.16826780084898</v>
      </c>
      <c r="S43">
        <v>739.72929032232503</v>
      </c>
      <c r="T43">
        <v>695.33801441182504</v>
      </c>
      <c r="U43">
        <v>687.16790255782496</v>
      </c>
      <c r="V43">
        <v>664.27842402019496</v>
      </c>
      <c r="W43">
        <v>610.02052932065499</v>
      </c>
      <c r="X43">
        <v>606.07486214866299</v>
      </c>
      <c r="Y43">
        <v>650.63954915349404</v>
      </c>
      <c r="Z43">
        <v>672.31135705093504</v>
      </c>
      <c r="AA43">
        <v>697.1296069215</v>
      </c>
      <c r="AB43">
        <v>750.08088894851096</v>
      </c>
      <c r="AC43">
        <v>817.99180322285702</v>
      </c>
      <c r="AD43">
        <v>911.04620796331506</v>
      </c>
      <c r="AE43">
        <v>848.19873049976104</v>
      </c>
      <c r="AF43">
        <v>867.50078797848596</v>
      </c>
    </row>
    <row r="44" spans="1:32" x14ac:dyDescent="0.3">
      <c r="A44" t="s">
        <v>149</v>
      </c>
      <c r="B44" t="s">
        <v>381</v>
      </c>
      <c r="C44" t="s">
        <v>297</v>
      </c>
      <c r="D44" t="s">
        <v>382</v>
      </c>
      <c r="E44" t="s">
        <v>298</v>
      </c>
      <c r="F44">
        <v>3098.2603945047899</v>
      </c>
      <c r="G44">
        <v>3265.88437678931</v>
      </c>
      <c r="H44">
        <v>3555.4457252428301</v>
      </c>
      <c r="I44">
        <v>3884.3653188120502</v>
      </c>
      <c r="J44">
        <v>4144.7030366302397</v>
      </c>
      <c r="K44">
        <v>4421.2653249672103</v>
      </c>
      <c r="L44">
        <v>4722.2450186876604</v>
      </c>
      <c r="M44">
        <v>4922.6894769631599</v>
      </c>
      <c r="N44">
        <v>5086.0262048312798</v>
      </c>
      <c r="O44">
        <v>5439.9707603708603</v>
      </c>
      <c r="P44">
        <v>5413.4986050396101</v>
      </c>
      <c r="Q44">
        <v>5425.3843260505701</v>
      </c>
      <c r="R44">
        <v>5878.8422849978697</v>
      </c>
      <c r="S44">
        <v>6059.6022800948904</v>
      </c>
      <c r="T44">
        <v>5612.57951994632</v>
      </c>
      <c r="U44">
        <v>5516.6547039373299</v>
      </c>
      <c r="V44">
        <v>5133.1934211734097</v>
      </c>
      <c r="W44">
        <v>4703.4162849226304</v>
      </c>
      <c r="X44">
        <v>4621.7202790142901</v>
      </c>
      <c r="Y44">
        <v>4846.7333332143498</v>
      </c>
      <c r="Z44">
        <v>5037.62768505636</v>
      </c>
      <c r="AA44">
        <v>5286.7651570900498</v>
      </c>
      <c r="AB44">
        <v>5666.7518167179796</v>
      </c>
      <c r="AC44">
        <v>6160.7290509914001</v>
      </c>
      <c r="AD44">
        <v>6363.0533647858902</v>
      </c>
      <c r="AE44">
        <v>6185.6843911414499</v>
      </c>
      <c r="AF44">
        <v>6638.3479930855801</v>
      </c>
    </row>
    <row r="45" spans="1:32" x14ac:dyDescent="0.3">
      <c r="A45" t="s">
        <v>149</v>
      </c>
      <c r="B45" t="s">
        <v>383</v>
      </c>
      <c r="C45" t="s">
        <v>297</v>
      </c>
      <c r="D45" t="s">
        <v>384</v>
      </c>
      <c r="E45" t="s">
        <v>298</v>
      </c>
      <c r="F45">
        <v>3096.96313698531</v>
      </c>
      <c r="G45">
        <v>3264.51321188456</v>
      </c>
      <c r="H45">
        <v>3553.97638156424</v>
      </c>
      <c r="I45">
        <v>3882.8139275715398</v>
      </c>
      <c r="J45">
        <v>4143.0595665393103</v>
      </c>
      <c r="K45">
        <v>4419.5539116723603</v>
      </c>
      <c r="L45">
        <v>4720.4177225818003</v>
      </c>
      <c r="M45">
        <v>4920.7638583018197</v>
      </c>
      <c r="N45">
        <v>5083.9859504101596</v>
      </c>
      <c r="O45">
        <v>5437.8081800827904</v>
      </c>
      <c r="P45">
        <v>5411.4167549285203</v>
      </c>
      <c r="Q45">
        <v>5423.3498439776804</v>
      </c>
      <c r="R45">
        <v>5876.51745324482</v>
      </c>
      <c r="S45">
        <v>6057.1634893028004</v>
      </c>
      <c r="T45">
        <v>5610.42445807699</v>
      </c>
      <c r="U45">
        <v>5514.5477149763301</v>
      </c>
      <c r="V45">
        <v>5131.1506368079299</v>
      </c>
      <c r="W45">
        <v>4701.5188975900701</v>
      </c>
      <c r="X45">
        <v>4619.8046679982099</v>
      </c>
      <c r="Y45">
        <v>4843.9982119340402</v>
      </c>
      <c r="Z45">
        <v>5034.2434445117096</v>
      </c>
      <c r="AA45">
        <v>5283.1222808121802</v>
      </c>
      <c r="AB45">
        <v>5662.2496539490103</v>
      </c>
      <c r="AC45">
        <v>6155.7433066609201</v>
      </c>
      <c r="AD45">
        <v>6357.8436212904899</v>
      </c>
      <c r="AE45">
        <v>6180.57133091986</v>
      </c>
      <c r="AF45">
        <v>6632.9884749020703</v>
      </c>
    </row>
    <row r="46" spans="1:32" x14ac:dyDescent="0.3">
      <c r="A46" t="s">
        <v>149</v>
      </c>
      <c r="B46" t="s">
        <v>385</v>
      </c>
      <c r="C46" t="s">
        <v>297</v>
      </c>
      <c r="D46" t="s">
        <v>386</v>
      </c>
      <c r="E46" t="s">
        <v>298</v>
      </c>
      <c r="F46">
        <v>70.750972357634296</v>
      </c>
      <c r="G46">
        <v>77.057060057881301</v>
      </c>
      <c r="H46">
        <v>86.119368902451001</v>
      </c>
      <c r="I46">
        <v>95.152632985353605</v>
      </c>
      <c r="J46">
        <v>102.673159405033</v>
      </c>
      <c r="K46">
        <v>111.12500809943</v>
      </c>
      <c r="L46">
        <v>117.975467395534</v>
      </c>
      <c r="M46">
        <v>123.99471476930501</v>
      </c>
      <c r="N46">
        <v>130.1283119105</v>
      </c>
      <c r="O46">
        <v>140.012673298539</v>
      </c>
      <c r="P46">
        <v>140.328180004188</v>
      </c>
      <c r="Q46">
        <v>142.248788483944</v>
      </c>
      <c r="R46">
        <v>157.265809410586</v>
      </c>
      <c r="S46">
        <v>167.34810623979999</v>
      </c>
      <c r="T46">
        <v>158.087895386626</v>
      </c>
      <c r="U46">
        <v>155.65062956052</v>
      </c>
      <c r="V46">
        <v>157.39017207655999</v>
      </c>
      <c r="W46">
        <v>151.377593130788</v>
      </c>
      <c r="X46">
        <v>153.597428757796</v>
      </c>
      <c r="Y46">
        <v>158.37613384780201</v>
      </c>
      <c r="Z46">
        <v>169.30606781364401</v>
      </c>
      <c r="AA46">
        <v>180.539540076717</v>
      </c>
      <c r="AB46">
        <v>203.153004345732</v>
      </c>
      <c r="AC46">
        <v>239.73986583350299</v>
      </c>
      <c r="AD46">
        <v>272.80216715142097</v>
      </c>
      <c r="AE46">
        <v>247.667099133677</v>
      </c>
      <c r="AF46">
        <v>239.149408448054</v>
      </c>
    </row>
    <row r="47" spans="1:32" x14ac:dyDescent="0.3">
      <c r="A47" t="s">
        <v>149</v>
      </c>
      <c r="B47" t="s">
        <v>387</v>
      </c>
      <c r="C47" t="s">
        <v>297</v>
      </c>
      <c r="D47" t="s">
        <v>388</v>
      </c>
      <c r="E47" t="s">
        <v>298</v>
      </c>
      <c r="F47">
        <v>35.324440319873901</v>
      </c>
      <c r="G47">
        <v>37.617937438235501</v>
      </c>
      <c r="H47">
        <v>40.941924269174201</v>
      </c>
      <c r="I47">
        <v>43.713315038164602</v>
      </c>
      <c r="J47">
        <v>47.5963670509568</v>
      </c>
      <c r="K47">
        <v>54.536024600534802</v>
      </c>
      <c r="L47">
        <v>58.862817975954101</v>
      </c>
      <c r="M47">
        <v>60.550746296154699</v>
      </c>
      <c r="N47">
        <v>63.926091121494103</v>
      </c>
      <c r="O47">
        <v>68.5823571044034</v>
      </c>
      <c r="P47">
        <v>70.993346162295396</v>
      </c>
      <c r="Q47">
        <v>73.2427850906777</v>
      </c>
      <c r="R47">
        <v>86.328703051286993</v>
      </c>
      <c r="S47">
        <v>90.263776817394103</v>
      </c>
      <c r="T47">
        <v>88.259891308211706</v>
      </c>
      <c r="U47">
        <v>83.534189646740501</v>
      </c>
      <c r="V47">
        <v>78.454128021030002</v>
      </c>
      <c r="W47">
        <v>78.111890109963696</v>
      </c>
      <c r="X47">
        <v>79.214543706886701</v>
      </c>
      <c r="Y47">
        <v>82.064443017199494</v>
      </c>
      <c r="Z47">
        <v>79.062076184923697</v>
      </c>
      <c r="AA47">
        <v>74.998082166540598</v>
      </c>
      <c r="AB47">
        <v>76.254746588924903</v>
      </c>
      <c r="AC47">
        <v>81.279237290953404</v>
      </c>
      <c r="AD47">
        <v>82.764799736126903</v>
      </c>
      <c r="AE47">
        <v>79.910666681273696</v>
      </c>
      <c r="AF47">
        <v>83.133694698138697</v>
      </c>
    </row>
    <row r="48" spans="1:32" x14ac:dyDescent="0.3">
      <c r="A48" t="s">
        <v>149</v>
      </c>
      <c r="B48" t="s">
        <v>389</v>
      </c>
      <c r="C48" t="s">
        <v>297</v>
      </c>
      <c r="D48" t="s">
        <v>390</v>
      </c>
      <c r="E48" t="s">
        <v>298</v>
      </c>
      <c r="F48">
        <v>94.167097998066893</v>
      </c>
      <c r="G48">
        <v>99.644146881403003</v>
      </c>
      <c r="H48">
        <v>108.40032254172201</v>
      </c>
      <c r="I48">
        <v>115.75087214541099</v>
      </c>
      <c r="J48">
        <v>125.160726744386</v>
      </c>
      <c r="K48">
        <v>138.75601785958801</v>
      </c>
      <c r="L48">
        <v>150.248710950316</v>
      </c>
      <c r="M48">
        <v>160.00433908284899</v>
      </c>
      <c r="N48">
        <v>172.10615837556901</v>
      </c>
      <c r="O48">
        <v>186.919154004837</v>
      </c>
      <c r="P48">
        <v>188.50325206485701</v>
      </c>
      <c r="Q48">
        <v>191.010614686998</v>
      </c>
      <c r="R48">
        <v>213.16945550009399</v>
      </c>
      <c r="S48">
        <v>223.56657801457499</v>
      </c>
      <c r="T48">
        <v>218.393103047181</v>
      </c>
      <c r="U48">
        <v>215.91044711908</v>
      </c>
      <c r="V48">
        <v>223.98837183502201</v>
      </c>
      <c r="W48">
        <v>220.80847110964299</v>
      </c>
      <c r="X48">
        <v>227.90355456364099</v>
      </c>
      <c r="Y48">
        <v>245.37704406813401</v>
      </c>
      <c r="Z48">
        <v>252.706296386242</v>
      </c>
      <c r="AA48">
        <v>263.98953616696002</v>
      </c>
      <c r="AB48">
        <v>285.27347546132199</v>
      </c>
      <c r="AC48">
        <v>294.48515210692602</v>
      </c>
      <c r="AD48">
        <v>296.47877228111901</v>
      </c>
      <c r="AE48">
        <v>287.69754176936601</v>
      </c>
      <c r="AF48">
        <v>305.88742297545599</v>
      </c>
    </row>
    <row r="49" spans="1:32" x14ac:dyDescent="0.3">
      <c r="A49" t="s">
        <v>149</v>
      </c>
      <c r="B49" t="s">
        <v>391</v>
      </c>
      <c r="C49" t="s">
        <v>297</v>
      </c>
      <c r="D49" t="s">
        <v>392</v>
      </c>
      <c r="E49" t="s">
        <v>298</v>
      </c>
      <c r="F49">
        <v>21.8376064390519</v>
      </c>
      <c r="G49">
        <v>22.349931963706901</v>
      </c>
      <c r="H49">
        <v>24.100313790372098</v>
      </c>
      <c r="I49">
        <v>25.4138648638902</v>
      </c>
      <c r="J49">
        <v>26.8491094326391</v>
      </c>
      <c r="K49">
        <v>29.0287990335706</v>
      </c>
      <c r="L49">
        <v>31.383694072499999</v>
      </c>
      <c r="M49">
        <v>33.477810836841599</v>
      </c>
      <c r="N49">
        <v>35.278908649530898</v>
      </c>
      <c r="O49">
        <v>37.709774230086701</v>
      </c>
      <c r="P49">
        <v>37.592697908540998</v>
      </c>
      <c r="Q49">
        <v>37.403439666657697</v>
      </c>
      <c r="R49">
        <v>39.358466765074702</v>
      </c>
      <c r="S49">
        <v>40.745726039849501</v>
      </c>
      <c r="T49">
        <v>39.7765593342572</v>
      </c>
      <c r="U49">
        <v>39.809380444702697</v>
      </c>
      <c r="V49">
        <v>38.705609401927497</v>
      </c>
      <c r="W49">
        <v>34.743126344427999</v>
      </c>
      <c r="X49">
        <v>34.592691468040101</v>
      </c>
      <c r="Y49">
        <v>34.937608953280503</v>
      </c>
      <c r="Z49">
        <v>33.976664550648799</v>
      </c>
      <c r="AA49">
        <v>34.857827570345798</v>
      </c>
      <c r="AB49">
        <v>36.142357046908401</v>
      </c>
      <c r="AC49">
        <v>40.411886532294403</v>
      </c>
      <c r="AD49">
        <v>44.568628119750002</v>
      </c>
      <c r="AE49">
        <v>41.443684746735002</v>
      </c>
      <c r="AF49">
        <v>46.054337486126101</v>
      </c>
    </row>
    <row r="50" spans="1:32" x14ac:dyDescent="0.3">
      <c r="A50" t="s">
        <v>149</v>
      </c>
      <c r="B50" t="s">
        <v>393</v>
      </c>
      <c r="C50" t="s">
        <v>297</v>
      </c>
      <c r="D50" t="s">
        <v>394</v>
      </c>
      <c r="E50" t="s">
        <v>298</v>
      </c>
      <c r="F50">
        <v>37.005051239141103</v>
      </c>
      <c r="G50">
        <v>39.676277479460701</v>
      </c>
      <c r="H50">
        <v>43.358084482175599</v>
      </c>
      <c r="I50">
        <v>46.623692243356103</v>
      </c>
      <c r="J50">
        <v>50.715250260790299</v>
      </c>
      <c r="K50">
        <v>55.191194225482498</v>
      </c>
      <c r="L50">
        <v>60.002198901861597</v>
      </c>
      <c r="M50">
        <v>65.975781949852404</v>
      </c>
      <c r="N50">
        <v>72.901158604544605</v>
      </c>
      <c r="O50">
        <v>80.627022670346804</v>
      </c>
      <c r="P50">
        <v>79.917207994020501</v>
      </c>
      <c r="Q50">
        <v>80.364389929663204</v>
      </c>
      <c r="R50">
        <v>87.4822856837324</v>
      </c>
      <c r="S50">
        <v>92.557075157331795</v>
      </c>
      <c r="T50">
        <v>90.356652404712094</v>
      </c>
      <c r="U50">
        <v>92.566877027637005</v>
      </c>
      <c r="V50">
        <v>106.828634412065</v>
      </c>
      <c r="W50">
        <v>107.95345465525099</v>
      </c>
      <c r="X50">
        <v>114.096319388715</v>
      </c>
      <c r="Y50">
        <v>128.374992097654</v>
      </c>
      <c r="Z50">
        <v>139.66755565066899</v>
      </c>
      <c r="AA50">
        <v>154.133626430074</v>
      </c>
      <c r="AB50">
        <v>172.876371825489</v>
      </c>
      <c r="AC50">
        <v>172.79402828367799</v>
      </c>
      <c r="AD50">
        <v>169.145344425242</v>
      </c>
      <c r="AE50">
        <v>166.343190341357</v>
      </c>
      <c r="AF50">
        <v>176.69939079119101</v>
      </c>
    </row>
    <row r="51" spans="1:32" x14ac:dyDescent="0.3">
      <c r="A51" t="s">
        <v>149</v>
      </c>
      <c r="B51" t="s">
        <v>395</v>
      </c>
      <c r="C51" t="s">
        <v>297</v>
      </c>
      <c r="D51" t="s">
        <v>396</v>
      </c>
      <c r="E51" t="s">
        <v>298</v>
      </c>
      <c r="F51">
        <v>30.8839321786635</v>
      </c>
      <c r="G51">
        <v>33.209687926903896</v>
      </c>
      <c r="H51">
        <v>36.376043997820901</v>
      </c>
      <c r="I51">
        <v>39.168337929506599</v>
      </c>
      <c r="J51">
        <v>42.693443393981099</v>
      </c>
      <c r="K51">
        <v>46.554820442520999</v>
      </c>
      <c r="L51">
        <v>50.881706011460203</v>
      </c>
      <c r="M51">
        <v>56.111146634719098</v>
      </c>
      <c r="N51">
        <v>62.440083350494596</v>
      </c>
      <c r="O51">
        <v>69.296671320737005</v>
      </c>
      <c r="P51">
        <v>68.703907622240493</v>
      </c>
      <c r="Q51">
        <v>68.980175380200194</v>
      </c>
      <c r="R51">
        <v>74.832873479351207</v>
      </c>
      <c r="S51">
        <v>79.139618003496594</v>
      </c>
      <c r="T51">
        <v>77.480194992279394</v>
      </c>
      <c r="U51">
        <v>79.792211169613196</v>
      </c>
      <c r="V51">
        <v>93.814396051827998</v>
      </c>
      <c r="W51">
        <v>94.624200998949107</v>
      </c>
      <c r="X51">
        <v>99.387344120350093</v>
      </c>
      <c r="Y51">
        <v>111.541873852751</v>
      </c>
      <c r="Z51">
        <v>120.848322426045</v>
      </c>
      <c r="AA51">
        <v>133.85193738363901</v>
      </c>
      <c r="AB51">
        <v>149.62429211003899</v>
      </c>
      <c r="AC51">
        <v>145.96838605921701</v>
      </c>
      <c r="AD51">
        <v>142.55765429407501</v>
      </c>
      <c r="AE51">
        <v>138.80417870139601</v>
      </c>
      <c r="AF51">
        <v>146.751432807269</v>
      </c>
    </row>
    <row r="52" spans="1:32" x14ac:dyDescent="0.3">
      <c r="A52" t="s">
        <v>149</v>
      </c>
      <c r="B52" t="s">
        <v>397</v>
      </c>
      <c r="C52" t="s">
        <v>297</v>
      </c>
      <c r="D52" t="s">
        <v>398</v>
      </c>
      <c r="E52" t="s">
        <v>298</v>
      </c>
      <c r="F52">
        <v>6.1211190604776302</v>
      </c>
      <c r="G52">
        <v>6.4665895525567398</v>
      </c>
      <c r="H52">
        <v>6.9820404843546804</v>
      </c>
      <c r="I52">
        <v>7.4553543138494902</v>
      </c>
      <c r="J52">
        <v>8.0218068668091593</v>
      </c>
      <c r="K52">
        <v>8.6363737829615097</v>
      </c>
      <c r="L52">
        <v>9.1204928904014508</v>
      </c>
      <c r="M52">
        <v>9.8646353151333592</v>
      </c>
      <c r="N52">
        <v>10.46107525405</v>
      </c>
      <c r="O52">
        <v>11.3303513496097</v>
      </c>
      <c r="P52">
        <v>11.213300371780001</v>
      </c>
      <c r="Q52">
        <v>11.384214549463</v>
      </c>
      <c r="R52">
        <v>12.6494122043812</v>
      </c>
      <c r="S52">
        <v>13.417457153835301</v>
      </c>
      <c r="T52">
        <v>12.8764574124327</v>
      </c>
      <c r="U52">
        <v>12.7746658580239</v>
      </c>
      <c r="V52">
        <v>13.014238360236799</v>
      </c>
      <c r="W52">
        <v>13.3292536563022</v>
      </c>
      <c r="X52">
        <v>14.7089752683646</v>
      </c>
      <c r="Y52">
        <v>16.8331182449033</v>
      </c>
      <c r="Z52">
        <v>18.819233224624</v>
      </c>
      <c r="AA52">
        <v>20.281689046435002</v>
      </c>
      <c r="AB52">
        <v>23.252079715449899</v>
      </c>
      <c r="AC52">
        <v>26.8256422244615</v>
      </c>
      <c r="AD52">
        <v>26.5876901311666</v>
      </c>
      <c r="AE52">
        <v>27.539011639961</v>
      </c>
      <c r="AF52">
        <v>29.947957983922102</v>
      </c>
    </row>
    <row r="53" spans="1:32" x14ac:dyDescent="0.3">
      <c r="A53" t="s">
        <v>149</v>
      </c>
      <c r="B53" t="s">
        <v>399</v>
      </c>
      <c r="C53" t="s">
        <v>297</v>
      </c>
      <c r="D53" t="s">
        <v>400</v>
      </c>
      <c r="E53" t="s">
        <v>298</v>
      </c>
      <c r="F53">
        <v>57.0715090380479</v>
      </c>
      <c r="G53">
        <v>58.445560563643397</v>
      </c>
      <c r="H53">
        <v>61.477639611633599</v>
      </c>
      <c r="I53">
        <v>63.923756344125103</v>
      </c>
      <c r="J53">
        <v>66.594818061131207</v>
      </c>
      <c r="K53">
        <v>70.984001249715504</v>
      </c>
      <c r="L53">
        <v>75.949921644914099</v>
      </c>
      <c r="M53">
        <v>75.819038572596497</v>
      </c>
      <c r="N53">
        <v>73.584816885733304</v>
      </c>
      <c r="O53">
        <v>78.397720934905806</v>
      </c>
      <c r="P53">
        <v>78.645674889667802</v>
      </c>
      <c r="Q53">
        <v>78.673358445811203</v>
      </c>
      <c r="R53">
        <v>88.409810020608006</v>
      </c>
      <c r="S53">
        <v>93.093826678971496</v>
      </c>
      <c r="T53">
        <v>87.048581344904903</v>
      </c>
      <c r="U53">
        <v>85.699995361228403</v>
      </c>
      <c r="V53">
        <v>79.929820806447395</v>
      </c>
      <c r="W53">
        <v>71.383693596707005</v>
      </c>
      <c r="X53">
        <v>71.566235376010596</v>
      </c>
      <c r="Y53">
        <v>80.692819805623898</v>
      </c>
      <c r="Z53">
        <v>86.858157283826202</v>
      </c>
      <c r="AA53">
        <v>95.344599777210703</v>
      </c>
      <c r="AB53">
        <v>95.616006542924694</v>
      </c>
      <c r="AC53">
        <v>103.341838951894</v>
      </c>
      <c r="AD53">
        <v>118.591004566327</v>
      </c>
      <c r="AE53">
        <v>110.62438901251799</v>
      </c>
      <c r="AF53">
        <v>117.313001074364</v>
      </c>
    </row>
    <row r="54" spans="1:32" x14ac:dyDescent="0.3">
      <c r="A54" t="s">
        <v>149</v>
      </c>
      <c r="B54" t="s">
        <v>401</v>
      </c>
      <c r="C54" t="s">
        <v>297</v>
      </c>
      <c r="D54" t="s">
        <v>402</v>
      </c>
      <c r="E54" t="s">
        <v>298</v>
      </c>
      <c r="F54">
        <v>117.826896489841</v>
      </c>
      <c r="G54">
        <v>121.78532841372601</v>
      </c>
      <c r="H54">
        <v>129.465718360599</v>
      </c>
      <c r="I54">
        <v>135.639792963068</v>
      </c>
      <c r="J54">
        <v>140.523358232752</v>
      </c>
      <c r="K54">
        <v>147.63081227780799</v>
      </c>
      <c r="L54">
        <v>157.055842467481</v>
      </c>
      <c r="M54">
        <v>161.47146843198601</v>
      </c>
      <c r="N54">
        <v>166.467768765107</v>
      </c>
      <c r="O54">
        <v>179.51407541226101</v>
      </c>
      <c r="P54">
        <v>178.58405241860001</v>
      </c>
      <c r="Q54">
        <v>178.85343747839599</v>
      </c>
      <c r="R54">
        <v>198.02136066876599</v>
      </c>
      <c r="S54">
        <v>208.08068864606901</v>
      </c>
      <c r="T54">
        <v>195.81407270045801</v>
      </c>
      <c r="U54">
        <v>191.72165186551501</v>
      </c>
      <c r="V54">
        <v>179.521979768986</v>
      </c>
      <c r="W54">
        <v>161.69707749708601</v>
      </c>
      <c r="X54">
        <v>162.38141338036399</v>
      </c>
      <c r="Y54">
        <v>180.47133191934799</v>
      </c>
      <c r="Z54">
        <v>190.29722482895201</v>
      </c>
      <c r="AA54">
        <v>202.903506968709</v>
      </c>
      <c r="AB54">
        <v>207.953388343797</v>
      </c>
      <c r="AC54">
        <v>225.508765530315</v>
      </c>
      <c r="AD54">
        <v>246.80502123822899</v>
      </c>
      <c r="AE54">
        <v>239.50332792795501</v>
      </c>
      <c r="AF54">
        <v>256.61286778550698</v>
      </c>
    </row>
    <row r="55" spans="1:32" x14ac:dyDescent="0.3">
      <c r="A55" t="s">
        <v>149</v>
      </c>
      <c r="B55" t="s">
        <v>403</v>
      </c>
      <c r="C55" t="s">
        <v>297</v>
      </c>
      <c r="D55" t="s">
        <v>404</v>
      </c>
      <c r="E55" t="s">
        <v>298</v>
      </c>
      <c r="F55">
        <v>60.755387451792799</v>
      </c>
      <c r="G55">
        <v>63.339767850083</v>
      </c>
      <c r="H55">
        <v>67.988078748965705</v>
      </c>
      <c r="I55">
        <v>71.716036618942994</v>
      </c>
      <c r="J55">
        <v>73.928540171621293</v>
      </c>
      <c r="K55">
        <v>76.646811028092401</v>
      </c>
      <c r="L55">
        <v>81.1059208225671</v>
      </c>
      <c r="M55">
        <v>85.652429859389997</v>
      </c>
      <c r="N55">
        <v>92.882951879373294</v>
      </c>
      <c r="O55">
        <v>101.116354477355</v>
      </c>
      <c r="P55">
        <v>99.938377528932406</v>
      </c>
      <c r="Q55">
        <v>100.180079032585</v>
      </c>
      <c r="R55">
        <v>109.611550648158</v>
      </c>
      <c r="S55">
        <v>114.98686196709799</v>
      </c>
      <c r="T55">
        <v>108.765491355553</v>
      </c>
      <c r="U55">
        <v>106.02165650428699</v>
      </c>
      <c r="V55">
        <v>99.592158962539102</v>
      </c>
      <c r="W55">
        <v>90.313383900379506</v>
      </c>
      <c r="X55">
        <v>90.815178004353101</v>
      </c>
      <c r="Y55">
        <v>99.778512113724304</v>
      </c>
      <c r="Z55">
        <v>103.43906754512599</v>
      </c>
      <c r="AA55">
        <v>107.558907191499</v>
      </c>
      <c r="AB55">
        <v>112.337381800873</v>
      </c>
      <c r="AC55">
        <v>122.166926578421</v>
      </c>
      <c r="AD55">
        <v>128.21401667190301</v>
      </c>
      <c r="AE55">
        <v>128.87893891543601</v>
      </c>
      <c r="AF55">
        <v>139.29986671114401</v>
      </c>
    </row>
    <row r="56" spans="1:32" x14ac:dyDescent="0.3">
      <c r="A56" t="s">
        <v>149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149</v>
      </c>
      <c r="B57" t="s">
        <v>407</v>
      </c>
      <c r="C57" t="s">
        <v>297</v>
      </c>
      <c r="D57" t="s">
        <v>408</v>
      </c>
      <c r="E57" t="s">
        <v>298</v>
      </c>
      <c r="F57">
        <v>3230.4577134557098</v>
      </c>
      <c r="G57">
        <v>3407.5720119869102</v>
      </c>
      <c r="H57">
        <v>3711.5235126716898</v>
      </c>
      <c r="I57">
        <v>4052.28962129408</v>
      </c>
      <c r="J57">
        <v>4325.0177540643299</v>
      </c>
      <c r="K57">
        <v>4619.8497413247696</v>
      </c>
      <c r="L57">
        <v>4939.7593409906403</v>
      </c>
      <c r="M57">
        <v>5154.73249819381</v>
      </c>
      <c r="N57">
        <v>5333.0686847938896</v>
      </c>
      <c r="O57">
        <v>5705.1577718562803</v>
      </c>
      <c r="P57">
        <v>5678.34674285444</v>
      </c>
      <c r="Q57">
        <v>5691.6215734644002</v>
      </c>
      <c r="R57">
        <v>6168.3316147963797</v>
      </c>
      <c r="S57">
        <v>6358.7367976857004</v>
      </c>
      <c r="T57">
        <v>5899.3456062908399</v>
      </c>
      <c r="U57">
        <v>5793.3352382686999</v>
      </c>
      <c r="V57">
        <v>5410.25775612085</v>
      </c>
      <c r="W57">
        <v>4969.2303832057596</v>
      </c>
      <c r="X57">
        <v>4896.9148530123803</v>
      </c>
      <c r="Y57">
        <v>5144.5755505031502</v>
      </c>
      <c r="Z57">
        <v>5347.6661158689203</v>
      </c>
      <c r="AA57">
        <v>5617.60467414096</v>
      </c>
      <c r="AB57">
        <v>6034.5316716548496</v>
      </c>
      <c r="AC57">
        <v>6550.0938837536196</v>
      </c>
      <c r="AD57">
        <v>6759.7345909754204</v>
      </c>
      <c r="AE57">
        <v>6583.3474150126904</v>
      </c>
      <c r="AF57">
        <v>7073.9163378553403</v>
      </c>
    </row>
    <row r="58" spans="1:32" x14ac:dyDescent="0.3">
      <c r="A58" t="s">
        <v>149</v>
      </c>
      <c r="B58" t="s">
        <v>409</v>
      </c>
      <c r="C58" t="s">
        <v>297</v>
      </c>
      <c r="D58" t="s">
        <v>410</v>
      </c>
      <c r="E58" t="s">
        <v>298</v>
      </c>
      <c r="F58">
        <v>3230.4577134557098</v>
      </c>
      <c r="G58">
        <v>3407.5720119869102</v>
      </c>
      <c r="H58">
        <v>3711.5235126716898</v>
      </c>
      <c r="I58">
        <v>4052.28962129408</v>
      </c>
      <c r="J58">
        <v>4325.0177540643299</v>
      </c>
      <c r="K58">
        <v>4619.8497413247696</v>
      </c>
      <c r="L58">
        <v>4939.7593409906403</v>
      </c>
      <c r="M58">
        <v>5154.73249819381</v>
      </c>
      <c r="N58">
        <v>5333.0686847938896</v>
      </c>
      <c r="O58">
        <v>5705.1577718562803</v>
      </c>
      <c r="P58">
        <v>5678.34674285444</v>
      </c>
      <c r="Q58">
        <v>5691.6215734644002</v>
      </c>
      <c r="R58">
        <v>6168.3316147963797</v>
      </c>
      <c r="S58">
        <v>6358.7367976857004</v>
      </c>
      <c r="T58">
        <v>5899.3456062908399</v>
      </c>
      <c r="U58">
        <v>5793.3352382686999</v>
      </c>
      <c r="V58">
        <v>5410.25775612085</v>
      </c>
      <c r="W58">
        <v>4969.2303832057596</v>
      </c>
      <c r="X58">
        <v>4896.9148530123803</v>
      </c>
      <c r="Y58">
        <v>5144.5755505031502</v>
      </c>
      <c r="Z58">
        <v>5347.6661158689203</v>
      </c>
      <c r="AA58">
        <v>5617.60467414096</v>
      </c>
      <c r="AB58">
        <v>6034.5316716548496</v>
      </c>
      <c r="AC58">
        <v>6550.0938837536196</v>
      </c>
      <c r="AD58">
        <v>6759.7345909754204</v>
      </c>
      <c r="AE58">
        <v>6583.3474150126904</v>
      </c>
      <c r="AF58">
        <v>7073.9163378553403</v>
      </c>
    </row>
    <row r="59" spans="1:32" x14ac:dyDescent="0.3">
      <c r="A59" t="s">
        <v>149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150</v>
      </c>
      <c r="B2" t="s">
        <v>295</v>
      </c>
      <c r="C2" t="s">
        <v>297</v>
      </c>
      <c r="D2" t="s">
        <v>296</v>
      </c>
      <c r="E2" t="s">
        <v>298</v>
      </c>
      <c r="F2">
        <v>60.190227877366098</v>
      </c>
      <c r="G2">
        <v>64.810696531725597</v>
      </c>
      <c r="H2">
        <v>68.668954850397398</v>
      </c>
      <c r="I2">
        <v>72.561265660045393</v>
      </c>
      <c r="J2">
        <v>76.912830570287198</v>
      </c>
      <c r="K2">
        <v>80.228400050451299</v>
      </c>
      <c r="L2">
        <v>81.448646415521907</v>
      </c>
      <c r="M2">
        <v>80.251771677301704</v>
      </c>
      <c r="N2">
        <v>83.558536113695595</v>
      </c>
      <c r="O2">
        <v>85.978355308930404</v>
      </c>
      <c r="P2">
        <v>88.527571884033307</v>
      </c>
      <c r="Q2">
        <v>89.555575314380604</v>
      </c>
      <c r="R2">
        <v>99.068235756284594</v>
      </c>
      <c r="S2">
        <v>106.471281470943</v>
      </c>
      <c r="T2">
        <v>108.22165333816601</v>
      </c>
      <c r="U2">
        <v>109.339663258901</v>
      </c>
      <c r="V2">
        <v>114.95285877277701</v>
      </c>
      <c r="W2">
        <v>121.69633589396599</v>
      </c>
      <c r="X2">
        <v>119.514573654399</v>
      </c>
      <c r="Y2">
        <v>123.917774145259</v>
      </c>
      <c r="Z2">
        <v>131.30053073664999</v>
      </c>
      <c r="AA2">
        <v>137.31496579892601</v>
      </c>
      <c r="AB2">
        <v>141.67002217378999</v>
      </c>
      <c r="AC2">
        <v>147.409436217034</v>
      </c>
      <c r="AD2">
        <v>154.04681678855701</v>
      </c>
      <c r="AE2">
        <v>150.42305413082201</v>
      </c>
      <c r="AF2">
        <v>147.86326324133901</v>
      </c>
    </row>
    <row r="3" spans="1:32" x14ac:dyDescent="0.3">
      <c r="A3" t="s">
        <v>150</v>
      </c>
      <c r="B3" t="s">
        <v>299</v>
      </c>
      <c r="C3" t="s">
        <v>297</v>
      </c>
      <c r="D3" t="s">
        <v>300</v>
      </c>
      <c r="E3" t="s">
        <v>298</v>
      </c>
      <c r="F3">
        <v>6.2702662671995304</v>
      </c>
      <c r="G3">
        <v>6.6587352816367096</v>
      </c>
      <c r="H3">
        <v>7.2588109983268803</v>
      </c>
      <c r="I3">
        <v>7.7904232679036296</v>
      </c>
      <c r="J3">
        <v>8.2427212536543397</v>
      </c>
      <c r="K3">
        <v>8.9098166756877202</v>
      </c>
      <c r="L3">
        <v>9.6319072775682706</v>
      </c>
      <c r="M3">
        <v>9.9295196920114197</v>
      </c>
      <c r="N3">
        <v>10.377821998288001</v>
      </c>
      <c r="O3">
        <v>10.7453001997233</v>
      </c>
      <c r="P3">
        <v>11.574748862168599</v>
      </c>
      <c r="Q3">
        <v>12.155854187738999</v>
      </c>
      <c r="R3">
        <v>13.338767576316901</v>
      </c>
      <c r="S3">
        <v>14.3242590696013</v>
      </c>
      <c r="T3">
        <v>13.767448262558</v>
      </c>
      <c r="U3">
        <v>13.4886210555986</v>
      </c>
      <c r="V3">
        <v>14.012668701395899</v>
      </c>
      <c r="W3">
        <v>14.0491818105089</v>
      </c>
      <c r="X3">
        <v>13.728005719902299</v>
      </c>
      <c r="Y3">
        <v>13.7553835821315</v>
      </c>
      <c r="Z3">
        <v>13.895521881693201</v>
      </c>
      <c r="AA3">
        <v>13.6479052934662</v>
      </c>
      <c r="AB3">
        <v>13.663703620758101</v>
      </c>
      <c r="AC3">
        <v>16.4747506732236</v>
      </c>
      <c r="AD3">
        <v>18.022088016077401</v>
      </c>
      <c r="AE3">
        <v>18.748512074328701</v>
      </c>
      <c r="AF3">
        <v>19.818543020221298</v>
      </c>
    </row>
    <row r="4" spans="1:32" x14ac:dyDescent="0.3">
      <c r="A4" t="s">
        <v>150</v>
      </c>
      <c r="B4" t="s">
        <v>301</v>
      </c>
      <c r="C4" t="s">
        <v>297</v>
      </c>
      <c r="D4" t="s">
        <v>302</v>
      </c>
      <c r="E4" t="s">
        <v>298</v>
      </c>
      <c r="F4">
        <v>1053.61945914277</v>
      </c>
      <c r="G4">
        <v>1104.1507024955899</v>
      </c>
      <c r="H4">
        <v>1171.6158100395801</v>
      </c>
      <c r="I4">
        <v>1242.87632964862</v>
      </c>
      <c r="J4">
        <v>1297.11533458296</v>
      </c>
      <c r="K4">
        <v>1358.5282732191999</v>
      </c>
      <c r="L4">
        <v>1407.35079841008</v>
      </c>
      <c r="M4">
        <v>1413.4269703298601</v>
      </c>
      <c r="N4">
        <v>1462.1896700545601</v>
      </c>
      <c r="O4">
        <v>1482.4514176247601</v>
      </c>
      <c r="P4">
        <v>1493.68169142544</v>
      </c>
      <c r="Q4">
        <v>1515.3254267544301</v>
      </c>
      <c r="R4">
        <v>1581.23094804476</v>
      </c>
      <c r="S4">
        <v>1624.6095516963701</v>
      </c>
      <c r="T4">
        <v>1586.17042829451</v>
      </c>
      <c r="U4">
        <v>1562.24200387478</v>
      </c>
      <c r="V4">
        <v>1552.5320462305499</v>
      </c>
      <c r="W4">
        <v>1525.07946755578</v>
      </c>
      <c r="X4">
        <v>1481.9471237852999</v>
      </c>
      <c r="Y4">
        <v>1466.0728203921601</v>
      </c>
      <c r="Z4">
        <v>1476.39655133204</v>
      </c>
      <c r="AA4">
        <v>1477.3692836524699</v>
      </c>
      <c r="AB4">
        <v>1511.8938285687</v>
      </c>
      <c r="AC4">
        <v>1612.3895610142399</v>
      </c>
      <c r="AD4">
        <v>1682.82954879557</v>
      </c>
      <c r="AE4">
        <v>1783.20435907512</v>
      </c>
      <c r="AF4">
        <v>1919.5798269313</v>
      </c>
    </row>
    <row r="5" spans="1:32" x14ac:dyDescent="0.3">
      <c r="A5" t="s">
        <v>150</v>
      </c>
      <c r="B5" t="s">
        <v>303</v>
      </c>
      <c r="C5" t="s">
        <v>297</v>
      </c>
      <c r="D5" t="s">
        <v>304</v>
      </c>
      <c r="E5" t="s">
        <v>298</v>
      </c>
      <c r="F5">
        <v>143.93776690413301</v>
      </c>
      <c r="G5">
        <v>152.57235282566401</v>
      </c>
      <c r="H5">
        <v>159.55442253571701</v>
      </c>
      <c r="I5">
        <v>167.65367552597601</v>
      </c>
      <c r="J5">
        <v>174.16366243347699</v>
      </c>
      <c r="K5">
        <v>180.85150772607</v>
      </c>
      <c r="L5">
        <v>187.97218807112901</v>
      </c>
      <c r="M5">
        <v>189.71707666284999</v>
      </c>
      <c r="N5">
        <v>197.747690216032</v>
      </c>
      <c r="O5">
        <v>201.22445156250799</v>
      </c>
      <c r="P5">
        <v>204.37560123927801</v>
      </c>
      <c r="Q5">
        <v>208.25594118768001</v>
      </c>
      <c r="R5">
        <v>220.60419359890599</v>
      </c>
      <c r="S5">
        <v>232.98668666693499</v>
      </c>
      <c r="T5">
        <v>237.07595461077099</v>
      </c>
      <c r="U5">
        <v>237.03304606879499</v>
      </c>
      <c r="V5">
        <v>237.34483812809401</v>
      </c>
      <c r="W5">
        <v>235.94577088431001</v>
      </c>
      <c r="X5">
        <v>233.58498213363501</v>
      </c>
      <c r="Y5">
        <v>234.15145827815101</v>
      </c>
      <c r="Z5">
        <v>239.675587586169</v>
      </c>
      <c r="AA5">
        <v>245.80024785779</v>
      </c>
      <c r="AB5">
        <v>256.465440464003</v>
      </c>
      <c r="AC5">
        <v>278.52302043886402</v>
      </c>
      <c r="AD5">
        <v>293.80874010654202</v>
      </c>
      <c r="AE5">
        <v>310.87728723349801</v>
      </c>
      <c r="AF5">
        <v>327.49155377709798</v>
      </c>
    </row>
    <row r="6" spans="1:32" x14ac:dyDescent="0.3">
      <c r="A6" t="s">
        <v>150</v>
      </c>
      <c r="B6" t="s">
        <v>305</v>
      </c>
      <c r="C6" t="s">
        <v>297</v>
      </c>
      <c r="D6" t="s">
        <v>306</v>
      </c>
      <c r="E6" t="s">
        <v>298</v>
      </c>
      <c r="F6">
        <v>246.42055003658999</v>
      </c>
      <c r="G6">
        <v>249.55144654131399</v>
      </c>
      <c r="H6">
        <v>258.03909417970999</v>
      </c>
      <c r="I6">
        <v>269.34464284646202</v>
      </c>
      <c r="J6">
        <v>274.56790974746502</v>
      </c>
      <c r="K6">
        <v>278.50613906021499</v>
      </c>
      <c r="L6">
        <v>281.83394072071297</v>
      </c>
      <c r="M6">
        <v>278.038860355932</v>
      </c>
      <c r="N6">
        <v>278.52975458742299</v>
      </c>
      <c r="O6">
        <v>273.77836322793399</v>
      </c>
      <c r="P6">
        <v>262.88383093303901</v>
      </c>
      <c r="Q6">
        <v>254.42010736744999</v>
      </c>
      <c r="R6">
        <v>253.49035727806501</v>
      </c>
      <c r="S6">
        <v>246.83960030555099</v>
      </c>
      <c r="T6">
        <v>233.32312304206201</v>
      </c>
      <c r="U6">
        <v>222.46855238030199</v>
      </c>
      <c r="V6">
        <v>213.83380423949501</v>
      </c>
      <c r="W6">
        <v>208.815461937333</v>
      </c>
      <c r="X6">
        <v>203.91577521296199</v>
      </c>
      <c r="Y6">
        <v>204.64181563131899</v>
      </c>
      <c r="Z6">
        <v>209.353648779986</v>
      </c>
      <c r="AA6">
        <v>213.88202108663199</v>
      </c>
      <c r="AB6">
        <v>221.30386157161499</v>
      </c>
      <c r="AC6">
        <v>234.14072807738501</v>
      </c>
      <c r="AD6">
        <v>242.679264859943</v>
      </c>
      <c r="AE6">
        <v>254.970114610601</v>
      </c>
      <c r="AF6">
        <v>275.185151247264</v>
      </c>
    </row>
    <row r="7" spans="1:32" x14ac:dyDescent="0.3">
      <c r="A7" t="s">
        <v>150</v>
      </c>
      <c r="B7" t="s">
        <v>307</v>
      </c>
      <c r="C7" t="s">
        <v>297</v>
      </c>
      <c r="D7" t="s">
        <v>308</v>
      </c>
      <c r="E7" t="s">
        <v>298</v>
      </c>
      <c r="F7">
        <v>110.79527732693499</v>
      </c>
      <c r="G7">
        <v>115.081884715066</v>
      </c>
      <c r="H7">
        <v>121.82088009058199</v>
      </c>
      <c r="I7">
        <v>130.98103661721001</v>
      </c>
      <c r="J7">
        <v>137.719526169147</v>
      </c>
      <c r="K7">
        <v>145.91734133207001</v>
      </c>
      <c r="L7">
        <v>150.828107482457</v>
      </c>
      <c r="M7">
        <v>150.521055397373</v>
      </c>
      <c r="N7">
        <v>156.405497064831</v>
      </c>
      <c r="O7">
        <v>159.35825208761301</v>
      </c>
      <c r="P7">
        <v>160.96719213870099</v>
      </c>
      <c r="Q7">
        <v>162.83064944787901</v>
      </c>
      <c r="R7">
        <v>168.69825339008099</v>
      </c>
      <c r="S7">
        <v>170.22285477119701</v>
      </c>
      <c r="T7">
        <v>164.05131168453099</v>
      </c>
      <c r="U7">
        <v>160.641168237675</v>
      </c>
      <c r="V7">
        <v>157.146106732135</v>
      </c>
      <c r="W7">
        <v>152.461277487903</v>
      </c>
      <c r="X7">
        <v>145.24262890870699</v>
      </c>
      <c r="Y7">
        <v>141.28239385031901</v>
      </c>
      <c r="Z7">
        <v>141.77389754820399</v>
      </c>
      <c r="AA7">
        <v>140.26017687468101</v>
      </c>
      <c r="AB7">
        <v>143.40484434188701</v>
      </c>
      <c r="AC7">
        <v>150.730025914235</v>
      </c>
      <c r="AD7">
        <v>155.78125087500101</v>
      </c>
      <c r="AE7">
        <v>165.58357074123199</v>
      </c>
      <c r="AF7">
        <v>177.47553613240001</v>
      </c>
    </row>
    <row r="8" spans="1:32" x14ac:dyDescent="0.3">
      <c r="A8" t="s">
        <v>150</v>
      </c>
      <c r="B8" t="s">
        <v>309</v>
      </c>
      <c r="C8" t="s">
        <v>297</v>
      </c>
      <c r="D8" t="s">
        <v>310</v>
      </c>
      <c r="E8" t="s">
        <v>298</v>
      </c>
      <c r="F8">
        <v>15.038569116477101</v>
      </c>
      <c r="G8">
        <v>16.325375488341901</v>
      </c>
      <c r="H8">
        <v>17.367691460304801</v>
      </c>
      <c r="I8">
        <v>16.2870190684467</v>
      </c>
      <c r="J8">
        <v>16.821903694969301</v>
      </c>
      <c r="K8">
        <v>20.2010695216212</v>
      </c>
      <c r="L8">
        <v>22.061015314482599</v>
      </c>
      <c r="M8">
        <v>22.353056650505</v>
      </c>
      <c r="N8">
        <v>24.375802711280901</v>
      </c>
      <c r="O8">
        <v>27.399883548908502</v>
      </c>
      <c r="P8">
        <v>34.407994613563098</v>
      </c>
      <c r="Q8">
        <v>42.153942355508399</v>
      </c>
      <c r="R8">
        <v>47.255450184463697</v>
      </c>
      <c r="S8">
        <v>55.517372133088003</v>
      </c>
      <c r="T8">
        <v>51.449419639607498</v>
      </c>
      <c r="U8">
        <v>54.298525424994303</v>
      </c>
      <c r="V8">
        <v>63.710845063667001</v>
      </c>
      <c r="W8">
        <v>62.050487865290798</v>
      </c>
      <c r="X8">
        <v>61.961749057393803</v>
      </c>
      <c r="Y8">
        <v>63.228332259989699</v>
      </c>
      <c r="Z8">
        <v>59.232614377061999</v>
      </c>
      <c r="AA8">
        <v>52.187095950378399</v>
      </c>
      <c r="AB8">
        <v>44.585916234591799</v>
      </c>
      <c r="AC8">
        <v>40.644319708208798</v>
      </c>
      <c r="AD8">
        <v>36.084945631001901</v>
      </c>
      <c r="AE8">
        <v>31.2384768140159</v>
      </c>
      <c r="AF8">
        <v>29.1256818688104</v>
      </c>
    </row>
    <row r="9" spans="1:32" x14ac:dyDescent="0.3">
      <c r="A9" t="s">
        <v>150</v>
      </c>
      <c r="B9" t="s">
        <v>311</v>
      </c>
      <c r="C9" t="s">
        <v>297</v>
      </c>
      <c r="D9" t="s">
        <v>312</v>
      </c>
      <c r="E9" t="s">
        <v>298</v>
      </c>
      <c r="F9">
        <v>42.509957714475497</v>
      </c>
      <c r="G9">
        <v>43.8158629391014</v>
      </c>
      <c r="H9">
        <v>46.3707101923602</v>
      </c>
      <c r="I9">
        <v>47.830509485598498</v>
      </c>
      <c r="J9">
        <v>48.292874276357203</v>
      </c>
      <c r="K9">
        <v>49.621502695353399</v>
      </c>
      <c r="L9">
        <v>50.593310819732999</v>
      </c>
      <c r="M9">
        <v>51.420332332885998</v>
      </c>
      <c r="N9">
        <v>54.416879270274201</v>
      </c>
      <c r="O9">
        <v>56.693702137529897</v>
      </c>
      <c r="P9">
        <v>58.224564859733697</v>
      </c>
      <c r="Q9">
        <v>59.590424829062997</v>
      </c>
      <c r="R9">
        <v>63.311173554079602</v>
      </c>
      <c r="S9">
        <v>64.893719077273403</v>
      </c>
      <c r="T9">
        <v>62.276207621681102</v>
      </c>
      <c r="U9">
        <v>63.695075745569198</v>
      </c>
      <c r="V9">
        <v>64.278525824347398</v>
      </c>
      <c r="W9">
        <v>65.161539654050799</v>
      </c>
      <c r="X9">
        <v>63.0630353320133</v>
      </c>
      <c r="Y9">
        <v>61.901593348425102</v>
      </c>
      <c r="Z9">
        <v>62.065857115040799</v>
      </c>
      <c r="AA9">
        <v>62.085962393181603</v>
      </c>
      <c r="AB9">
        <v>66.831346313357599</v>
      </c>
      <c r="AC9">
        <v>72.383701786697301</v>
      </c>
      <c r="AD9">
        <v>77.797148952044196</v>
      </c>
      <c r="AE9">
        <v>80.862468561365901</v>
      </c>
      <c r="AF9">
        <v>84.615502828755595</v>
      </c>
    </row>
    <row r="10" spans="1:32" x14ac:dyDescent="0.3">
      <c r="A10" t="s">
        <v>150</v>
      </c>
      <c r="B10" t="s">
        <v>313</v>
      </c>
      <c r="C10" t="s">
        <v>297</v>
      </c>
      <c r="D10" t="s">
        <v>314</v>
      </c>
      <c r="E10" t="s">
        <v>298</v>
      </c>
      <c r="F10">
        <v>77.721308846171794</v>
      </c>
      <c r="G10">
        <v>80.3613625274767</v>
      </c>
      <c r="H10">
        <v>85.483871321025006</v>
      </c>
      <c r="I10">
        <v>88.304095118194397</v>
      </c>
      <c r="J10">
        <v>89.203033551475102</v>
      </c>
      <c r="K10">
        <v>92.001474084600005</v>
      </c>
      <c r="L10">
        <v>93.741668946781104</v>
      </c>
      <c r="M10">
        <v>94.626920505150593</v>
      </c>
      <c r="N10">
        <v>98.291963569782496</v>
      </c>
      <c r="O10">
        <v>101.012364908129</v>
      </c>
      <c r="P10">
        <v>103.172940898696</v>
      </c>
      <c r="Q10">
        <v>105.934643604711</v>
      </c>
      <c r="R10">
        <v>113.647731786213</v>
      </c>
      <c r="S10">
        <v>116.707183777266</v>
      </c>
      <c r="T10">
        <v>115.86039581125701</v>
      </c>
      <c r="U10">
        <v>118.40244706961199</v>
      </c>
      <c r="V10">
        <v>120.269985786695</v>
      </c>
      <c r="W10">
        <v>114.681394972959</v>
      </c>
      <c r="X10">
        <v>105.903973073214</v>
      </c>
      <c r="Y10">
        <v>99.199022062318605</v>
      </c>
      <c r="Z10">
        <v>97.392300880651405</v>
      </c>
      <c r="AA10">
        <v>95.641064660442794</v>
      </c>
      <c r="AB10">
        <v>99.410738045834606</v>
      </c>
      <c r="AC10">
        <v>106.151439737488</v>
      </c>
      <c r="AD10">
        <v>113.146281114424</v>
      </c>
      <c r="AE10">
        <v>120.095033805098</v>
      </c>
      <c r="AF10">
        <v>128.179281635498</v>
      </c>
    </row>
    <row r="11" spans="1:32" x14ac:dyDescent="0.3">
      <c r="A11" t="s">
        <v>150</v>
      </c>
      <c r="B11" t="s">
        <v>315</v>
      </c>
      <c r="C11" t="s">
        <v>297</v>
      </c>
      <c r="D11" t="s">
        <v>316</v>
      </c>
      <c r="E11" t="s">
        <v>298</v>
      </c>
      <c r="F11">
        <v>35.211351131696297</v>
      </c>
      <c r="G11">
        <v>36.5454995883753</v>
      </c>
      <c r="H11">
        <v>39.113161128664899</v>
      </c>
      <c r="I11">
        <v>40.473585632595999</v>
      </c>
      <c r="J11">
        <v>40.910159275117998</v>
      </c>
      <c r="K11">
        <v>42.379971389246698</v>
      </c>
      <c r="L11">
        <v>43.148358127048098</v>
      </c>
      <c r="M11">
        <v>43.206588172264603</v>
      </c>
      <c r="N11">
        <v>43.875084299508401</v>
      </c>
      <c r="O11">
        <v>44.318662770599303</v>
      </c>
      <c r="P11">
        <v>44.948376038962003</v>
      </c>
      <c r="Q11">
        <v>46.344218775648102</v>
      </c>
      <c r="R11">
        <v>50.336558232133299</v>
      </c>
      <c r="S11">
        <v>51.813464699992402</v>
      </c>
      <c r="T11">
        <v>53.584188189576203</v>
      </c>
      <c r="U11">
        <v>54.707371324042903</v>
      </c>
      <c r="V11">
        <v>55.991459962347903</v>
      </c>
      <c r="W11">
        <v>49.519855318908697</v>
      </c>
      <c r="X11">
        <v>42.840937741200399</v>
      </c>
      <c r="Y11">
        <v>37.297428713893503</v>
      </c>
      <c r="Z11">
        <v>35.326443765610698</v>
      </c>
      <c r="AA11">
        <v>33.555102267261098</v>
      </c>
      <c r="AB11">
        <v>32.579391732477099</v>
      </c>
      <c r="AC11">
        <v>33.767737950790803</v>
      </c>
      <c r="AD11">
        <v>35.349132162380101</v>
      </c>
      <c r="AE11">
        <v>39.232565243732203</v>
      </c>
      <c r="AF11">
        <v>43.563778806742</v>
      </c>
    </row>
    <row r="12" spans="1:32" x14ac:dyDescent="0.3">
      <c r="A12" t="s">
        <v>150</v>
      </c>
      <c r="B12" t="s">
        <v>317</v>
      </c>
      <c r="C12" t="s">
        <v>297</v>
      </c>
      <c r="D12" t="s">
        <v>318</v>
      </c>
      <c r="E12" t="s">
        <v>298</v>
      </c>
      <c r="F12">
        <v>105.46278016094401</v>
      </c>
      <c r="G12">
        <v>112.10169268268299</v>
      </c>
      <c r="H12">
        <v>119.933958193572</v>
      </c>
      <c r="I12">
        <v>128.72433868321099</v>
      </c>
      <c r="J12">
        <v>136.703775579427</v>
      </c>
      <c r="K12">
        <v>146.21861815182399</v>
      </c>
      <c r="L12">
        <v>153.91785022652101</v>
      </c>
      <c r="M12">
        <v>157.31432110886499</v>
      </c>
      <c r="N12">
        <v>165.543620131073</v>
      </c>
      <c r="O12">
        <v>170.05075738825599</v>
      </c>
      <c r="P12">
        <v>174.379571554053</v>
      </c>
      <c r="Q12">
        <v>177.93641493821499</v>
      </c>
      <c r="R12">
        <v>186.69456117251099</v>
      </c>
      <c r="S12">
        <v>191.55076197769</v>
      </c>
      <c r="T12">
        <v>186.09388542091901</v>
      </c>
      <c r="U12">
        <v>181.04569066849501</v>
      </c>
      <c r="V12">
        <v>177.999414024918</v>
      </c>
      <c r="W12">
        <v>170.48359572717601</v>
      </c>
      <c r="X12">
        <v>160.23373220471001</v>
      </c>
      <c r="Y12">
        <v>155.06588384550801</v>
      </c>
      <c r="Z12">
        <v>155.06208124406399</v>
      </c>
      <c r="AA12">
        <v>154.213545209214</v>
      </c>
      <c r="AB12">
        <v>157.30415522574199</v>
      </c>
      <c r="AC12">
        <v>167.90349006168199</v>
      </c>
      <c r="AD12">
        <v>175.992476134545</v>
      </c>
      <c r="AE12">
        <v>187.35561042648999</v>
      </c>
      <c r="AF12">
        <v>203.712092506788</v>
      </c>
    </row>
    <row r="13" spans="1:32" x14ac:dyDescent="0.3">
      <c r="A13" t="s">
        <v>150</v>
      </c>
      <c r="B13" t="s">
        <v>319</v>
      </c>
      <c r="C13" t="s">
        <v>297</v>
      </c>
      <c r="D13" t="s">
        <v>320</v>
      </c>
      <c r="E13" t="s">
        <v>298</v>
      </c>
      <c r="F13">
        <v>91.170863358446098</v>
      </c>
      <c r="G13">
        <v>96.774718113367697</v>
      </c>
      <c r="H13">
        <v>104.876119768534</v>
      </c>
      <c r="I13">
        <v>113.537935640722</v>
      </c>
      <c r="J13">
        <v>120.624792690277</v>
      </c>
      <c r="K13">
        <v>128.50510552322501</v>
      </c>
      <c r="L13">
        <v>135.04912215948301</v>
      </c>
      <c r="M13">
        <v>136.595754517182</v>
      </c>
      <c r="N13">
        <v>142.95758629634699</v>
      </c>
      <c r="O13">
        <v>148.294388479573</v>
      </c>
      <c r="P13">
        <v>151.85221174517599</v>
      </c>
      <c r="Q13">
        <v>157.23599262161801</v>
      </c>
      <c r="R13">
        <v>169.11256780037101</v>
      </c>
      <c r="S13">
        <v>178.52438019870499</v>
      </c>
      <c r="T13">
        <v>175.736976883197</v>
      </c>
      <c r="U13">
        <v>172.69525650075499</v>
      </c>
      <c r="V13">
        <v>173.29586432622199</v>
      </c>
      <c r="W13">
        <v>174.168388313756</v>
      </c>
      <c r="X13">
        <v>171.40716407078801</v>
      </c>
      <c r="Y13">
        <v>166.73636077780199</v>
      </c>
      <c r="Z13">
        <v>161.24920251379399</v>
      </c>
      <c r="AA13">
        <v>157.55384313242101</v>
      </c>
      <c r="AB13">
        <v>161.52393396769099</v>
      </c>
      <c r="AC13">
        <v>171.39325373947699</v>
      </c>
      <c r="AD13">
        <v>180.37262139228901</v>
      </c>
      <c r="AE13">
        <v>194.721433218633</v>
      </c>
      <c r="AF13">
        <v>216.606198406559</v>
      </c>
    </row>
    <row r="14" spans="1:32" x14ac:dyDescent="0.3">
      <c r="A14" t="s">
        <v>150</v>
      </c>
      <c r="B14" t="s">
        <v>321</v>
      </c>
      <c r="C14" t="s">
        <v>297</v>
      </c>
      <c r="D14" t="s">
        <v>322</v>
      </c>
      <c r="E14" t="s">
        <v>298</v>
      </c>
      <c r="F14">
        <v>29.2638630261829</v>
      </c>
      <c r="G14">
        <v>30.176667303570099</v>
      </c>
      <c r="H14">
        <v>32.119929968718097</v>
      </c>
      <c r="I14">
        <v>33.831546669303997</v>
      </c>
      <c r="J14">
        <v>36.000605049502298</v>
      </c>
      <c r="K14">
        <v>36.877645367999698</v>
      </c>
      <c r="L14">
        <v>38.5121307844123</v>
      </c>
      <c r="M14">
        <v>38.596014237388303</v>
      </c>
      <c r="N14">
        <v>40.406536859349202</v>
      </c>
      <c r="O14">
        <v>41.133958004844501</v>
      </c>
      <c r="P14">
        <v>42.260257729907501</v>
      </c>
      <c r="Q14">
        <v>43.698967545234098</v>
      </c>
      <c r="R14">
        <v>44.535559036741503</v>
      </c>
      <c r="S14">
        <v>43.293382562615697</v>
      </c>
      <c r="T14">
        <v>38.790735830820303</v>
      </c>
      <c r="U14">
        <v>34.987545870559202</v>
      </c>
      <c r="V14">
        <v>33.696725814439702</v>
      </c>
      <c r="W14">
        <v>32.988576351347199</v>
      </c>
      <c r="X14">
        <v>31.222434685029299</v>
      </c>
      <c r="Y14">
        <v>30.096526412583</v>
      </c>
      <c r="Z14">
        <v>30.065810141187399</v>
      </c>
      <c r="AA14">
        <v>30.620829964226299</v>
      </c>
      <c r="AB14">
        <v>32.423116699183403</v>
      </c>
      <c r="AC14">
        <v>35.085249838789601</v>
      </c>
      <c r="AD14">
        <v>35.233464157657998</v>
      </c>
      <c r="AE14">
        <v>37.690227996615498</v>
      </c>
      <c r="AF14">
        <v>40.985494852824601</v>
      </c>
    </row>
    <row r="15" spans="1:32" x14ac:dyDescent="0.3">
      <c r="A15" t="s">
        <v>150</v>
      </c>
      <c r="B15" t="s">
        <v>323</v>
      </c>
      <c r="C15" t="s">
        <v>297</v>
      </c>
      <c r="D15" t="s">
        <v>324</v>
      </c>
      <c r="E15" t="s">
        <v>298</v>
      </c>
      <c r="F15">
        <v>62.259356389387698</v>
      </c>
      <c r="G15">
        <v>64.930597510371598</v>
      </c>
      <c r="H15">
        <v>69.651800893797699</v>
      </c>
      <c r="I15">
        <v>73.728327222873702</v>
      </c>
      <c r="J15">
        <v>78.666755743924398</v>
      </c>
      <c r="K15">
        <v>82.142881431144502</v>
      </c>
      <c r="L15">
        <v>85.513203524299101</v>
      </c>
      <c r="M15">
        <v>84.759805859804203</v>
      </c>
      <c r="N15">
        <v>86.399654153304596</v>
      </c>
      <c r="O15">
        <v>85.863230077707499</v>
      </c>
      <c r="P15">
        <v>86.074325539203997</v>
      </c>
      <c r="Q15">
        <v>87.106015322331999</v>
      </c>
      <c r="R15">
        <v>89.485754438384802</v>
      </c>
      <c r="S15">
        <v>90.155698859004005</v>
      </c>
      <c r="T15">
        <v>87.456779192505806</v>
      </c>
      <c r="U15">
        <v>85.008160511404796</v>
      </c>
      <c r="V15">
        <v>83.568274758957102</v>
      </c>
      <c r="W15">
        <v>83.305653925879099</v>
      </c>
      <c r="X15">
        <v>82.536374129101702</v>
      </c>
      <c r="Y15">
        <v>82.639069757146899</v>
      </c>
      <c r="Z15">
        <v>83.447020739364405</v>
      </c>
      <c r="AA15">
        <v>84.359507754041502</v>
      </c>
      <c r="AB15">
        <v>88.439047281399894</v>
      </c>
      <c r="AC15">
        <v>94.570365928013203</v>
      </c>
      <c r="AD15">
        <v>96.198195119397894</v>
      </c>
      <c r="AE15">
        <v>100.173118435299</v>
      </c>
      <c r="AF15">
        <v>106.214677212209</v>
      </c>
    </row>
    <row r="16" spans="1:32" x14ac:dyDescent="0.3">
      <c r="A16" t="s">
        <v>150</v>
      </c>
      <c r="B16" t="s">
        <v>325</v>
      </c>
      <c r="C16" t="s">
        <v>297</v>
      </c>
      <c r="D16" t="s">
        <v>326</v>
      </c>
      <c r="E16" t="s">
        <v>298</v>
      </c>
      <c r="F16">
        <v>32.995493363204901</v>
      </c>
      <c r="G16">
        <v>34.753930206801599</v>
      </c>
      <c r="H16">
        <v>37.531870925079701</v>
      </c>
      <c r="I16">
        <v>39.896780553569798</v>
      </c>
      <c r="J16">
        <v>42.6661506944221</v>
      </c>
      <c r="K16">
        <v>45.265236063144897</v>
      </c>
      <c r="L16">
        <v>47.001072739886901</v>
      </c>
      <c r="M16">
        <v>46.163791622415999</v>
      </c>
      <c r="N16">
        <v>45.9931172939555</v>
      </c>
      <c r="O16">
        <v>44.729272072863097</v>
      </c>
      <c r="P16">
        <v>43.814067809296603</v>
      </c>
      <c r="Q16">
        <v>43.407047777098001</v>
      </c>
      <c r="R16">
        <v>44.950195401643398</v>
      </c>
      <c r="S16">
        <v>46.8623162963884</v>
      </c>
      <c r="T16">
        <v>48.666043361685503</v>
      </c>
      <c r="U16">
        <v>50.020614640845601</v>
      </c>
      <c r="V16">
        <v>49.8715489445174</v>
      </c>
      <c r="W16">
        <v>50.317077574532</v>
      </c>
      <c r="X16">
        <v>51.313939444072403</v>
      </c>
      <c r="Y16">
        <v>52.542543344563903</v>
      </c>
      <c r="Z16">
        <v>53.381210598176999</v>
      </c>
      <c r="AA16">
        <v>53.738677789815199</v>
      </c>
      <c r="AB16">
        <v>56.015930582216598</v>
      </c>
      <c r="AC16">
        <v>59.485116089223602</v>
      </c>
      <c r="AD16">
        <v>60.964730961739903</v>
      </c>
      <c r="AE16">
        <v>62.482890438683498</v>
      </c>
      <c r="AF16">
        <v>65.229182359384296</v>
      </c>
    </row>
    <row r="17" spans="1:32" x14ac:dyDescent="0.3">
      <c r="A17" t="s">
        <v>150</v>
      </c>
      <c r="B17" t="s">
        <v>327</v>
      </c>
      <c r="C17" t="s">
        <v>297</v>
      </c>
      <c r="D17" t="s">
        <v>328</v>
      </c>
      <c r="E17" t="s">
        <v>298</v>
      </c>
      <c r="F17">
        <v>29.569448998274101</v>
      </c>
      <c r="G17">
        <v>31.350484101570999</v>
      </c>
      <c r="H17">
        <v>34.001329185464201</v>
      </c>
      <c r="I17">
        <v>36.423645360016998</v>
      </c>
      <c r="J17">
        <v>39.089046838404698</v>
      </c>
      <c r="K17">
        <v>41.811685618821301</v>
      </c>
      <c r="L17">
        <v>43.794669497010297</v>
      </c>
      <c r="M17">
        <v>44.586299106746097</v>
      </c>
      <c r="N17">
        <v>46.785004020485502</v>
      </c>
      <c r="O17">
        <v>48.237889144218997</v>
      </c>
      <c r="P17">
        <v>48.871209775476899</v>
      </c>
      <c r="Q17">
        <v>50.348838277606802</v>
      </c>
      <c r="R17">
        <v>54.635619041717199</v>
      </c>
      <c r="S17">
        <v>57.651866484508098</v>
      </c>
      <c r="T17">
        <v>55.869882042163901</v>
      </c>
      <c r="U17">
        <v>52.880245478938399</v>
      </c>
      <c r="V17">
        <v>50.958461740360903</v>
      </c>
      <c r="W17">
        <v>49.042202209337603</v>
      </c>
      <c r="X17">
        <v>47.654632825173898</v>
      </c>
      <c r="Y17">
        <v>48.123386644263697</v>
      </c>
      <c r="Z17">
        <v>48.342046288718997</v>
      </c>
      <c r="AA17">
        <v>48.967902916458101</v>
      </c>
      <c r="AB17">
        <v>49.069589005200598</v>
      </c>
      <c r="AC17">
        <v>52.103331717487997</v>
      </c>
      <c r="AD17">
        <v>54.102500682361203</v>
      </c>
      <c r="AE17">
        <v>57.421051901225702</v>
      </c>
      <c r="AF17">
        <v>62.977050163579499</v>
      </c>
    </row>
    <row r="18" spans="1:32" x14ac:dyDescent="0.3">
      <c r="A18" t="s">
        <v>150</v>
      </c>
      <c r="B18" t="s">
        <v>329</v>
      </c>
      <c r="C18" t="s">
        <v>297</v>
      </c>
      <c r="D18" t="s">
        <v>330</v>
      </c>
      <c r="E18" t="s">
        <v>298</v>
      </c>
      <c r="F18">
        <v>83.026493629998498</v>
      </c>
      <c r="G18">
        <v>88.965644487568795</v>
      </c>
      <c r="H18">
        <v>95.549199227938104</v>
      </c>
      <c r="I18">
        <v>103.002929062985</v>
      </c>
      <c r="J18">
        <v>107.31826915846899</v>
      </c>
      <c r="K18">
        <v>112.879657437706</v>
      </c>
      <c r="L18">
        <v>117.617832039017</v>
      </c>
      <c r="M18">
        <v>118.414890179464</v>
      </c>
      <c r="N18">
        <v>122.339783991895</v>
      </c>
      <c r="O18">
        <v>121.514341259728</v>
      </c>
      <c r="P18">
        <v>119.943785198287</v>
      </c>
      <c r="Q18">
        <v>120.76374250997399</v>
      </c>
      <c r="R18">
        <v>121.06928010947701</v>
      </c>
      <c r="S18">
        <v>119.536893601245</v>
      </c>
      <c r="T18">
        <v>111.162394037494</v>
      </c>
      <c r="U18">
        <v>108.99651230156501</v>
      </c>
      <c r="V18">
        <v>107.683630074508</v>
      </c>
      <c r="W18">
        <v>107.844781998326</v>
      </c>
      <c r="X18">
        <v>105.87723151011301</v>
      </c>
      <c r="Y18">
        <v>105.480764966226</v>
      </c>
      <c r="Z18">
        <v>110.436389724375</v>
      </c>
      <c r="AA18">
        <v>116.097820083378</v>
      </c>
      <c r="AB18">
        <v>119.519212890445</v>
      </c>
      <c r="AC18">
        <v>132.634960472269</v>
      </c>
      <c r="AD18">
        <v>143.34003925237599</v>
      </c>
      <c r="AE18">
        <v>154.521334720358</v>
      </c>
      <c r="AF18">
        <v>168.30847908406301</v>
      </c>
    </row>
    <row r="19" spans="1:32" x14ac:dyDescent="0.3">
      <c r="A19" t="s">
        <v>150</v>
      </c>
      <c r="B19" t="s">
        <v>331</v>
      </c>
      <c r="C19" t="s">
        <v>297</v>
      </c>
      <c r="D19" t="s">
        <v>332</v>
      </c>
      <c r="E19" t="s">
        <v>298</v>
      </c>
      <c r="F19">
        <v>88.217044375417998</v>
      </c>
      <c r="G19">
        <v>96.135143502161</v>
      </c>
      <c r="H19">
        <v>105.337443182938</v>
      </c>
      <c r="I19">
        <v>114.888684502525</v>
      </c>
      <c r="J19">
        <v>122.23665897592301</v>
      </c>
      <c r="K19">
        <v>129.492793331906</v>
      </c>
      <c r="L19">
        <v>135.02120042818601</v>
      </c>
      <c r="M19">
        <v>136.49892998598801</v>
      </c>
      <c r="N19">
        <v>142.813313312102</v>
      </c>
      <c r="O19">
        <v>145.717495940182</v>
      </c>
      <c r="P19">
        <v>146.753027789962</v>
      </c>
      <c r="Q19">
        <v>148.33913912145599</v>
      </c>
      <c r="R19">
        <v>156.53717924456799</v>
      </c>
      <c r="S19">
        <v>164.916252921178</v>
      </c>
      <c r="T19">
        <v>168.09030593</v>
      </c>
      <c r="U19">
        <v>168.77239923223999</v>
      </c>
      <c r="V19">
        <v>166.72082135549701</v>
      </c>
      <c r="W19">
        <v>166.28045223350799</v>
      </c>
      <c r="X19">
        <v>163.6288806595</v>
      </c>
      <c r="Y19">
        <v>165.52433231912099</v>
      </c>
      <c r="Z19">
        <v>170.43176164965101</v>
      </c>
      <c r="AA19">
        <v>168.40605812703001</v>
      </c>
      <c r="AB19">
        <v>170.867089540286</v>
      </c>
      <c r="AC19">
        <v>183.59462521912499</v>
      </c>
      <c r="AD19">
        <v>191.32323362768901</v>
      </c>
      <c r="AE19">
        <v>206.24732716867101</v>
      </c>
      <c r="AF19">
        <v>224.30412489703599</v>
      </c>
    </row>
    <row r="20" spans="1:32" x14ac:dyDescent="0.3">
      <c r="A20" t="s">
        <v>150</v>
      </c>
      <c r="B20" t="s">
        <v>333</v>
      </c>
      <c r="C20" t="s">
        <v>297</v>
      </c>
      <c r="D20" t="s">
        <v>334</v>
      </c>
      <c r="E20" t="s">
        <v>298</v>
      </c>
      <c r="F20">
        <v>84.952226963248904</v>
      </c>
      <c r="G20">
        <v>89.210265820044398</v>
      </c>
      <c r="H20">
        <v>93.523587588000893</v>
      </c>
      <c r="I20">
        <v>97.162532497866493</v>
      </c>
      <c r="J20">
        <v>105.41537611647701</v>
      </c>
      <c r="K20">
        <v>118.511804359633</v>
      </c>
      <c r="L20">
        <v>130.89768212202401</v>
      </c>
      <c r="M20">
        <v>137.383901347483</v>
      </c>
      <c r="N20">
        <v>147.92635958381399</v>
      </c>
      <c r="O20">
        <v>157.35496506570999</v>
      </c>
      <c r="P20">
        <v>179.170772084199</v>
      </c>
      <c r="Q20">
        <v>192.20172796610601</v>
      </c>
      <c r="R20">
        <v>218.253976502547</v>
      </c>
      <c r="S20">
        <v>259.58551291084899</v>
      </c>
      <c r="T20">
        <v>264.94261464383902</v>
      </c>
      <c r="U20">
        <v>268.221527939498</v>
      </c>
      <c r="V20">
        <v>267.21985575276602</v>
      </c>
      <c r="W20">
        <v>247.62026465064901</v>
      </c>
      <c r="X20">
        <v>246.43035240827399</v>
      </c>
      <c r="Y20">
        <v>242.437053410224</v>
      </c>
      <c r="Z20">
        <v>228.05674896531301</v>
      </c>
      <c r="AA20">
        <v>216.09908033134101</v>
      </c>
      <c r="AB20">
        <v>215.85656442861199</v>
      </c>
      <c r="AC20">
        <v>198.29787168023799</v>
      </c>
      <c r="AD20">
        <v>181.03744904442499</v>
      </c>
      <c r="AE20">
        <v>184.08073078834801</v>
      </c>
      <c r="AF20">
        <v>188.293115868684</v>
      </c>
    </row>
    <row r="21" spans="1:32" x14ac:dyDescent="0.3">
      <c r="A21" t="s">
        <v>150</v>
      </c>
      <c r="B21" t="s">
        <v>335</v>
      </c>
      <c r="C21" t="s">
        <v>297</v>
      </c>
      <c r="D21" t="s">
        <v>336</v>
      </c>
      <c r="E21" t="s">
        <v>298</v>
      </c>
      <c r="F21">
        <v>106.21469499394701</v>
      </c>
      <c r="G21">
        <v>112.61607652999599</v>
      </c>
      <c r="H21">
        <v>119.270157168783</v>
      </c>
      <c r="I21">
        <v>125.36532007405501</v>
      </c>
      <c r="J21">
        <v>136.31891083128801</v>
      </c>
      <c r="K21">
        <v>152.39841894839901</v>
      </c>
      <c r="L21">
        <v>168.08023487104199</v>
      </c>
      <c r="M21">
        <v>177.00456782503301</v>
      </c>
      <c r="N21">
        <v>192.31792663801701</v>
      </c>
      <c r="O21">
        <v>205.74385198695899</v>
      </c>
      <c r="P21">
        <v>231.51681234529201</v>
      </c>
      <c r="Q21">
        <v>248.685488284711</v>
      </c>
      <c r="R21">
        <v>280.41871645447401</v>
      </c>
      <c r="S21">
        <v>326.86552159120703</v>
      </c>
      <c r="T21">
        <v>335.30462701537402</v>
      </c>
      <c r="U21">
        <v>339.05472526494498</v>
      </c>
      <c r="V21">
        <v>339.45600566734998</v>
      </c>
      <c r="W21">
        <v>321.67800432919802</v>
      </c>
      <c r="X21">
        <v>320.13399690798798</v>
      </c>
      <c r="Y21">
        <v>314.476616313644</v>
      </c>
      <c r="Z21">
        <v>298.40665602215802</v>
      </c>
      <c r="AA21">
        <v>285.47856635033099</v>
      </c>
      <c r="AB21">
        <v>285.80914068900199</v>
      </c>
      <c r="AC21">
        <v>269.70192410624998</v>
      </c>
      <c r="AD21">
        <v>254.83614372779601</v>
      </c>
      <c r="AE21">
        <v>265.04696358876402</v>
      </c>
      <c r="AF21">
        <v>276.427365873729</v>
      </c>
    </row>
    <row r="22" spans="1:32" x14ac:dyDescent="0.3">
      <c r="A22" t="s">
        <v>150</v>
      </c>
      <c r="B22" t="s">
        <v>337</v>
      </c>
      <c r="C22" t="s">
        <v>297</v>
      </c>
      <c r="D22" t="s">
        <v>338</v>
      </c>
      <c r="E22" t="s">
        <v>298</v>
      </c>
      <c r="F22">
        <v>21.2624680306985</v>
      </c>
      <c r="G22">
        <v>23.405810709951101</v>
      </c>
      <c r="H22">
        <v>25.746569580782001</v>
      </c>
      <c r="I22">
        <v>28.202787576188602</v>
      </c>
      <c r="J22">
        <v>30.903534714810899</v>
      </c>
      <c r="K22">
        <v>33.886614588765802</v>
      </c>
      <c r="L22">
        <v>37.182552749018001</v>
      </c>
      <c r="M22">
        <v>39.620666477549698</v>
      </c>
      <c r="N22">
        <v>44.391567054202902</v>
      </c>
      <c r="O22">
        <v>48.388886921248996</v>
      </c>
      <c r="P22">
        <v>52.346040261093002</v>
      </c>
      <c r="Q22">
        <v>56.4837603186051</v>
      </c>
      <c r="R22">
        <v>62.164739951927302</v>
      </c>
      <c r="S22">
        <v>67.280008680357597</v>
      </c>
      <c r="T22">
        <v>70.362012371535002</v>
      </c>
      <c r="U22">
        <v>70.833197325446903</v>
      </c>
      <c r="V22">
        <v>72.236149914584203</v>
      </c>
      <c r="W22">
        <v>74.057739678549694</v>
      </c>
      <c r="X22">
        <v>73.703644499713803</v>
      </c>
      <c r="Y22">
        <v>72.039562903420105</v>
      </c>
      <c r="Z22">
        <v>70.349907056845097</v>
      </c>
      <c r="AA22">
        <v>69.379486018990505</v>
      </c>
      <c r="AB22">
        <v>69.952576260389506</v>
      </c>
      <c r="AC22">
        <v>71.404052426012797</v>
      </c>
      <c r="AD22">
        <v>73.798694683370798</v>
      </c>
      <c r="AE22">
        <v>80.966232800415298</v>
      </c>
      <c r="AF22">
        <v>88.134250005044606</v>
      </c>
    </row>
    <row r="23" spans="1:32" x14ac:dyDescent="0.3">
      <c r="A23" t="s">
        <v>150</v>
      </c>
      <c r="B23" t="s">
        <v>339</v>
      </c>
      <c r="C23" t="s">
        <v>297</v>
      </c>
      <c r="D23" t="s">
        <v>340</v>
      </c>
      <c r="E23" t="s">
        <v>298</v>
      </c>
      <c r="F23">
        <v>272.107108655638</v>
      </c>
      <c r="G23">
        <v>295.33743864006101</v>
      </c>
      <c r="H23">
        <v>333.14845438342502</v>
      </c>
      <c r="I23">
        <v>381.46173582210798</v>
      </c>
      <c r="J23">
        <v>422.54002834671297</v>
      </c>
      <c r="K23">
        <v>470.36463210139999</v>
      </c>
      <c r="L23">
        <v>505.83730958936297</v>
      </c>
      <c r="M23">
        <v>529.33740837446896</v>
      </c>
      <c r="N23">
        <v>556.11620074022198</v>
      </c>
      <c r="O23">
        <v>577.73654507739502</v>
      </c>
      <c r="P23">
        <v>599.08936694280396</v>
      </c>
      <c r="Q23">
        <v>609.658756780251</v>
      </c>
      <c r="R23">
        <v>639.56387021558203</v>
      </c>
      <c r="S23">
        <v>655.82104601173603</v>
      </c>
      <c r="T23">
        <v>649.73639807718405</v>
      </c>
      <c r="U23">
        <v>629.96964331845095</v>
      </c>
      <c r="V23">
        <v>624.45180292944303</v>
      </c>
      <c r="W23">
        <v>575.59070595917296</v>
      </c>
      <c r="X23">
        <v>513.39710680576798</v>
      </c>
      <c r="Y23">
        <v>476.83171137980702</v>
      </c>
      <c r="Z23">
        <v>454.66739108030998</v>
      </c>
      <c r="AA23">
        <v>417.50026342970398</v>
      </c>
      <c r="AB23">
        <v>409.20019900520202</v>
      </c>
      <c r="AC23">
        <v>421.786799092742</v>
      </c>
      <c r="AD23">
        <v>432.06068882335398</v>
      </c>
      <c r="AE23">
        <v>439.27577307138301</v>
      </c>
      <c r="AF23">
        <v>465.59437756491798</v>
      </c>
    </row>
    <row r="24" spans="1:32" x14ac:dyDescent="0.3">
      <c r="A24" t="s">
        <v>150</v>
      </c>
      <c r="B24" t="s">
        <v>341</v>
      </c>
      <c r="C24" t="s">
        <v>297</v>
      </c>
      <c r="D24" t="s">
        <v>342</v>
      </c>
      <c r="E24" t="s">
        <v>298</v>
      </c>
      <c r="F24">
        <v>910.61521366101704</v>
      </c>
      <c r="G24">
        <v>971.85548604945598</v>
      </c>
      <c r="H24">
        <v>1033.7030908404799</v>
      </c>
      <c r="I24">
        <v>1121.57177559297</v>
      </c>
      <c r="J24">
        <v>1201.1431139614899</v>
      </c>
      <c r="K24">
        <v>1279.1028231886701</v>
      </c>
      <c r="L24">
        <v>1349.56647506788</v>
      </c>
      <c r="M24">
        <v>1373.5874304364299</v>
      </c>
      <c r="N24">
        <v>1442.7590469852601</v>
      </c>
      <c r="O24">
        <v>1513.66817049369</v>
      </c>
      <c r="P24">
        <v>1574.0337407709201</v>
      </c>
      <c r="Q24">
        <v>1625.1962477309301</v>
      </c>
      <c r="R24">
        <v>1718.9254787132099</v>
      </c>
      <c r="S24">
        <v>1798.8268632990701</v>
      </c>
      <c r="T24">
        <v>1834.62148031018</v>
      </c>
      <c r="U24">
        <v>1828.32867748998</v>
      </c>
      <c r="V24">
        <v>1754.3942233927401</v>
      </c>
      <c r="W24">
        <v>1688.6985016431299</v>
      </c>
      <c r="X24">
        <v>1617.2126531707499</v>
      </c>
      <c r="Y24">
        <v>1618.19456440971</v>
      </c>
      <c r="Z24">
        <v>1660.3310116432201</v>
      </c>
      <c r="AA24">
        <v>1691.5723359856499</v>
      </c>
      <c r="AB24">
        <v>1761.1056682399501</v>
      </c>
      <c r="AC24">
        <v>1894.56939108647</v>
      </c>
      <c r="AD24">
        <v>1962.49150688809</v>
      </c>
      <c r="AE24">
        <v>2015.07361392553</v>
      </c>
      <c r="AF24">
        <v>2146.5116432445302</v>
      </c>
    </row>
    <row r="25" spans="1:32" x14ac:dyDescent="0.3">
      <c r="A25" t="s">
        <v>150</v>
      </c>
      <c r="B25" t="s">
        <v>343</v>
      </c>
      <c r="C25" t="s">
        <v>297</v>
      </c>
      <c r="D25" t="s">
        <v>344</v>
      </c>
      <c r="E25" t="s">
        <v>298</v>
      </c>
      <c r="F25">
        <v>109.525994847872</v>
      </c>
      <c r="G25">
        <v>116.121461616853</v>
      </c>
      <c r="H25">
        <v>123.126166183588</v>
      </c>
      <c r="I25">
        <v>133.387762231088</v>
      </c>
      <c r="J25">
        <v>142.976179436802</v>
      </c>
      <c r="K25">
        <v>152.433921771055</v>
      </c>
      <c r="L25">
        <v>161.84538002962401</v>
      </c>
      <c r="M25">
        <v>166.131802255953</v>
      </c>
      <c r="N25">
        <v>176.98610371409001</v>
      </c>
      <c r="O25">
        <v>186.20463366455101</v>
      </c>
      <c r="P25">
        <v>193.12960891835399</v>
      </c>
      <c r="Q25">
        <v>199.504110932435</v>
      </c>
      <c r="R25">
        <v>211.803973454821</v>
      </c>
      <c r="S25">
        <v>221.65142455244401</v>
      </c>
      <c r="T25">
        <v>225.46909386301701</v>
      </c>
      <c r="U25">
        <v>224.32081542281799</v>
      </c>
      <c r="V25">
        <v>217.97687788085599</v>
      </c>
      <c r="W25">
        <v>206.659651041616</v>
      </c>
      <c r="X25">
        <v>192.580794560198</v>
      </c>
      <c r="Y25">
        <v>187.01100235932299</v>
      </c>
      <c r="Z25">
        <v>188.67728779999999</v>
      </c>
      <c r="AA25">
        <v>191.06577718336101</v>
      </c>
      <c r="AB25">
        <v>199.27377577622801</v>
      </c>
      <c r="AC25">
        <v>213.63629816756</v>
      </c>
      <c r="AD25">
        <v>226.70165072747099</v>
      </c>
      <c r="AE25">
        <v>225.76752878066401</v>
      </c>
      <c r="AF25">
        <v>238.037695316417</v>
      </c>
    </row>
    <row r="26" spans="1:32" x14ac:dyDescent="0.3">
      <c r="A26" t="s">
        <v>150</v>
      </c>
      <c r="B26" t="s">
        <v>345</v>
      </c>
      <c r="C26" t="s">
        <v>297</v>
      </c>
      <c r="D26" t="s">
        <v>346</v>
      </c>
      <c r="E26" t="s">
        <v>298</v>
      </c>
      <c r="F26">
        <v>412.72528616028302</v>
      </c>
      <c r="G26">
        <v>441.30277296662598</v>
      </c>
      <c r="H26">
        <v>469.53105198109301</v>
      </c>
      <c r="I26">
        <v>509.59119068745099</v>
      </c>
      <c r="J26">
        <v>545.64304618830204</v>
      </c>
      <c r="K26">
        <v>580.40373580386404</v>
      </c>
      <c r="L26">
        <v>610.56626611329398</v>
      </c>
      <c r="M26">
        <v>619.39447980905504</v>
      </c>
      <c r="N26">
        <v>649.65998678539302</v>
      </c>
      <c r="O26">
        <v>679.846594068782</v>
      </c>
      <c r="P26">
        <v>707.910424643027</v>
      </c>
      <c r="Q26">
        <v>730.81837158967801</v>
      </c>
      <c r="R26">
        <v>771.69649607325096</v>
      </c>
      <c r="S26">
        <v>808.07234358560902</v>
      </c>
      <c r="T26">
        <v>828.16992535016595</v>
      </c>
      <c r="U26">
        <v>829.169157898565</v>
      </c>
      <c r="V26">
        <v>784.82132300722606</v>
      </c>
      <c r="W26">
        <v>747.79718618532604</v>
      </c>
      <c r="X26">
        <v>712.00925550784996</v>
      </c>
      <c r="Y26">
        <v>712.76480663264897</v>
      </c>
      <c r="Z26">
        <v>726.119533767593</v>
      </c>
      <c r="AA26">
        <v>730.60478933370405</v>
      </c>
      <c r="AB26">
        <v>750.73608155671502</v>
      </c>
      <c r="AC26">
        <v>787.33194136879001</v>
      </c>
      <c r="AD26">
        <v>802.15030122582903</v>
      </c>
      <c r="AE26">
        <v>820.73690514884197</v>
      </c>
      <c r="AF26">
        <v>872.40813449761004</v>
      </c>
    </row>
    <row r="27" spans="1:32" x14ac:dyDescent="0.3">
      <c r="A27" t="s">
        <v>150</v>
      </c>
      <c r="B27" t="s">
        <v>347</v>
      </c>
      <c r="C27" t="s">
        <v>297</v>
      </c>
      <c r="D27" t="s">
        <v>348</v>
      </c>
      <c r="E27" t="s">
        <v>298</v>
      </c>
      <c r="F27">
        <v>388.36393265286301</v>
      </c>
      <c r="G27">
        <v>414.43125146597799</v>
      </c>
      <c r="H27">
        <v>441.045872675797</v>
      </c>
      <c r="I27">
        <v>478.59282267442802</v>
      </c>
      <c r="J27">
        <v>512.52388833638395</v>
      </c>
      <c r="K27">
        <v>546.26516561375104</v>
      </c>
      <c r="L27">
        <v>577.15482892495902</v>
      </c>
      <c r="M27">
        <v>588.06114837142695</v>
      </c>
      <c r="N27">
        <v>616.11295648577902</v>
      </c>
      <c r="O27">
        <v>647.61694276035996</v>
      </c>
      <c r="P27">
        <v>672.99370720954198</v>
      </c>
      <c r="Q27">
        <v>694.87376520881696</v>
      </c>
      <c r="R27">
        <v>735.42500918513394</v>
      </c>
      <c r="S27">
        <v>769.10309516101597</v>
      </c>
      <c r="T27">
        <v>780.98246109699301</v>
      </c>
      <c r="U27">
        <v>774.83870416859202</v>
      </c>
      <c r="V27">
        <v>751.59602250465605</v>
      </c>
      <c r="W27">
        <v>734.24166441618297</v>
      </c>
      <c r="X27">
        <v>712.62260310270301</v>
      </c>
      <c r="Y27">
        <v>718.41875541773595</v>
      </c>
      <c r="Z27">
        <v>745.53419007563002</v>
      </c>
      <c r="AA27">
        <v>769.90176946858605</v>
      </c>
      <c r="AB27">
        <v>811.09581090700203</v>
      </c>
      <c r="AC27">
        <v>893.60115155011999</v>
      </c>
      <c r="AD27">
        <v>933.63955493479295</v>
      </c>
      <c r="AE27">
        <v>968.56917999602399</v>
      </c>
      <c r="AF27">
        <v>1036.0658134304999</v>
      </c>
    </row>
    <row r="28" spans="1:32" x14ac:dyDescent="0.3">
      <c r="A28" t="s">
        <v>150</v>
      </c>
      <c r="B28" t="s">
        <v>349</v>
      </c>
      <c r="C28" t="s">
        <v>297</v>
      </c>
      <c r="D28" t="s">
        <v>350</v>
      </c>
      <c r="E28" t="s">
        <v>298</v>
      </c>
      <c r="F28">
        <v>195.190082799203</v>
      </c>
      <c r="G28">
        <v>217.10880206386</v>
      </c>
      <c r="H28">
        <v>240.915477822632</v>
      </c>
      <c r="I28">
        <v>268.812172865869</v>
      </c>
      <c r="J28">
        <v>291.41147093615001</v>
      </c>
      <c r="K28">
        <v>320.76965221980299</v>
      </c>
      <c r="L28">
        <v>346.07084028649501</v>
      </c>
      <c r="M28">
        <v>361.03562491464402</v>
      </c>
      <c r="N28">
        <v>389.28880001529097</v>
      </c>
      <c r="O28">
        <v>415.54629648781201</v>
      </c>
      <c r="P28">
        <v>445.31742964124498</v>
      </c>
      <c r="Q28">
        <v>469.291985268362</v>
      </c>
      <c r="R28">
        <v>510.244473178524</v>
      </c>
      <c r="S28">
        <v>547.81858802299803</v>
      </c>
      <c r="T28">
        <v>559.79209408198597</v>
      </c>
      <c r="U28">
        <v>572.15981542577299</v>
      </c>
      <c r="V28">
        <v>563.78276616514302</v>
      </c>
      <c r="W28">
        <v>528.57067532818405</v>
      </c>
      <c r="X28">
        <v>504.73253994889501</v>
      </c>
      <c r="Y28">
        <v>489.27721131678902</v>
      </c>
      <c r="Z28">
        <v>487.02813843425201</v>
      </c>
      <c r="AA28">
        <v>491.60879277761802</v>
      </c>
      <c r="AB28">
        <v>516.08454625218201</v>
      </c>
      <c r="AC28">
        <v>568.61179990665505</v>
      </c>
      <c r="AD28">
        <v>591.98535028440301</v>
      </c>
      <c r="AE28">
        <v>612.37820753884705</v>
      </c>
      <c r="AF28">
        <v>606.07728048343199</v>
      </c>
    </row>
    <row r="29" spans="1:32" x14ac:dyDescent="0.3">
      <c r="A29" t="s">
        <v>150</v>
      </c>
      <c r="B29" t="s">
        <v>351</v>
      </c>
      <c r="C29" t="s">
        <v>297</v>
      </c>
      <c r="D29" t="s">
        <v>352</v>
      </c>
      <c r="E29" t="s">
        <v>298</v>
      </c>
      <c r="F29">
        <v>58.460023380826598</v>
      </c>
      <c r="G29">
        <v>64.308275867304502</v>
      </c>
      <c r="H29">
        <v>70.924836923757994</v>
      </c>
      <c r="I29">
        <v>78.885568805669294</v>
      </c>
      <c r="J29">
        <v>85.645199184714301</v>
      </c>
      <c r="K29">
        <v>93.481908589751001</v>
      </c>
      <c r="L29">
        <v>100.550870963847</v>
      </c>
      <c r="M29">
        <v>104.863486227471</v>
      </c>
      <c r="N29">
        <v>111.847060801713</v>
      </c>
      <c r="O29">
        <v>118.56405856793999</v>
      </c>
      <c r="P29">
        <v>125.183867972142</v>
      </c>
      <c r="Q29">
        <v>131.17293911774999</v>
      </c>
      <c r="R29">
        <v>141.197970859234</v>
      </c>
      <c r="S29">
        <v>149.58142181412899</v>
      </c>
      <c r="T29">
        <v>153.120774335455</v>
      </c>
      <c r="U29">
        <v>158.67901859551699</v>
      </c>
      <c r="V29">
        <v>158.93595545678701</v>
      </c>
      <c r="W29">
        <v>157.49308872122299</v>
      </c>
      <c r="X29">
        <v>159.07907569603401</v>
      </c>
      <c r="Y29">
        <v>157.34119146337801</v>
      </c>
      <c r="Z29">
        <v>160.981558941277</v>
      </c>
      <c r="AA29">
        <v>164.80834075924301</v>
      </c>
      <c r="AB29">
        <v>178.17409253942401</v>
      </c>
      <c r="AC29">
        <v>205.16134443004799</v>
      </c>
      <c r="AD29">
        <v>216.43246774491001</v>
      </c>
      <c r="AE29">
        <v>231.88656988572299</v>
      </c>
      <c r="AF29">
        <v>232.76025683569699</v>
      </c>
    </row>
    <row r="30" spans="1:32" x14ac:dyDescent="0.3">
      <c r="A30" t="s">
        <v>150</v>
      </c>
      <c r="B30" t="s">
        <v>353</v>
      </c>
      <c r="C30" t="s">
        <v>297</v>
      </c>
      <c r="D30" t="s">
        <v>354</v>
      </c>
      <c r="E30" t="s">
        <v>298</v>
      </c>
      <c r="F30">
        <v>4.2517680294591296</v>
      </c>
      <c r="G30">
        <v>4.7642801610567096</v>
      </c>
      <c r="H30">
        <v>5.3188240914858103</v>
      </c>
      <c r="I30">
        <v>5.9729755362434096</v>
      </c>
      <c r="J30">
        <v>6.4968580575537898</v>
      </c>
      <c r="K30">
        <v>7.1953169166263899</v>
      </c>
      <c r="L30">
        <v>7.7938791504498504</v>
      </c>
      <c r="M30">
        <v>8.1507201172082002</v>
      </c>
      <c r="N30">
        <v>8.8630666699004195</v>
      </c>
      <c r="O30">
        <v>9.5274571217159796</v>
      </c>
      <c r="P30">
        <v>10.3375520801837</v>
      </c>
      <c r="Q30">
        <v>10.9961553358036</v>
      </c>
      <c r="R30">
        <v>12.089360578748099</v>
      </c>
      <c r="S30">
        <v>13.145659477725401</v>
      </c>
      <c r="T30">
        <v>13.486582677930899</v>
      </c>
      <c r="U30">
        <v>13.739976591567499</v>
      </c>
      <c r="V30">
        <v>13.9616513430631</v>
      </c>
      <c r="W30">
        <v>13.6163600854051</v>
      </c>
      <c r="X30">
        <v>13.7914296293606</v>
      </c>
      <c r="Y30">
        <v>15.2217966276667</v>
      </c>
      <c r="Z30">
        <v>15.6824603557739</v>
      </c>
      <c r="AA30">
        <v>15.0780801236637</v>
      </c>
      <c r="AB30">
        <v>15.137686975274301</v>
      </c>
      <c r="AC30">
        <v>17.436663022535399</v>
      </c>
      <c r="AD30">
        <v>22.1012296344379</v>
      </c>
      <c r="AE30">
        <v>24.383332515447002</v>
      </c>
      <c r="AF30">
        <v>25.902559146070299</v>
      </c>
    </row>
    <row r="31" spans="1:32" x14ac:dyDescent="0.3">
      <c r="A31" t="s">
        <v>150</v>
      </c>
      <c r="B31" t="s">
        <v>355</v>
      </c>
      <c r="C31" t="s">
        <v>297</v>
      </c>
      <c r="D31" t="s">
        <v>356</v>
      </c>
      <c r="E31" t="s">
        <v>298</v>
      </c>
      <c r="F31">
        <v>26.837210718610802</v>
      </c>
      <c r="G31">
        <v>29.6892066568</v>
      </c>
      <c r="H31">
        <v>32.818319249845203</v>
      </c>
      <c r="I31">
        <v>36.529856855900498</v>
      </c>
      <c r="J31">
        <v>39.572098032882799</v>
      </c>
      <c r="K31">
        <v>43.2988749199829</v>
      </c>
      <c r="L31">
        <v>46.718100162091098</v>
      </c>
      <c r="M31">
        <v>48.859644108846297</v>
      </c>
      <c r="N31">
        <v>52.972318205233002</v>
      </c>
      <c r="O31">
        <v>56.462926391876302</v>
      </c>
      <c r="P31">
        <v>60.194985493142397</v>
      </c>
      <c r="Q31">
        <v>63.341914715535403</v>
      </c>
      <c r="R31">
        <v>68.910944387430604</v>
      </c>
      <c r="S31">
        <v>73.806567349851306</v>
      </c>
      <c r="T31">
        <v>75.660883050180999</v>
      </c>
      <c r="U31">
        <v>76.675304981338599</v>
      </c>
      <c r="V31">
        <v>71.408020362411804</v>
      </c>
      <c r="W31">
        <v>67.424474570128893</v>
      </c>
      <c r="X31">
        <v>64.912471811024005</v>
      </c>
      <c r="Y31">
        <v>62.401947012202598</v>
      </c>
      <c r="Z31">
        <v>60.6241121251078</v>
      </c>
      <c r="AA31">
        <v>59.8393588049436</v>
      </c>
      <c r="AB31">
        <v>61.0173887258984</v>
      </c>
      <c r="AC31">
        <v>67.075451491991302</v>
      </c>
      <c r="AD31">
        <v>69.529938941104305</v>
      </c>
      <c r="AE31">
        <v>69.190393418276599</v>
      </c>
      <c r="AF31">
        <v>64.7145831510188</v>
      </c>
    </row>
    <row r="32" spans="1:32" x14ac:dyDescent="0.3">
      <c r="A32" t="s">
        <v>150</v>
      </c>
      <c r="B32" t="s">
        <v>357</v>
      </c>
      <c r="C32" t="s">
        <v>297</v>
      </c>
      <c r="D32" t="s">
        <v>358</v>
      </c>
      <c r="E32" t="s">
        <v>298</v>
      </c>
      <c r="F32">
        <v>91.711160499692099</v>
      </c>
      <c r="G32">
        <v>103.09551211151501</v>
      </c>
      <c r="H32">
        <v>115.083688961522</v>
      </c>
      <c r="I32">
        <v>128.864405265014</v>
      </c>
      <c r="J32">
        <v>139.58501936504399</v>
      </c>
      <c r="K32">
        <v>154.76919677380999</v>
      </c>
      <c r="L32">
        <v>167.327997801664</v>
      </c>
      <c r="M32">
        <v>174.54638749121401</v>
      </c>
      <c r="N32">
        <v>189.26179706440399</v>
      </c>
      <c r="O32">
        <v>203.188305177046</v>
      </c>
      <c r="P32">
        <v>220.26926307194799</v>
      </c>
      <c r="Q32">
        <v>233.10472301951299</v>
      </c>
      <c r="R32">
        <v>255.127993931243</v>
      </c>
      <c r="S32">
        <v>276.431036159798</v>
      </c>
      <c r="T32">
        <v>282.01005027050297</v>
      </c>
      <c r="U32">
        <v>287.31497738291699</v>
      </c>
      <c r="V32">
        <v>286.13896257055802</v>
      </c>
      <c r="W32">
        <v>255.31404460892099</v>
      </c>
      <c r="X32">
        <v>232.901735776804</v>
      </c>
      <c r="Y32">
        <v>220.49746685822601</v>
      </c>
      <c r="Z32">
        <v>216.66485054772599</v>
      </c>
      <c r="AA32">
        <v>219.58829922109999</v>
      </c>
      <c r="AB32">
        <v>229.10531783445401</v>
      </c>
      <c r="AC32">
        <v>244.57224876962599</v>
      </c>
      <c r="AD32">
        <v>250.53314859765899</v>
      </c>
      <c r="AE32">
        <v>253.44167376079599</v>
      </c>
      <c r="AF32">
        <v>250.48881611404201</v>
      </c>
    </row>
    <row r="33" spans="1:32" x14ac:dyDescent="0.3">
      <c r="A33" t="s">
        <v>150</v>
      </c>
      <c r="B33" t="s">
        <v>359</v>
      </c>
      <c r="C33" t="s">
        <v>297</v>
      </c>
      <c r="D33" t="s">
        <v>360</v>
      </c>
      <c r="E33" t="s">
        <v>298</v>
      </c>
      <c r="F33">
        <v>13.929920170614301</v>
      </c>
      <c r="G33">
        <v>15.2515272671835</v>
      </c>
      <c r="H33">
        <v>16.769808596021001</v>
      </c>
      <c r="I33">
        <v>18.559366403041999</v>
      </c>
      <c r="J33">
        <v>20.112296295954501</v>
      </c>
      <c r="K33">
        <v>22.024355019632399</v>
      </c>
      <c r="L33">
        <v>23.6799922084437</v>
      </c>
      <c r="M33">
        <v>24.615386969903899</v>
      </c>
      <c r="N33">
        <v>26.3445572740406</v>
      </c>
      <c r="O33">
        <v>27.803549229233301</v>
      </c>
      <c r="P33">
        <v>29.331761023828999</v>
      </c>
      <c r="Q33">
        <v>30.676253079759199</v>
      </c>
      <c r="R33">
        <v>32.918203421868299</v>
      </c>
      <c r="S33">
        <v>34.853903221493702</v>
      </c>
      <c r="T33">
        <v>35.513803747915603</v>
      </c>
      <c r="U33">
        <v>35.750537874432801</v>
      </c>
      <c r="V33">
        <v>33.338176432322904</v>
      </c>
      <c r="W33">
        <v>34.722707342504997</v>
      </c>
      <c r="X33">
        <v>34.047827035672903</v>
      </c>
      <c r="Y33">
        <v>33.814809355315198</v>
      </c>
      <c r="Z33">
        <v>33.075156464367197</v>
      </c>
      <c r="AA33">
        <v>32.294713868667799</v>
      </c>
      <c r="AB33">
        <v>32.6500601771315</v>
      </c>
      <c r="AC33">
        <v>34.366092192453699</v>
      </c>
      <c r="AD33">
        <v>33.3885653662919</v>
      </c>
      <c r="AE33">
        <v>33.476237958603399</v>
      </c>
      <c r="AF33">
        <v>32.211065236603503</v>
      </c>
    </row>
    <row r="34" spans="1:32" x14ac:dyDescent="0.3">
      <c r="A34" t="s">
        <v>150</v>
      </c>
      <c r="B34" t="s">
        <v>361</v>
      </c>
      <c r="C34" t="s">
        <v>297</v>
      </c>
      <c r="D34" t="s">
        <v>362</v>
      </c>
      <c r="E34" t="s">
        <v>298</v>
      </c>
      <c r="F34">
        <v>124.37095654550799</v>
      </c>
      <c r="G34">
        <v>135.12975459849901</v>
      </c>
      <c r="H34">
        <v>149.296080256208</v>
      </c>
      <c r="I34">
        <v>165.74435683446299</v>
      </c>
      <c r="J34">
        <v>179.29443357830601</v>
      </c>
      <c r="K34">
        <v>192.958964287762</v>
      </c>
      <c r="L34">
        <v>208.199869915025</v>
      </c>
      <c r="M34">
        <v>216.07851962301501</v>
      </c>
      <c r="N34">
        <v>230.466197846835</v>
      </c>
      <c r="O34">
        <v>242.03836484417101</v>
      </c>
      <c r="P34">
        <v>254.147604469296</v>
      </c>
      <c r="Q34">
        <v>266.372279326745</v>
      </c>
      <c r="R34">
        <v>287.67815707879799</v>
      </c>
      <c r="S34">
        <v>302.27004574492901</v>
      </c>
      <c r="T34">
        <v>311.26840784392698</v>
      </c>
      <c r="U34">
        <v>314.70810686141499</v>
      </c>
      <c r="V34">
        <v>308.82661277576898</v>
      </c>
      <c r="W34">
        <v>292.77845918799699</v>
      </c>
      <c r="X34">
        <v>270.97239135619202</v>
      </c>
      <c r="Y34">
        <v>262.03115708407603</v>
      </c>
      <c r="Z34">
        <v>265.81148353682897</v>
      </c>
      <c r="AA34">
        <v>276.22180393898799</v>
      </c>
      <c r="AB34">
        <v>298.20085472454099</v>
      </c>
      <c r="AC34">
        <v>332.52984090851299</v>
      </c>
      <c r="AD34">
        <v>377.53610059371499</v>
      </c>
      <c r="AE34">
        <v>362.26447484710502</v>
      </c>
      <c r="AF34">
        <v>371.80838958040999</v>
      </c>
    </row>
    <row r="35" spans="1:32" x14ac:dyDescent="0.3">
      <c r="A35" t="s">
        <v>150</v>
      </c>
      <c r="B35" t="s">
        <v>363</v>
      </c>
      <c r="C35" t="s">
        <v>297</v>
      </c>
      <c r="D35" t="s">
        <v>364</v>
      </c>
      <c r="E35" t="s">
        <v>298</v>
      </c>
      <c r="F35">
        <v>345.12279388500599</v>
      </c>
      <c r="G35">
        <v>377.88971288769</v>
      </c>
      <c r="H35">
        <v>413.49202933613799</v>
      </c>
      <c r="I35">
        <v>454.886714704121</v>
      </c>
      <c r="J35">
        <v>491.179413664609</v>
      </c>
      <c r="K35">
        <v>531.60553749517499</v>
      </c>
      <c r="L35">
        <v>573.041523676917</v>
      </c>
      <c r="M35">
        <v>592.41438897849901</v>
      </c>
      <c r="N35">
        <v>632.89456776752797</v>
      </c>
      <c r="O35">
        <v>663.49854669153297</v>
      </c>
      <c r="P35">
        <v>692.084670318137</v>
      </c>
      <c r="Q35">
        <v>706.50613220380296</v>
      </c>
      <c r="R35">
        <v>739.69202485922801</v>
      </c>
      <c r="S35">
        <v>779.58077509943496</v>
      </c>
      <c r="T35">
        <v>818.60752068868101</v>
      </c>
      <c r="U35">
        <v>831.60041021392101</v>
      </c>
      <c r="V35">
        <v>849.39730855708206</v>
      </c>
      <c r="W35">
        <v>889.30811935019199</v>
      </c>
      <c r="X35">
        <v>914.90466486179798</v>
      </c>
      <c r="Y35">
        <v>939.61130307143196</v>
      </c>
      <c r="Z35">
        <v>957.16583189603205</v>
      </c>
      <c r="AA35">
        <v>959.11699463726995</v>
      </c>
      <c r="AB35">
        <v>988.96432151657802</v>
      </c>
      <c r="AC35">
        <v>1051.1858427352399</v>
      </c>
      <c r="AD35">
        <v>1174.5457735145501</v>
      </c>
      <c r="AE35">
        <v>1237.9337345553199</v>
      </c>
      <c r="AF35">
        <v>1358.0149874183001</v>
      </c>
    </row>
    <row r="36" spans="1:32" x14ac:dyDescent="0.3">
      <c r="A36" t="s">
        <v>150</v>
      </c>
      <c r="B36" t="s">
        <v>365</v>
      </c>
      <c r="C36" t="s">
        <v>297</v>
      </c>
      <c r="D36" t="s">
        <v>366</v>
      </c>
      <c r="E36" t="s">
        <v>298</v>
      </c>
      <c r="F36">
        <v>108.33639935696399</v>
      </c>
      <c r="G36">
        <v>113.16121855616601</v>
      </c>
      <c r="H36">
        <v>119.717019252402</v>
      </c>
      <c r="I36">
        <v>127.63383817531501</v>
      </c>
      <c r="J36">
        <v>134.57801323532399</v>
      </c>
      <c r="K36">
        <v>143.046689316411</v>
      </c>
      <c r="L36">
        <v>147.72175050308601</v>
      </c>
      <c r="M36">
        <v>145.023495769786</v>
      </c>
      <c r="N36">
        <v>148.26169227682399</v>
      </c>
      <c r="O36">
        <v>150.87895885195701</v>
      </c>
      <c r="P36">
        <v>153.59913852650999</v>
      </c>
      <c r="Q36">
        <v>156.506102829882</v>
      </c>
      <c r="R36">
        <v>165.01430917783</v>
      </c>
      <c r="S36">
        <v>174.24546143559499</v>
      </c>
      <c r="T36">
        <v>177.18129602799701</v>
      </c>
      <c r="U36">
        <v>174.84761095528401</v>
      </c>
      <c r="V36">
        <v>174.137103853723</v>
      </c>
      <c r="W36">
        <v>169.57767713072499</v>
      </c>
      <c r="X36">
        <v>158.56614589195499</v>
      </c>
      <c r="Y36">
        <v>158.72850366880999</v>
      </c>
      <c r="Z36">
        <v>157.36689887149399</v>
      </c>
      <c r="AA36">
        <v>152.41681055421199</v>
      </c>
      <c r="AB36">
        <v>149.44372427611501</v>
      </c>
      <c r="AC36">
        <v>147.45973352731201</v>
      </c>
      <c r="AD36">
        <v>152.930440242087</v>
      </c>
      <c r="AE36">
        <v>147.666971307241</v>
      </c>
      <c r="AF36">
        <v>152.69676390949499</v>
      </c>
    </row>
    <row r="37" spans="1:32" x14ac:dyDescent="0.3">
      <c r="A37" t="s">
        <v>150</v>
      </c>
      <c r="B37" t="s">
        <v>367</v>
      </c>
      <c r="C37" t="s">
        <v>297</v>
      </c>
      <c r="D37" t="s">
        <v>368</v>
      </c>
      <c r="E37" t="s">
        <v>298</v>
      </c>
      <c r="F37">
        <v>127.421464101515</v>
      </c>
      <c r="G37">
        <v>141.37208104346499</v>
      </c>
      <c r="H37">
        <v>156.02694632139</v>
      </c>
      <c r="I37">
        <v>174.35720647792201</v>
      </c>
      <c r="J37">
        <v>189.53056483072399</v>
      </c>
      <c r="K37">
        <v>205.330059413084</v>
      </c>
      <c r="L37">
        <v>231.70283343435199</v>
      </c>
      <c r="M37">
        <v>243.140539085276</v>
      </c>
      <c r="N37">
        <v>261.58183306193598</v>
      </c>
      <c r="O37">
        <v>275.59560626231001</v>
      </c>
      <c r="P37">
        <v>285.75263510951902</v>
      </c>
      <c r="Q37">
        <v>286.58821448497798</v>
      </c>
      <c r="R37">
        <v>293.80101964326701</v>
      </c>
      <c r="S37">
        <v>302.509039724969</v>
      </c>
      <c r="T37">
        <v>312.56749051629703</v>
      </c>
      <c r="U37">
        <v>315.49092267645801</v>
      </c>
      <c r="V37">
        <v>322.60366559970998</v>
      </c>
      <c r="W37">
        <v>341.72245110435802</v>
      </c>
      <c r="X37">
        <v>362.05187628211002</v>
      </c>
      <c r="Y37">
        <v>362.07601531830102</v>
      </c>
      <c r="Z37">
        <v>361.19162220264002</v>
      </c>
      <c r="AA37">
        <v>356.75083612074201</v>
      </c>
      <c r="AB37">
        <v>367.38489642432899</v>
      </c>
      <c r="AC37">
        <v>382.44478401927398</v>
      </c>
      <c r="AD37">
        <v>402.67949337084502</v>
      </c>
      <c r="AE37">
        <v>423.53355202852202</v>
      </c>
      <c r="AF37">
        <v>452.74815089970002</v>
      </c>
    </row>
    <row r="38" spans="1:32" x14ac:dyDescent="0.3">
      <c r="A38" t="s">
        <v>150</v>
      </c>
      <c r="B38" t="s">
        <v>369</v>
      </c>
      <c r="C38" t="s">
        <v>297</v>
      </c>
      <c r="D38" t="s">
        <v>370</v>
      </c>
      <c r="E38" t="s">
        <v>298</v>
      </c>
      <c r="F38">
        <v>109.364930426527</v>
      </c>
      <c r="G38">
        <v>123.356413288059</v>
      </c>
      <c r="H38">
        <v>137.74806376234599</v>
      </c>
      <c r="I38">
        <v>152.89567005088401</v>
      </c>
      <c r="J38">
        <v>167.07083559856099</v>
      </c>
      <c r="K38">
        <v>183.22878876568001</v>
      </c>
      <c r="L38">
        <v>193.616939739478</v>
      </c>
      <c r="M38">
        <v>204.25035412343701</v>
      </c>
      <c r="N38">
        <v>223.051042428768</v>
      </c>
      <c r="O38">
        <v>237.023981577265</v>
      </c>
      <c r="P38">
        <v>252.73289668210799</v>
      </c>
      <c r="Q38">
        <v>263.41181488894199</v>
      </c>
      <c r="R38">
        <v>280.87669603812998</v>
      </c>
      <c r="S38">
        <v>302.82627393886997</v>
      </c>
      <c r="T38">
        <v>328.85873414438697</v>
      </c>
      <c r="U38">
        <v>341.26187658217901</v>
      </c>
      <c r="V38">
        <v>352.65653910365</v>
      </c>
      <c r="W38">
        <v>378.00799111510901</v>
      </c>
      <c r="X38">
        <v>394.28664268773298</v>
      </c>
      <c r="Y38">
        <v>418.80678408432101</v>
      </c>
      <c r="Z38">
        <v>438.60731082189699</v>
      </c>
      <c r="AA38">
        <v>449.94934796231598</v>
      </c>
      <c r="AB38">
        <v>472.13570081613398</v>
      </c>
      <c r="AC38">
        <v>521.28132518865095</v>
      </c>
      <c r="AD38">
        <v>618.93583990162097</v>
      </c>
      <c r="AE38">
        <v>666.73321121955701</v>
      </c>
      <c r="AF38">
        <v>752.57007260910598</v>
      </c>
    </row>
    <row r="39" spans="1:32" x14ac:dyDescent="0.3">
      <c r="A39" t="s">
        <v>150</v>
      </c>
      <c r="B39" t="s">
        <v>371</v>
      </c>
      <c r="C39" t="s">
        <v>297</v>
      </c>
      <c r="D39" t="s">
        <v>372</v>
      </c>
      <c r="E39" t="s">
        <v>298</v>
      </c>
      <c r="F39">
        <v>726.61780681228595</v>
      </c>
      <c r="G39">
        <v>784.72828247535801</v>
      </c>
      <c r="H39">
        <v>851.57303082663998</v>
      </c>
      <c r="I39">
        <v>919.86333858435796</v>
      </c>
      <c r="J39">
        <v>980.73729267111503</v>
      </c>
      <c r="K39">
        <v>1043.1910602529599</v>
      </c>
      <c r="L39">
        <v>1084.842316945</v>
      </c>
      <c r="M39">
        <v>1100.83192395532</v>
      </c>
      <c r="N39">
        <v>1161.54024931247</v>
      </c>
      <c r="O39">
        <v>1197.2688405945701</v>
      </c>
      <c r="P39">
        <v>1264.20259668325</v>
      </c>
      <c r="Q39">
        <v>1332.48335629596</v>
      </c>
      <c r="R39">
        <v>1437.2186907745599</v>
      </c>
      <c r="S39">
        <v>1507.1649258833299</v>
      </c>
      <c r="T39">
        <v>1563.2997830576701</v>
      </c>
      <c r="U39">
        <v>1582.39533932736</v>
      </c>
      <c r="V39">
        <v>1550.3153098768501</v>
      </c>
      <c r="W39">
        <v>1523.57650457814</v>
      </c>
      <c r="X39">
        <v>1492.9253488359</v>
      </c>
      <c r="Y39">
        <v>1425.6139188826501</v>
      </c>
      <c r="Z39">
        <v>1380.4473771112901</v>
      </c>
      <c r="AA39">
        <v>1329.1894675620799</v>
      </c>
      <c r="AB39">
        <v>1312.76638799548</v>
      </c>
      <c r="AC39">
        <v>1326.17136583704</v>
      </c>
      <c r="AD39">
        <v>1348.1503189063501</v>
      </c>
      <c r="AE39">
        <v>1283.9930419576101</v>
      </c>
      <c r="AF39">
        <v>1313.85659384575</v>
      </c>
    </row>
    <row r="40" spans="1:32" x14ac:dyDescent="0.3">
      <c r="A40" t="s">
        <v>150</v>
      </c>
      <c r="B40" t="s">
        <v>373</v>
      </c>
      <c r="C40" t="s">
        <v>297</v>
      </c>
      <c r="D40" t="s">
        <v>374</v>
      </c>
      <c r="E40" t="s">
        <v>298</v>
      </c>
      <c r="F40">
        <v>116.57010556074501</v>
      </c>
      <c r="G40">
        <v>129.23849576337099</v>
      </c>
      <c r="H40">
        <v>143.32680047169799</v>
      </c>
      <c r="I40">
        <v>157.10344499227099</v>
      </c>
      <c r="J40">
        <v>168.24072352427501</v>
      </c>
      <c r="K40">
        <v>182.963558905166</v>
      </c>
      <c r="L40">
        <v>198.31685287727601</v>
      </c>
      <c r="M40">
        <v>205.22658737301501</v>
      </c>
      <c r="N40">
        <v>217.17615448564899</v>
      </c>
      <c r="O40">
        <v>222.469847979354</v>
      </c>
      <c r="P40">
        <v>228.30950247304901</v>
      </c>
      <c r="Q40">
        <v>231.45509984621</v>
      </c>
      <c r="R40">
        <v>236.386910345763</v>
      </c>
      <c r="S40">
        <v>240.81280988090199</v>
      </c>
      <c r="T40">
        <v>241.588628840024</v>
      </c>
      <c r="U40">
        <v>225.46654613270599</v>
      </c>
      <c r="V40">
        <v>211.02011667903699</v>
      </c>
      <c r="W40">
        <v>188.30499581823</v>
      </c>
      <c r="X40">
        <v>173.67662952036599</v>
      </c>
      <c r="Y40">
        <v>165.26515349859901</v>
      </c>
      <c r="Z40">
        <v>171.58395271310101</v>
      </c>
      <c r="AA40">
        <v>192.02109618113101</v>
      </c>
      <c r="AB40">
        <v>230.30064391438799</v>
      </c>
      <c r="AC40">
        <v>276.26679606561999</v>
      </c>
      <c r="AD40">
        <v>307.88394663358298</v>
      </c>
      <c r="AE40">
        <v>335.81582647007599</v>
      </c>
      <c r="AF40">
        <v>370.51923348525099</v>
      </c>
    </row>
    <row r="41" spans="1:32" x14ac:dyDescent="0.3">
      <c r="A41" t="s">
        <v>150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150</v>
      </c>
      <c r="B42" t="s">
        <v>377</v>
      </c>
      <c r="C42" t="s">
        <v>297</v>
      </c>
      <c r="D42" t="s">
        <v>378</v>
      </c>
      <c r="E42" t="s">
        <v>298</v>
      </c>
      <c r="F42">
        <v>461.477593372412</v>
      </c>
      <c r="G42">
        <v>508.36629260394898</v>
      </c>
      <c r="H42">
        <v>558.31147069211897</v>
      </c>
      <c r="I42">
        <v>614.65141496131196</v>
      </c>
      <c r="J42">
        <v>667.04098299773204</v>
      </c>
      <c r="K42">
        <v>715.65695044157405</v>
      </c>
      <c r="L42">
        <v>759.64868535673202</v>
      </c>
      <c r="M42">
        <v>770.27644825327604</v>
      </c>
      <c r="N42">
        <v>813.42101380703195</v>
      </c>
      <c r="O42">
        <v>845.24244184351198</v>
      </c>
      <c r="P42">
        <v>883.06394914401199</v>
      </c>
      <c r="Q42">
        <v>885.90768622185306</v>
      </c>
      <c r="R42">
        <v>940.15785769278705</v>
      </c>
      <c r="S42">
        <v>994.589802006485</v>
      </c>
      <c r="T42">
        <v>1056.69944079831</v>
      </c>
      <c r="U42">
        <v>1073.0586024561701</v>
      </c>
      <c r="V42">
        <v>1103.48975612807</v>
      </c>
      <c r="W42">
        <v>1108.46038842282</v>
      </c>
      <c r="X42">
        <v>1078.75873037065</v>
      </c>
      <c r="Y42">
        <v>1096.4463441518001</v>
      </c>
      <c r="Z42">
        <v>1130.6726234596799</v>
      </c>
      <c r="AA42">
        <v>1163.2799491922301</v>
      </c>
      <c r="AB42">
        <v>1269.6875188387601</v>
      </c>
      <c r="AC42">
        <v>1438.69537637553</v>
      </c>
      <c r="AD42">
        <v>1539.4179563033599</v>
      </c>
      <c r="AE42">
        <v>1618.6045413935999</v>
      </c>
      <c r="AF42">
        <v>1678.1977753763899</v>
      </c>
    </row>
    <row r="43" spans="1:32" x14ac:dyDescent="0.3">
      <c r="A43" t="s">
        <v>150</v>
      </c>
      <c r="B43" t="s">
        <v>379</v>
      </c>
      <c r="C43" t="s">
        <v>297</v>
      </c>
      <c r="D43" t="s">
        <v>380</v>
      </c>
      <c r="E43" t="s">
        <v>298</v>
      </c>
      <c r="F43">
        <v>600.16566029560897</v>
      </c>
      <c r="G43">
        <v>662.19096710330302</v>
      </c>
      <c r="H43">
        <v>728.10291500713504</v>
      </c>
      <c r="I43">
        <v>802.25275017529498</v>
      </c>
      <c r="J43">
        <v>871.36045192199902</v>
      </c>
      <c r="K43">
        <v>937.87587617514703</v>
      </c>
      <c r="L43">
        <v>994.14416301685105</v>
      </c>
      <c r="M43">
        <v>1010.06312093415</v>
      </c>
      <c r="N43">
        <v>1067.0490786047201</v>
      </c>
      <c r="O43">
        <v>1111.56435706057</v>
      </c>
      <c r="P43">
        <v>1163.53946904233</v>
      </c>
      <c r="Q43">
        <v>1177.81870831476</v>
      </c>
      <c r="R43">
        <v>1256.34500892285</v>
      </c>
      <c r="S43">
        <v>1337.18927354839</v>
      </c>
      <c r="T43">
        <v>1419.27268145413</v>
      </c>
      <c r="U43">
        <v>1442.5804558340001</v>
      </c>
      <c r="V43">
        <v>1470.0933233773201</v>
      </c>
      <c r="W43">
        <v>1466.5656435004701</v>
      </c>
      <c r="X43">
        <v>1421.6160329787899</v>
      </c>
      <c r="Y43">
        <v>1424.6423204985999</v>
      </c>
      <c r="Z43">
        <v>1462.0954916073999</v>
      </c>
      <c r="AA43">
        <v>1505.4519256132501</v>
      </c>
      <c r="AB43">
        <v>1645.49403534832</v>
      </c>
      <c r="AC43">
        <v>1867.6332843784</v>
      </c>
      <c r="AD43">
        <v>1985.3470277941601</v>
      </c>
      <c r="AE43">
        <v>2073.1283621204302</v>
      </c>
      <c r="AF43">
        <v>2166.8100979036099</v>
      </c>
    </row>
    <row r="44" spans="1:32" x14ac:dyDescent="0.3">
      <c r="A44" t="s">
        <v>150</v>
      </c>
      <c r="B44" t="s">
        <v>381</v>
      </c>
      <c r="C44" t="s">
        <v>297</v>
      </c>
      <c r="D44" t="s">
        <v>382</v>
      </c>
      <c r="E44" t="s">
        <v>298</v>
      </c>
      <c r="F44">
        <v>4606.2424357748096</v>
      </c>
      <c r="G44">
        <v>4953.0609819292104</v>
      </c>
      <c r="H44">
        <v>5351.7103270051202</v>
      </c>
      <c r="I44">
        <v>5811.6209853298396</v>
      </c>
      <c r="J44">
        <v>6216.4758168074904</v>
      </c>
      <c r="K44">
        <v>6650.0650215532096</v>
      </c>
      <c r="L44">
        <v>7015.5960070439496</v>
      </c>
      <c r="M44">
        <v>7155.1123126694401</v>
      </c>
      <c r="N44">
        <v>7536.3674852487502</v>
      </c>
      <c r="O44">
        <v>7830.3171415842298</v>
      </c>
      <c r="P44">
        <v>8157.5532823248795</v>
      </c>
      <c r="Q44">
        <v>8405.4876158585503</v>
      </c>
      <c r="R44">
        <v>8942.0794183022608</v>
      </c>
      <c r="S44">
        <v>9406.0744525180799</v>
      </c>
      <c r="T44">
        <v>9627.7293079419906</v>
      </c>
      <c r="U44">
        <v>9660.4221088108898</v>
      </c>
      <c r="V44">
        <v>9577.6123042124109</v>
      </c>
      <c r="W44">
        <v>9379.6310177524101</v>
      </c>
      <c r="X44">
        <v>9096.2641160038293</v>
      </c>
      <c r="Y44">
        <v>8990.0546365284808</v>
      </c>
      <c r="Z44">
        <v>9027.3031178786496</v>
      </c>
      <c r="AA44">
        <v>9029.6100200186502</v>
      </c>
      <c r="AB44">
        <v>9340.8102830508105</v>
      </c>
      <c r="AC44">
        <v>9991.2606437200102</v>
      </c>
      <c r="AD44">
        <v>10479.312155289201</v>
      </c>
      <c r="AE44">
        <v>10737.817046611701</v>
      </c>
      <c r="AF44">
        <v>11273.8858248735</v>
      </c>
    </row>
    <row r="45" spans="1:32" x14ac:dyDescent="0.3">
      <c r="A45" t="s">
        <v>150</v>
      </c>
      <c r="B45" t="s">
        <v>383</v>
      </c>
      <c r="C45" t="s">
        <v>297</v>
      </c>
      <c r="D45" t="s">
        <v>384</v>
      </c>
      <c r="E45" t="s">
        <v>298</v>
      </c>
      <c r="F45">
        <v>4546.05220789744</v>
      </c>
      <c r="G45">
        <v>4888.2502853974902</v>
      </c>
      <c r="H45">
        <v>5283.0413721547202</v>
      </c>
      <c r="I45">
        <v>5739.05971966979</v>
      </c>
      <c r="J45">
        <v>6139.5629862371998</v>
      </c>
      <c r="K45">
        <v>6569.83662150276</v>
      </c>
      <c r="L45">
        <v>6934.1473606284198</v>
      </c>
      <c r="M45">
        <v>7074.8605409921302</v>
      </c>
      <c r="N45">
        <v>7452.8089491350502</v>
      </c>
      <c r="O45">
        <v>7744.3387862752998</v>
      </c>
      <c r="P45">
        <v>8069.0257104408402</v>
      </c>
      <c r="Q45">
        <v>8315.9320405441595</v>
      </c>
      <c r="R45">
        <v>8843.0111825459808</v>
      </c>
      <c r="S45">
        <v>9299.6031710471398</v>
      </c>
      <c r="T45">
        <v>9519.5076546038308</v>
      </c>
      <c r="U45">
        <v>9551.0824455519905</v>
      </c>
      <c r="V45">
        <v>9462.65944543964</v>
      </c>
      <c r="W45">
        <v>9257.9346818584399</v>
      </c>
      <c r="X45">
        <v>8976.7495423494292</v>
      </c>
      <c r="Y45">
        <v>8866.1368623832204</v>
      </c>
      <c r="Z45">
        <v>8896.0025871420003</v>
      </c>
      <c r="AA45">
        <v>8892.2950542197195</v>
      </c>
      <c r="AB45">
        <v>9199.1402608770204</v>
      </c>
      <c r="AC45">
        <v>9843.8512075029703</v>
      </c>
      <c r="AD45">
        <v>10325.2653385006</v>
      </c>
      <c r="AE45">
        <v>10587.3939924809</v>
      </c>
      <c r="AF45">
        <v>11126.0225616322</v>
      </c>
    </row>
    <row r="46" spans="1:32" x14ac:dyDescent="0.3">
      <c r="A46" t="s">
        <v>150</v>
      </c>
      <c r="B46" t="s">
        <v>385</v>
      </c>
      <c r="C46" t="s">
        <v>297</v>
      </c>
      <c r="D46" t="s">
        <v>386</v>
      </c>
      <c r="E46" t="s">
        <v>298</v>
      </c>
      <c r="F46">
        <v>138.688066923197</v>
      </c>
      <c r="G46">
        <v>153.82467449935399</v>
      </c>
      <c r="H46">
        <v>169.79144431501601</v>
      </c>
      <c r="I46">
        <v>187.601335213982</v>
      </c>
      <c r="J46">
        <v>204.319468924266</v>
      </c>
      <c r="K46">
        <v>222.21892573357201</v>
      </c>
      <c r="L46">
        <v>234.49547766011801</v>
      </c>
      <c r="M46">
        <v>239.78667268087901</v>
      </c>
      <c r="N46">
        <v>253.62806479769</v>
      </c>
      <c r="O46">
        <v>266.321915217053</v>
      </c>
      <c r="P46">
        <v>280.47551989832101</v>
      </c>
      <c r="Q46">
        <v>291.91102209291103</v>
      </c>
      <c r="R46">
        <v>316.18715123006399</v>
      </c>
      <c r="S46">
        <v>342.59947154190701</v>
      </c>
      <c r="T46">
        <v>362.573240655821</v>
      </c>
      <c r="U46">
        <v>369.52185337782697</v>
      </c>
      <c r="V46">
        <v>366.60356724925498</v>
      </c>
      <c r="W46">
        <v>358.10525507765601</v>
      </c>
      <c r="X46">
        <v>342.85730260814199</v>
      </c>
      <c r="Y46">
        <v>328.195976346799</v>
      </c>
      <c r="Z46">
        <v>331.422868147717</v>
      </c>
      <c r="AA46">
        <v>342.17197642101502</v>
      </c>
      <c r="AB46">
        <v>375.80651650956099</v>
      </c>
      <c r="AC46">
        <v>428.93790800287502</v>
      </c>
      <c r="AD46">
        <v>445.92907149080298</v>
      </c>
      <c r="AE46">
        <v>454.52382072683503</v>
      </c>
      <c r="AF46">
        <v>488.61232252721697</v>
      </c>
    </row>
    <row r="47" spans="1:32" x14ac:dyDescent="0.3">
      <c r="A47" t="s">
        <v>150</v>
      </c>
      <c r="B47" t="s">
        <v>387</v>
      </c>
      <c r="C47" t="s">
        <v>297</v>
      </c>
      <c r="D47" t="s">
        <v>388</v>
      </c>
      <c r="E47" t="s">
        <v>298</v>
      </c>
      <c r="F47">
        <v>45.888453771388001</v>
      </c>
      <c r="G47">
        <v>50.156884205925699</v>
      </c>
      <c r="H47">
        <v>54.070701759914499</v>
      </c>
      <c r="I47">
        <v>57.888326069004698</v>
      </c>
      <c r="J47">
        <v>62.891608148037498</v>
      </c>
      <c r="K47">
        <v>70.829055870846105</v>
      </c>
      <c r="L47">
        <v>75.260033074357807</v>
      </c>
      <c r="M47">
        <v>75.428969848576898</v>
      </c>
      <c r="N47">
        <v>79.953258256190693</v>
      </c>
      <c r="O47">
        <v>83.674800212218003</v>
      </c>
      <c r="P47">
        <v>90.9165922059031</v>
      </c>
      <c r="Q47">
        <v>95.894538322048803</v>
      </c>
      <c r="R47">
        <v>108.652144935763</v>
      </c>
      <c r="S47">
        <v>117.729335543294</v>
      </c>
      <c r="T47">
        <v>131.47319232454799</v>
      </c>
      <c r="U47">
        <v>130.847735167021</v>
      </c>
      <c r="V47">
        <v>127.11811302765101</v>
      </c>
      <c r="W47">
        <v>125.06445479732901</v>
      </c>
      <c r="X47">
        <v>121.95275619418101</v>
      </c>
      <c r="Y47">
        <v>117.209740272075</v>
      </c>
      <c r="Z47">
        <v>113.363383916967</v>
      </c>
      <c r="AA47">
        <v>106.425640885744</v>
      </c>
      <c r="AB47">
        <v>105.733927701224</v>
      </c>
      <c r="AC47">
        <v>110.32168700145699</v>
      </c>
      <c r="AD47">
        <v>108.478260060575</v>
      </c>
      <c r="AE47">
        <v>102.24595807534</v>
      </c>
      <c r="AF47">
        <v>98.149615158253297</v>
      </c>
    </row>
    <row r="48" spans="1:32" x14ac:dyDescent="0.3">
      <c r="A48" t="s">
        <v>150</v>
      </c>
      <c r="B48" t="s">
        <v>389</v>
      </c>
      <c r="C48" t="s">
        <v>297</v>
      </c>
      <c r="D48" t="s">
        <v>390</v>
      </c>
      <c r="E48" t="s">
        <v>298</v>
      </c>
      <c r="F48">
        <v>364.44580891580102</v>
      </c>
      <c r="G48">
        <v>396.29509236525098</v>
      </c>
      <c r="H48">
        <v>427.781439930273</v>
      </c>
      <c r="I48">
        <v>461.069186779002</v>
      </c>
      <c r="J48">
        <v>498.579203123497</v>
      </c>
      <c r="K48">
        <v>542.55593250258096</v>
      </c>
      <c r="L48">
        <v>580.179463120695</v>
      </c>
      <c r="M48">
        <v>607.05489115911996</v>
      </c>
      <c r="N48">
        <v>660.55952845970103</v>
      </c>
      <c r="O48">
        <v>704.71070492301703</v>
      </c>
      <c r="P48">
        <v>743.95238400913001</v>
      </c>
      <c r="Q48">
        <v>768.58900222492298</v>
      </c>
      <c r="R48">
        <v>816.92553160162299</v>
      </c>
      <c r="S48">
        <v>868.43498897754398</v>
      </c>
      <c r="T48">
        <v>939.05584622275001</v>
      </c>
      <c r="U48">
        <v>967.66897631742495</v>
      </c>
      <c r="V48">
        <v>998.59192553487503</v>
      </c>
      <c r="W48">
        <v>997.91510831938899</v>
      </c>
      <c r="X48">
        <v>989.05888955647595</v>
      </c>
      <c r="Y48">
        <v>997.02682306057295</v>
      </c>
      <c r="Z48">
        <v>1008.57706621272</v>
      </c>
      <c r="AA48">
        <v>1021.80530870455</v>
      </c>
      <c r="AB48">
        <v>1069.40837464639</v>
      </c>
      <c r="AC48">
        <v>1146.0974627017599</v>
      </c>
      <c r="AD48">
        <v>1205.9015604097599</v>
      </c>
      <c r="AE48">
        <v>1197.7000800385699</v>
      </c>
      <c r="AF48">
        <v>1210.63991998247</v>
      </c>
    </row>
    <row r="49" spans="1:32" x14ac:dyDescent="0.3">
      <c r="A49" t="s">
        <v>150</v>
      </c>
      <c r="B49" t="s">
        <v>391</v>
      </c>
      <c r="C49" t="s">
        <v>297</v>
      </c>
      <c r="D49" t="s">
        <v>392</v>
      </c>
      <c r="E49" t="s">
        <v>298</v>
      </c>
      <c r="F49">
        <v>111.33474569518199</v>
      </c>
      <c r="G49">
        <v>118.679824317797</v>
      </c>
      <c r="H49">
        <v>127.410651801725</v>
      </c>
      <c r="I49">
        <v>136.63155796485501</v>
      </c>
      <c r="J49">
        <v>145.77404982814099</v>
      </c>
      <c r="K49">
        <v>156.805359502697</v>
      </c>
      <c r="L49">
        <v>166.598727673757</v>
      </c>
      <c r="M49">
        <v>173.42999593701799</v>
      </c>
      <c r="N49">
        <v>185.146862329573</v>
      </c>
      <c r="O49">
        <v>194.34137656080401</v>
      </c>
      <c r="P49">
        <v>203.77919657423101</v>
      </c>
      <c r="Q49">
        <v>208.550493783554</v>
      </c>
      <c r="R49">
        <v>214.712027548637</v>
      </c>
      <c r="S49">
        <v>223.110224915343</v>
      </c>
      <c r="T49">
        <v>236.63891970437601</v>
      </c>
      <c r="U49">
        <v>240.943029243659</v>
      </c>
      <c r="V49">
        <v>246.031183110136</v>
      </c>
      <c r="W49">
        <v>235.21002990746899</v>
      </c>
      <c r="X49">
        <v>233.045273800247</v>
      </c>
      <c r="Y49">
        <v>232.039666035723</v>
      </c>
      <c r="Z49">
        <v>227.14591305991499</v>
      </c>
      <c r="AA49">
        <v>224.06838452750401</v>
      </c>
      <c r="AB49">
        <v>225.224218296608</v>
      </c>
      <c r="AC49">
        <v>237.90863831912301</v>
      </c>
      <c r="AD49">
        <v>240.28104749193</v>
      </c>
      <c r="AE49">
        <v>230.02655681303699</v>
      </c>
      <c r="AF49">
        <v>233.63061642052801</v>
      </c>
    </row>
    <row r="50" spans="1:32" x14ac:dyDescent="0.3">
      <c r="A50" t="s">
        <v>150</v>
      </c>
      <c r="B50" t="s">
        <v>393</v>
      </c>
      <c r="C50" t="s">
        <v>297</v>
      </c>
      <c r="D50" t="s">
        <v>394</v>
      </c>
      <c r="E50" t="s">
        <v>298</v>
      </c>
      <c r="F50">
        <v>207.22260944923099</v>
      </c>
      <c r="G50">
        <v>227.45838384152799</v>
      </c>
      <c r="H50">
        <v>246.300086368633</v>
      </c>
      <c r="I50">
        <v>266.54930274514197</v>
      </c>
      <c r="J50">
        <v>289.91354514731802</v>
      </c>
      <c r="K50">
        <v>314.92151712903802</v>
      </c>
      <c r="L50">
        <v>338.32070237258</v>
      </c>
      <c r="M50">
        <v>358.19592537352497</v>
      </c>
      <c r="N50">
        <v>395.45940787393698</v>
      </c>
      <c r="O50">
        <v>426.69452814999403</v>
      </c>
      <c r="P50">
        <v>449.25659522899599</v>
      </c>
      <c r="Q50">
        <v>464.14397011931999</v>
      </c>
      <c r="R50">
        <v>493.56135911722203</v>
      </c>
      <c r="S50">
        <v>527.59542851890706</v>
      </c>
      <c r="T50">
        <v>570.94373419382498</v>
      </c>
      <c r="U50">
        <v>595.87821190674504</v>
      </c>
      <c r="V50">
        <v>625.44262939708699</v>
      </c>
      <c r="W50">
        <v>637.64062361459003</v>
      </c>
      <c r="X50">
        <v>634.06085956204697</v>
      </c>
      <c r="Y50">
        <v>647.77741675277503</v>
      </c>
      <c r="Z50">
        <v>668.06776923583698</v>
      </c>
      <c r="AA50">
        <v>691.31128329129695</v>
      </c>
      <c r="AB50">
        <v>738.45022864855798</v>
      </c>
      <c r="AC50">
        <v>797.86713738117703</v>
      </c>
      <c r="AD50">
        <v>857.14225285725502</v>
      </c>
      <c r="AE50">
        <v>865.427565150193</v>
      </c>
      <c r="AF50">
        <v>878.85968840369003</v>
      </c>
    </row>
    <row r="51" spans="1:32" x14ac:dyDescent="0.3">
      <c r="A51" t="s">
        <v>150</v>
      </c>
      <c r="B51" t="s">
        <v>395</v>
      </c>
      <c r="C51" t="s">
        <v>297</v>
      </c>
      <c r="D51" t="s">
        <v>396</v>
      </c>
      <c r="E51" t="s">
        <v>298</v>
      </c>
      <c r="F51">
        <v>177.90527319563799</v>
      </c>
      <c r="G51">
        <v>195.850910296786</v>
      </c>
      <c r="H51">
        <v>212.74576498520199</v>
      </c>
      <c r="I51">
        <v>230.72362222339399</v>
      </c>
      <c r="J51">
        <v>251.874014920869</v>
      </c>
      <c r="K51">
        <v>274.59867857558902</v>
      </c>
      <c r="L51">
        <v>295.81014676063302</v>
      </c>
      <c r="M51">
        <v>313.58315227216701</v>
      </c>
      <c r="N51">
        <v>347.90237093593697</v>
      </c>
      <c r="O51">
        <v>376.59221220899298</v>
      </c>
      <c r="P51">
        <v>397.38864147208398</v>
      </c>
      <c r="Q51">
        <v>410.50278087599401</v>
      </c>
      <c r="R51">
        <v>436.13756057032202</v>
      </c>
      <c r="S51">
        <v>466.34352640692498</v>
      </c>
      <c r="T51">
        <v>505.873222694709</v>
      </c>
      <c r="U51">
        <v>528.94972105230397</v>
      </c>
      <c r="V51">
        <v>556.87285737788898</v>
      </c>
      <c r="W51">
        <v>567.93712928650802</v>
      </c>
      <c r="X51">
        <v>564.003963929424</v>
      </c>
      <c r="Y51">
        <v>576.87873857763498</v>
      </c>
      <c r="Z51">
        <v>594.60457799484595</v>
      </c>
      <c r="AA51">
        <v>613.99001629902102</v>
      </c>
      <c r="AB51">
        <v>653.78248780125398</v>
      </c>
      <c r="AC51">
        <v>702.850329387638</v>
      </c>
      <c r="AD51">
        <v>753.43880861207697</v>
      </c>
      <c r="AE51">
        <v>761.15756760726504</v>
      </c>
      <c r="AF51">
        <v>772.38285899914797</v>
      </c>
    </row>
    <row r="52" spans="1:32" x14ac:dyDescent="0.3">
      <c r="A52" t="s">
        <v>150</v>
      </c>
      <c r="B52" t="s">
        <v>397</v>
      </c>
      <c r="C52" t="s">
        <v>297</v>
      </c>
      <c r="D52" t="s">
        <v>398</v>
      </c>
      <c r="E52" t="s">
        <v>298</v>
      </c>
      <c r="F52">
        <v>29.317336253593201</v>
      </c>
      <c r="G52">
        <v>31.607473544741602</v>
      </c>
      <c r="H52">
        <v>33.554321383430903</v>
      </c>
      <c r="I52">
        <v>35.825680521747103</v>
      </c>
      <c r="J52">
        <v>38.039530226448903</v>
      </c>
      <c r="K52">
        <v>40.3228385534482</v>
      </c>
      <c r="L52">
        <v>42.510555611947296</v>
      </c>
      <c r="M52">
        <v>44.612773101357902</v>
      </c>
      <c r="N52">
        <v>47.5570369380005</v>
      </c>
      <c r="O52">
        <v>50.102315941001699</v>
      </c>
      <c r="P52">
        <v>51.867953756911298</v>
      </c>
      <c r="Q52">
        <v>53.641189243326401</v>
      </c>
      <c r="R52">
        <v>57.4237985469005</v>
      </c>
      <c r="S52">
        <v>61.2519021119816</v>
      </c>
      <c r="T52">
        <v>65.070511499115995</v>
      </c>
      <c r="U52">
        <v>66.928490854440696</v>
      </c>
      <c r="V52">
        <v>68.569772019198894</v>
      </c>
      <c r="W52">
        <v>69.703494328082002</v>
      </c>
      <c r="X52">
        <v>70.056895632623807</v>
      </c>
      <c r="Y52">
        <v>70.898678175140105</v>
      </c>
      <c r="Z52">
        <v>73.463191240991506</v>
      </c>
      <c r="AA52">
        <v>77.321266992275596</v>
      </c>
      <c r="AB52">
        <v>84.667740847303804</v>
      </c>
      <c r="AC52">
        <v>95.0168079935398</v>
      </c>
      <c r="AD52">
        <v>103.70344424517801</v>
      </c>
      <c r="AE52">
        <v>104.269997542928</v>
      </c>
      <c r="AF52">
        <v>106.476829404542</v>
      </c>
    </row>
    <row r="53" spans="1:32" x14ac:dyDescent="0.3">
      <c r="A53" t="s">
        <v>150</v>
      </c>
      <c r="B53" t="s">
        <v>399</v>
      </c>
      <c r="C53" t="s">
        <v>297</v>
      </c>
      <c r="D53" t="s">
        <v>400</v>
      </c>
      <c r="E53" t="s">
        <v>298</v>
      </c>
      <c r="F53">
        <v>82.490729067423203</v>
      </c>
      <c r="G53">
        <v>87.980052914444698</v>
      </c>
      <c r="H53">
        <v>93.075727493557295</v>
      </c>
      <c r="I53">
        <v>98.093808842932305</v>
      </c>
      <c r="J53">
        <v>103.13351750751499</v>
      </c>
      <c r="K53">
        <v>109.86215060133399</v>
      </c>
      <c r="L53">
        <v>115.689243389483</v>
      </c>
      <c r="M53">
        <v>115.365301034556</v>
      </c>
      <c r="N53">
        <v>117.906345973101</v>
      </c>
      <c r="O53">
        <v>122.842826388044</v>
      </c>
      <c r="P53">
        <v>129.69648078877</v>
      </c>
      <c r="Q53">
        <v>134.95207435409699</v>
      </c>
      <c r="R53">
        <v>145.90428106206599</v>
      </c>
      <c r="S53">
        <v>156.67323974661099</v>
      </c>
      <c r="T53">
        <v>165.17901706149499</v>
      </c>
      <c r="U53">
        <v>168.74219977704499</v>
      </c>
      <c r="V53">
        <v>170.207381240534</v>
      </c>
      <c r="W53">
        <v>171.46006919019101</v>
      </c>
      <c r="X53">
        <v>169.81884145537299</v>
      </c>
      <c r="Y53">
        <v>179.25902487279299</v>
      </c>
      <c r="Z53">
        <v>184.96424989465899</v>
      </c>
      <c r="AA53">
        <v>197.94377497688399</v>
      </c>
      <c r="AB53">
        <v>208.00367244475299</v>
      </c>
      <c r="AC53">
        <v>226.47474108511199</v>
      </c>
      <c r="AD53">
        <v>247.42778830789001</v>
      </c>
      <c r="AE53">
        <v>239.44183740604799</v>
      </c>
      <c r="AF53">
        <v>228.165795110354</v>
      </c>
    </row>
    <row r="54" spans="1:32" x14ac:dyDescent="0.3">
      <c r="A54" t="s">
        <v>150</v>
      </c>
      <c r="B54" t="s">
        <v>401</v>
      </c>
      <c r="C54" t="s">
        <v>297</v>
      </c>
      <c r="D54" t="s">
        <v>402</v>
      </c>
      <c r="E54" t="s">
        <v>298</v>
      </c>
      <c r="F54">
        <v>205.75816483925399</v>
      </c>
      <c r="G54">
        <v>220.58432727204499</v>
      </c>
      <c r="H54">
        <v>234.66551547537799</v>
      </c>
      <c r="I54">
        <v>248.43480210003</v>
      </c>
      <c r="J54">
        <v>260.21981448892001</v>
      </c>
      <c r="K54">
        <v>274.13156693854899</v>
      </c>
      <c r="L54">
        <v>287.38192157221101</v>
      </c>
      <c r="M54">
        <v>291.15106592869301</v>
      </c>
      <c r="N54">
        <v>307.80938917186398</v>
      </c>
      <c r="O54">
        <v>324.07709521411903</v>
      </c>
      <c r="P54">
        <v>339.83757993995602</v>
      </c>
      <c r="Q54">
        <v>352.43780539647003</v>
      </c>
      <c r="R54">
        <v>378.35504672768099</v>
      </c>
      <c r="S54">
        <v>405.13232108007497</v>
      </c>
      <c r="T54">
        <v>427.66678551763601</v>
      </c>
      <c r="U54">
        <v>434.55464688577501</v>
      </c>
      <c r="V54">
        <v>435.397377765991</v>
      </c>
      <c r="W54">
        <v>432.03941861567</v>
      </c>
      <c r="X54">
        <v>425.17967797815402</v>
      </c>
      <c r="Y54">
        <v>435.629855452225</v>
      </c>
      <c r="Z54">
        <v>439.757132596774</v>
      </c>
      <c r="AA54">
        <v>445.13771497889798</v>
      </c>
      <c r="AB54">
        <v>455.95757491632202</v>
      </c>
      <c r="AC54">
        <v>482.79664776420202</v>
      </c>
      <c r="AD54">
        <v>497.460791156548</v>
      </c>
      <c r="AE54">
        <v>496.34694972643001</v>
      </c>
      <c r="AF54">
        <v>481.52345576600402</v>
      </c>
    </row>
    <row r="55" spans="1:32" x14ac:dyDescent="0.3">
      <c r="A55" t="s">
        <v>150</v>
      </c>
      <c r="B55" t="s">
        <v>403</v>
      </c>
      <c r="C55" t="s">
        <v>297</v>
      </c>
      <c r="D55" t="s">
        <v>404</v>
      </c>
      <c r="E55" t="s">
        <v>298</v>
      </c>
      <c r="F55">
        <v>123.26743577182999</v>
      </c>
      <c r="G55">
        <v>132.60427435759999</v>
      </c>
      <c r="H55">
        <v>141.58978798182099</v>
      </c>
      <c r="I55">
        <v>150.34099325709801</v>
      </c>
      <c r="J55">
        <v>157.08629698140501</v>
      </c>
      <c r="K55">
        <v>164.26941633721501</v>
      </c>
      <c r="L55">
        <v>171.692678182729</v>
      </c>
      <c r="M55">
        <v>175.785764894138</v>
      </c>
      <c r="N55">
        <v>189.90304319876299</v>
      </c>
      <c r="O55">
        <v>201.23426882607501</v>
      </c>
      <c r="P55">
        <v>210.14109915118701</v>
      </c>
      <c r="Q55">
        <v>217.485731042373</v>
      </c>
      <c r="R55">
        <v>232.450765665614</v>
      </c>
      <c r="S55">
        <v>248.45908133346501</v>
      </c>
      <c r="T55">
        <v>262.487768456141</v>
      </c>
      <c r="U55">
        <v>265.81244710873</v>
      </c>
      <c r="V55">
        <v>265.18999652545801</v>
      </c>
      <c r="W55">
        <v>260.57934942547899</v>
      </c>
      <c r="X55">
        <v>255.360836522781</v>
      </c>
      <c r="Y55">
        <v>256.37083057943198</v>
      </c>
      <c r="Z55">
        <v>254.79288270211501</v>
      </c>
      <c r="AA55">
        <v>247.19394000201399</v>
      </c>
      <c r="AB55">
        <v>247.95390247156899</v>
      </c>
      <c r="AC55">
        <v>256.321906679091</v>
      </c>
      <c r="AD55">
        <v>250.03300284865799</v>
      </c>
      <c r="AE55">
        <v>256.90511232038102</v>
      </c>
      <c r="AF55">
        <v>253.357660655649</v>
      </c>
    </row>
    <row r="56" spans="1:32" x14ac:dyDescent="0.3">
      <c r="A56" t="s">
        <v>150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150</v>
      </c>
      <c r="B57" t="s">
        <v>407</v>
      </c>
      <c r="C57" t="s">
        <v>297</v>
      </c>
      <c r="D57" t="s">
        <v>408</v>
      </c>
      <c r="E57" t="s">
        <v>298</v>
      </c>
      <c r="F57">
        <v>5087.2583502513498</v>
      </c>
      <c r="G57">
        <v>5478.5945700578304</v>
      </c>
      <c r="H57">
        <v>5922.8185674070901</v>
      </c>
      <c r="I57">
        <v>6429.7936171011097</v>
      </c>
      <c r="J57">
        <v>6883.29574345526</v>
      </c>
      <c r="K57">
        <v>7375.5845129609497</v>
      </c>
      <c r="L57">
        <v>7794.0923230419103</v>
      </c>
      <c r="M57">
        <v>7967.3937912015699</v>
      </c>
      <c r="N57">
        <v>8414.1031681941004</v>
      </c>
      <c r="O57">
        <v>8757.4976944865994</v>
      </c>
      <c r="P57">
        <v>9129.8151688070593</v>
      </c>
      <c r="Q57">
        <v>9405.5317179296799</v>
      </c>
      <c r="R57">
        <v>9995.3918602496506</v>
      </c>
      <c r="S57">
        <v>10515.322251376499</v>
      </c>
      <c r="T57">
        <v>10808.373783004799</v>
      </c>
      <c r="U57">
        <v>10853.557631260999</v>
      </c>
      <c r="V57">
        <v>10787.224346426299</v>
      </c>
      <c r="W57">
        <v>10565.85112189</v>
      </c>
      <c r="X57">
        <v>10258.9996350807</v>
      </c>
      <c r="Y57">
        <v>10152.3466130877</v>
      </c>
      <c r="Z57">
        <v>10207.4641368045</v>
      </c>
      <c r="AA57">
        <v>10243.436424904299</v>
      </c>
      <c r="AB57">
        <v>10640.519301611601</v>
      </c>
      <c r="AC57">
        <v>11413.6249024874</v>
      </c>
      <c r="AD57">
        <v>11993.0976623325</v>
      </c>
      <c r="AE57">
        <v>12271.3329531203</v>
      </c>
      <c r="AF57">
        <v>12855.044978341301</v>
      </c>
    </row>
    <row r="58" spans="1:32" x14ac:dyDescent="0.3">
      <c r="A58" t="s">
        <v>150</v>
      </c>
      <c r="B58" t="s">
        <v>409</v>
      </c>
      <c r="C58" t="s">
        <v>297</v>
      </c>
      <c r="D58" t="s">
        <v>410</v>
      </c>
      <c r="E58" t="s">
        <v>298</v>
      </c>
      <c r="F58">
        <v>5087.2583502513498</v>
      </c>
      <c r="G58">
        <v>5478.5945700578304</v>
      </c>
      <c r="H58">
        <v>5922.8185674070901</v>
      </c>
      <c r="I58">
        <v>6429.7936171011097</v>
      </c>
      <c r="J58">
        <v>6883.29574345526</v>
      </c>
      <c r="K58">
        <v>7375.5845129609497</v>
      </c>
      <c r="L58">
        <v>7794.0923230419103</v>
      </c>
      <c r="M58">
        <v>7967.3937912015699</v>
      </c>
      <c r="N58">
        <v>8414.1031681941004</v>
      </c>
      <c r="O58">
        <v>8757.4976944865994</v>
      </c>
      <c r="P58">
        <v>9129.8151688070593</v>
      </c>
      <c r="Q58">
        <v>9405.5317179296799</v>
      </c>
      <c r="R58">
        <v>9995.3918602496506</v>
      </c>
      <c r="S58">
        <v>10515.322251376499</v>
      </c>
      <c r="T58">
        <v>10808.373783004799</v>
      </c>
      <c r="U58">
        <v>10853.557631260999</v>
      </c>
      <c r="V58">
        <v>10787.224346426299</v>
      </c>
      <c r="W58">
        <v>10565.85112189</v>
      </c>
      <c r="X58">
        <v>10258.9996350807</v>
      </c>
      <c r="Y58">
        <v>10152.3466130877</v>
      </c>
      <c r="Z58">
        <v>10207.4641368045</v>
      </c>
      <c r="AA58">
        <v>10243.436424904299</v>
      </c>
      <c r="AB58">
        <v>10640.519301611601</v>
      </c>
      <c r="AC58">
        <v>11413.6249024874</v>
      </c>
      <c r="AD58">
        <v>11993.0976623325</v>
      </c>
      <c r="AE58">
        <v>12271.3329531203</v>
      </c>
      <c r="AF58">
        <v>12855.044978341301</v>
      </c>
    </row>
    <row r="59" spans="1:32" x14ac:dyDescent="0.3">
      <c r="A59" t="s">
        <v>150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151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151</v>
      </c>
      <c r="B3" t="s">
        <v>299</v>
      </c>
      <c r="C3" t="s">
        <v>297</v>
      </c>
      <c r="D3" t="s">
        <v>300</v>
      </c>
      <c r="E3" t="s">
        <v>298</v>
      </c>
      <c r="F3">
        <v>2.9959792990906502</v>
      </c>
      <c r="G3">
        <v>3.2932728868692802</v>
      </c>
      <c r="H3">
        <v>3.7387661627661801</v>
      </c>
      <c r="I3">
        <v>4.0892363925305197</v>
      </c>
      <c r="J3">
        <v>4.3637351701046496</v>
      </c>
      <c r="K3">
        <v>4.6321392239476404</v>
      </c>
      <c r="L3">
        <v>5.0877937745158199</v>
      </c>
      <c r="M3">
        <v>5.5769833925767598</v>
      </c>
      <c r="N3">
        <v>6.0900792337352003</v>
      </c>
      <c r="O3">
        <v>6.6767004723574903</v>
      </c>
      <c r="P3">
        <v>6.9406414622305501</v>
      </c>
      <c r="Q3">
        <v>7.3895087890538997</v>
      </c>
      <c r="R3">
        <v>8.1966217281793501</v>
      </c>
      <c r="S3">
        <v>8.9453273802894504</v>
      </c>
      <c r="T3">
        <v>9.5951566392315506</v>
      </c>
      <c r="U3">
        <v>10.562591033224599</v>
      </c>
      <c r="V3">
        <v>11.0928742327301</v>
      </c>
      <c r="W3">
        <v>11.2834906047083</v>
      </c>
      <c r="X3">
        <v>10.787782063481499</v>
      </c>
      <c r="Y3">
        <v>10.2798828502043</v>
      </c>
      <c r="Z3">
        <v>9.6536430442473193</v>
      </c>
      <c r="AA3">
        <v>8.88837750310201</v>
      </c>
      <c r="AB3">
        <v>8.5571231882182097</v>
      </c>
      <c r="AC3">
        <v>8.6626997050326509</v>
      </c>
      <c r="AD3">
        <v>8.2789999785544204</v>
      </c>
      <c r="AE3">
        <v>7.9390402524520596</v>
      </c>
      <c r="AF3">
        <v>7.9305471225927802</v>
      </c>
    </row>
    <row r="4" spans="1:32" x14ac:dyDescent="0.3">
      <c r="A4" t="s">
        <v>151</v>
      </c>
      <c r="B4" t="s">
        <v>301</v>
      </c>
      <c r="C4" t="s">
        <v>297</v>
      </c>
      <c r="D4" t="s">
        <v>302</v>
      </c>
      <c r="E4" t="s">
        <v>298</v>
      </c>
      <c r="F4">
        <v>264.799220975048</v>
      </c>
      <c r="G4">
        <v>286.79507490549798</v>
      </c>
      <c r="H4">
        <v>309.83500176527798</v>
      </c>
      <c r="I4">
        <v>332.91566029962598</v>
      </c>
      <c r="J4">
        <v>350.64299559779897</v>
      </c>
      <c r="K4">
        <v>366.12902634840202</v>
      </c>
      <c r="L4">
        <v>377.44871478259</v>
      </c>
      <c r="M4">
        <v>379.49913482510999</v>
      </c>
      <c r="N4">
        <v>382.68618510394299</v>
      </c>
      <c r="O4">
        <v>385.140670695643</v>
      </c>
      <c r="P4">
        <v>382.72885236088399</v>
      </c>
      <c r="Q4">
        <v>402.98959626862501</v>
      </c>
      <c r="R4">
        <v>445.28563260481201</v>
      </c>
      <c r="S4">
        <v>489.33022888690402</v>
      </c>
      <c r="T4">
        <v>513.86268072394</v>
      </c>
      <c r="U4">
        <v>547.30767165658699</v>
      </c>
      <c r="V4">
        <v>549.287202636355</v>
      </c>
      <c r="W4">
        <v>528.83771549413802</v>
      </c>
      <c r="X4">
        <v>507.48924298175501</v>
      </c>
      <c r="Y4">
        <v>492.004085783601</v>
      </c>
      <c r="Z4">
        <v>476.83388370619002</v>
      </c>
      <c r="AA4">
        <v>463.00909971278702</v>
      </c>
      <c r="AB4">
        <v>460.60800955451202</v>
      </c>
      <c r="AC4">
        <v>471.57279247900101</v>
      </c>
      <c r="AD4">
        <v>463.72254519204603</v>
      </c>
      <c r="AE4">
        <v>448.26348000400299</v>
      </c>
      <c r="AF4">
        <v>445.898190349885</v>
      </c>
    </row>
    <row r="5" spans="1:32" x14ac:dyDescent="0.3">
      <c r="A5" t="s">
        <v>151</v>
      </c>
      <c r="B5" t="s">
        <v>303</v>
      </c>
      <c r="C5" t="s">
        <v>297</v>
      </c>
      <c r="D5" t="s">
        <v>304</v>
      </c>
      <c r="E5" t="s">
        <v>298</v>
      </c>
      <c r="F5">
        <v>27.298134784798101</v>
      </c>
      <c r="G5">
        <v>31.150752387174599</v>
      </c>
      <c r="H5">
        <v>33.795194244595898</v>
      </c>
      <c r="I5">
        <v>36.496800855855199</v>
      </c>
      <c r="J5">
        <v>38.797449112198301</v>
      </c>
      <c r="K5">
        <v>40.549821165942802</v>
      </c>
      <c r="L5">
        <v>43.484506541117298</v>
      </c>
      <c r="M5">
        <v>46.801426564155499</v>
      </c>
      <c r="N5">
        <v>51.531701440989302</v>
      </c>
      <c r="O5">
        <v>57.111703774852998</v>
      </c>
      <c r="P5">
        <v>60.670179220742703</v>
      </c>
      <c r="Q5">
        <v>67.496362700471593</v>
      </c>
      <c r="R5">
        <v>78.232878325405906</v>
      </c>
      <c r="S5">
        <v>89.778455257255004</v>
      </c>
      <c r="T5">
        <v>98.461515301179602</v>
      </c>
      <c r="U5">
        <v>107.70954989690701</v>
      </c>
      <c r="V5">
        <v>108.30469396073001</v>
      </c>
      <c r="W5">
        <v>104.25972564660501</v>
      </c>
      <c r="X5">
        <v>100.297807344535</v>
      </c>
      <c r="Y5">
        <v>97.310526200221503</v>
      </c>
      <c r="Z5">
        <v>94.226882096764797</v>
      </c>
      <c r="AA5">
        <v>91.744069699511499</v>
      </c>
      <c r="AB5">
        <v>90.543342372512399</v>
      </c>
      <c r="AC5">
        <v>91.4104531072757</v>
      </c>
      <c r="AD5">
        <v>89.272164323189102</v>
      </c>
      <c r="AE5">
        <v>85.7983597671806</v>
      </c>
      <c r="AF5">
        <v>83.013324317236496</v>
      </c>
    </row>
    <row r="6" spans="1:32" x14ac:dyDescent="0.3">
      <c r="A6" t="s">
        <v>151</v>
      </c>
      <c r="B6" t="s">
        <v>305</v>
      </c>
      <c r="C6" t="s">
        <v>297</v>
      </c>
      <c r="D6" t="s">
        <v>306</v>
      </c>
      <c r="E6" t="s">
        <v>298</v>
      </c>
      <c r="F6">
        <v>47.039986998785999</v>
      </c>
      <c r="G6">
        <v>48.9725961559555</v>
      </c>
      <c r="H6">
        <v>51.450451681800999</v>
      </c>
      <c r="I6">
        <v>54.257196086515897</v>
      </c>
      <c r="J6">
        <v>55.855966516185198</v>
      </c>
      <c r="K6">
        <v>56.517187173997101</v>
      </c>
      <c r="L6">
        <v>56.691643541933999</v>
      </c>
      <c r="M6">
        <v>55.887862835243098</v>
      </c>
      <c r="N6">
        <v>54.679862372455098</v>
      </c>
      <c r="O6">
        <v>53.709089977927199</v>
      </c>
      <c r="P6">
        <v>51.176162024987498</v>
      </c>
      <c r="Q6">
        <v>50.561896475253199</v>
      </c>
      <c r="R6">
        <v>52.480776462401302</v>
      </c>
      <c r="S6">
        <v>53.646956333748903</v>
      </c>
      <c r="T6">
        <v>52.726592523415</v>
      </c>
      <c r="U6">
        <v>52.156142303667899</v>
      </c>
      <c r="V6">
        <v>50.084434901683103</v>
      </c>
      <c r="W6">
        <v>46.947232976456903</v>
      </c>
      <c r="X6">
        <v>44.772175918803597</v>
      </c>
      <c r="Y6">
        <v>43.8074002629006</v>
      </c>
      <c r="Z6">
        <v>42.8658617888576</v>
      </c>
      <c r="AA6">
        <v>41.788283758509401</v>
      </c>
      <c r="AB6">
        <v>41.7515562945864</v>
      </c>
      <c r="AC6">
        <v>42.577998830491197</v>
      </c>
      <c r="AD6">
        <v>41.681876669678303</v>
      </c>
      <c r="AE6">
        <v>40.264209643183399</v>
      </c>
      <c r="AF6">
        <v>39.841378020711801</v>
      </c>
    </row>
    <row r="7" spans="1:32" x14ac:dyDescent="0.3">
      <c r="A7" t="s">
        <v>151</v>
      </c>
      <c r="B7" t="s">
        <v>307</v>
      </c>
      <c r="C7" t="s">
        <v>297</v>
      </c>
      <c r="D7" t="s">
        <v>308</v>
      </c>
      <c r="E7" t="s">
        <v>298</v>
      </c>
      <c r="F7">
        <v>19.220695710717401</v>
      </c>
      <c r="G7">
        <v>21.421189150875499</v>
      </c>
      <c r="H7">
        <v>23.637614567288001</v>
      </c>
      <c r="I7">
        <v>25.9282481034477</v>
      </c>
      <c r="J7">
        <v>27.486138524510299</v>
      </c>
      <c r="K7">
        <v>28.9163711609574</v>
      </c>
      <c r="L7">
        <v>30.106705958641399</v>
      </c>
      <c r="M7">
        <v>30.983497347915801</v>
      </c>
      <c r="N7">
        <v>32.349580904845602</v>
      </c>
      <c r="O7">
        <v>34.144495487193197</v>
      </c>
      <c r="P7">
        <v>35.272479388305896</v>
      </c>
      <c r="Q7">
        <v>38.263837194033101</v>
      </c>
      <c r="R7">
        <v>42.974692597673197</v>
      </c>
      <c r="S7">
        <v>47.009928738633398</v>
      </c>
      <c r="T7">
        <v>49.3851076173599</v>
      </c>
      <c r="U7">
        <v>52.336449167903403</v>
      </c>
      <c r="V7">
        <v>51.812109700824998</v>
      </c>
      <c r="W7">
        <v>49.118621735142199</v>
      </c>
      <c r="X7">
        <v>46.753300675626598</v>
      </c>
      <c r="Y7">
        <v>45.014848973024101</v>
      </c>
      <c r="Z7">
        <v>44.006672341223599</v>
      </c>
      <c r="AA7">
        <v>42.701712489464597</v>
      </c>
      <c r="AB7">
        <v>41.7329509511341</v>
      </c>
      <c r="AC7">
        <v>41.763643222640603</v>
      </c>
      <c r="AD7">
        <v>40.407309577489698</v>
      </c>
      <c r="AE7">
        <v>38.913520701154901</v>
      </c>
      <c r="AF7">
        <v>38.598500456901299</v>
      </c>
    </row>
    <row r="8" spans="1:32" x14ac:dyDescent="0.3">
      <c r="A8" t="s">
        <v>151</v>
      </c>
      <c r="B8" t="s">
        <v>309</v>
      </c>
      <c r="C8" t="s">
        <v>297</v>
      </c>
      <c r="D8" t="s">
        <v>310</v>
      </c>
      <c r="E8" t="s">
        <v>298</v>
      </c>
      <c r="F8">
        <v>0.350440903388197</v>
      </c>
      <c r="G8">
        <v>0.38279279637222402</v>
      </c>
      <c r="H8">
        <v>0.388630716318287</v>
      </c>
      <c r="I8">
        <v>0.38586001860556401</v>
      </c>
      <c r="J8">
        <v>0.39050350898281799</v>
      </c>
      <c r="K8">
        <v>0.38193164252824902</v>
      </c>
      <c r="L8">
        <v>0.384355420529778</v>
      </c>
      <c r="M8">
        <v>0.38164997686395102</v>
      </c>
      <c r="N8">
        <v>0.38922135933409402</v>
      </c>
      <c r="O8">
        <v>0.41856901187826601</v>
      </c>
      <c r="P8">
        <v>0.451059879156331</v>
      </c>
      <c r="Q8">
        <v>0.51599854103350196</v>
      </c>
      <c r="R8">
        <v>0.55327561308161499</v>
      </c>
      <c r="S8">
        <v>0.56035438301273399</v>
      </c>
      <c r="T8">
        <v>0.55623351014214295</v>
      </c>
      <c r="U8">
        <v>0.59243048713563695</v>
      </c>
      <c r="V8">
        <v>0.57183259932803898</v>
      </c>
      <c r="W8">
        <v>0.58773174327511701</v>
      </c>
      <c r="X8">
        <v>0.59533655690737797</v>
      </c>
      <c r="Y8">
        <v>0.60946203723583703</v>
      </c>
      <c r="Z8">
        <v>0.61852549919259103</v>
      </c>
      <c r="AA8">
        <v>0.63558129192070301</v>
      </c>
      <c r="AB8">
        <v>0.64412365045402897</v>
      </c>
      <c r="AC8">
        <v>0.66577023819561598</v>
      </c>
      <c r="AD8">
        <v>0.67953794393149503</v>
      </c>
      <c r="AE8">
        <v>0.68201228221746402</v>
      </c>
      <c r="AF8">
        <v>0.71625841380964494</v>
      </c>
    </row>
    <row r="9" spans="1:32" x14ac:dyDescent="0.3">
      <c r="A9" t="s">
        <v>151</v>
      </c>
      <c r="B9" t="s">
        <v>311</v>
      </c>
      <c r="C9" t="s">
        <v>297</v>
      </c>
      <c r="D9" t="s">
        <v>312</v>
      </c>
      <c r="E9" t="s">
        <v>298</v>
      </c>
      <c r="F9">
        <v>22.193026890189</v>
      </c>
      <c r="G9">
        <v>22.603845472064101</v>
      </c>
      <c r="H9">
        <v>23.5381011206245</v>
      </c>
      <c r="I9">
        <v>24.0894048827398</v>
      </c>
      <c r="J9">
        <v>24.345142789733099</v>
      </c>
      <c r="K9">
        <v>24.585219526723598</v>
      </c>
      <c r="L9">
        <v>24.1990249202854</v>
      </c>
      <c r="M9">
        <v>23.416761066367801</v>
      </c>
      <c r="N9">
        <v>22.281246843255701</v>
      </c>
      <c r="O9">
        <v>20.528099410824101</v>
      </c>
      <c r="P9">
        <v>18.883986167019899</v>
      </c>
      <c r="Q9">
        <v>18.449709535390099</v>
      </c>
      <c r="R9">
        <v>19.394259424108999</v>
      </c>
      <c r="S9">
        <v>20.020290895405399</v>
      </c>
      <c r="T9">
        <v>20.251277807155901</v>
      </c>
      <c r="U9">
        <v>20.654194830842801</v>
      </c>
      <c r="V9">
        <v>19.745096475888101</v>
      </c>
      <c r="W9">
        <v>18.090778844164099</v>
      </c>
      <c r="X9">
        <v>16.318918192823499</v>
      </c>
      <c r="Y9">
        <v>14.753769287626</v>
      </c>
      <c r="Z9">
        <v>13.187182494909999</v>
      </c>
      <c r="AA9">
        <v>11.7595910694896</v>
      </c>
      <c r="AB9">
        <v>10.984772678714901</v>
      </c>
      <c r="AC9">
        <v>10.753126518118499</v>
      </c>
      <c r="AD9">
        <v>10.307052017251999</v>
      </c>
      <c r="AE9">
        <v>9.9125204986789104</v>
      </c>
      <c r="AF9">
        <v>9.7442523876909508</v>
      </c>
    </row>
    <row r="10" spans="1:32" x14ac:dyDescent="0.3">
      <c r="A10" t="s">
        <v>151</v>
      </c>
      <c r="B10" t="s">
        <v>313</v>
      </c>
      <c r="C10" t="s">
        <v>297</v>
      </c>
      <c r="D10" t="s">
        <v>314</v>
      </c>
      <c r="E10" t="s">
        <v>298</v>
      </c>
      <c r="F10">
        <v>42.125287494359199</v>
      </c>
      <c r="G10">
        <v>42.753960502361601</v>
      </c>
      <c r="H10">
        <v>44.420502224425597</v>
      </c>
      <c r="I10">
        <v>45.410404411039998</v>
      </c>
      <c r="J10">
        <v>45.885197219416703</v>
      </c>
      <c r="K10">
        <v>46.4054921567364</v>
      </c>
      <c r="L10">
        <v>44.882015375732699</v>
      </c>
      <c r="M10">
        <v>42.639622926855203</v>
      </c>
      <c r="N10">
        <v>39.6091330812731</v>
      </c>
      <c r="O10">
        <v>35.746759867709301</v>
      </c>
      <c r="P10">
        <v>32.702583480805202</v>
      </c>
      <c r="Q10">
        <v>31.948325100704</v>
      </c>
      <c r="R10">
        <v>33.647684687172401</v>
      </c>
      <c r="S10">
        <v>34.917778685966603</v>
      </c>
      <c r="T10">
        <v>35.408718077371098</v>
      </c>
      <c r="U10">
        <v>36.534907912416202</v>
      </c>
      <c r="V10">
        <v>35.038337259683701</v>
      </c>
      <c r="W10">
        <v>31.854115158531101</v>
      </c>
      <c r="X10">
        <v>28.9045143539268</v>
      </c>
      <c r="Y10">
        <v>26.409884064724899</v>
      </c>
      <c r="Z10">
        <v>24.108526250283099</v>
      </c>
      <c r="AA10">
        <v>22.126934492398899</v>
      </c>
      <c r="AB10">
        <v>21.312058633882199</v>
      </c>
      <c r="AC10">
        <v>21.432038558807101</v>
      </c>
      <c r="AD10">
        <v>21.023174593678601</v>
      </c>
      <c r="AE10">
        <v>20.9689906794999</v>
      </c>
      <c r="AF10">
        <v>21.311437312180601</v>
      </c>
    </row>
    <row r="11" spans="1:32" x14ac:dyDescent="0.3">
      <c r="A11" t="s">
        <v>151</v>
      </c>
      <c r="B11" t="s">
        <v>315</v>
      </c>
      <c r="C11" t="s">
        <v>297</v>
      </c>
      <c r="D11" t="s">
        <v>316</v>
      </c>
      <c r="E11" t="s">
        <v>298</v>
      </c>
      <c r="F11">
        <v>19.9322606041702</v>
      </c>
      <c r="G11">
        <v>20.150115030297499</v>
      </c>
      <c r="H11">
        <v>20.882401103801101</v>
      </c>
      <c r="I11">
        <v>21.320999528300199</v>
      </c>
      <c r="J11">
        <v>21.5400544296836</v>
      </c>
      <c r="K11">
        <v>21.820272630012798</v>
      </c>
      <c r="L11">
        <v>20.6829904554472</v>
      </c>
      <c r="M11">
        <v>19.222861860487399</v>
      </c>
      <c r="N11">
        <v>17.327886238017399</v>
      </c>
      <c r="O11">
        <v>15.2186604568852</v>
      </c>
      <c r="P11">
        <v>13.8185973137853</v>
      </c>
      <c r="Q11">
        <v>13.4986155653139</v>
      </c>
      <c r="R11">
        <v>14.2534252630634</v>
      </c>
      <c r="S11">
        <v>14.8974877905612</v>
      </c>
      <c r="T11">
        <v>15.157440270215201</v>
      </c>
      <c r="U11">
        <v>15.880713081573401</v>
      </c>
      <c r="V11">
        <v>15.2932407837955</v>
      </c>
      <c r="W11">
        <v>13.763336314366899</v>
      </c>
      <c r="X11">
        <v>12.5855961611033</v>
      </c>
      <c r="Y11">
        <v>11.6561147770989</v>
      </c>
      <c r="Z11">
        <v>10.921343755373201</v>
      </c>
      <c r="AA11">
        <v>10.367343422909199</v>
      </c>
      <c r="AB11">
        <v>10.3272859551673</v>
      </c>
      <c r="AC11">
        <v>10.6789120406886</v>
      </c>
      <c r="AD11">
        <v>10.716122576426599</v>
      </c>
      <c r="AE11">
        <v>11.056470180821</v>
      </c>
      <c r="AF11">
        <v>11.5671849244897</v>
      </c>
    </row>
    <row r="12" spans="1:32" x14ac:dyDescent="0.3">
      <c r="A12" t="s">
        <v>151</v>
      </c>
      <c r="B12" t="s">
        <v>317</v>
      </c>
      <c r="C12" t="s">
        <v>297</v>
      </c>
      <c r="D12" t="s">
        <v>318</v>
      </c>
      <c r="E12" t="s">
        <v>298</v>
      </c>
      <c r="F12">
        <v>29.520296480519502</v>
      </c>
      <c r="G12">
        <v>32.671439762648099</v>
      </c>
      <c r="H12">
        <v>35.585098360280597</v>
      </c>
      <c r="I12">
        <v>38.744110460242602</v>
      </c>
      <c r="J12">
        <v>41.560096125128403</v>
      </c>
      <c r="K12">
        <v>44.262271597613001</v>
      </c>
      <c r="L12">
        <v>45.784456498732602</v>
      </c>
      <c r="M12">
        <v>45.967626934859098</v>
      </c>
      <c r="N12">
        <v>46.260553649073202</v>
      </c>
      <c r="O12">
        <v>45.961059172566401</v>
      </c>
      <c r="P12">
        <v>45.533945170222303</v>
      </c>
      <c r="Q12">
        <v>47.686926086506297</v>
      </c>
      <c r="R12">
        <v>52.8743550103218</v>
      </c>
      <c r="S12">
        <v>57.8395056054202</v>
      </c>
      <c r="T12">
        <v>60.309069777691803</v>
      </c>
      <c r="U12">
        <v>63.141920887965803</v>
      </c>
      <c r="V12">
        <v>62.899228683035702</v>
      </c>
      <c r="W12">
        <v>60.3748294943857</v>
      </c>
      <c r="X12">
        <v>58.589249598730497</v>
      </c>
      <c r="Y12">
        <v>58.599393291885001</v>
      </c>
      <c r="Z12">
        <v>59.727604039132601</v>
      </c>
      <c r="AA12">
        <v>61.267383701404</v>
      </c>
      <c r="AB12">
        <v>63.080306971279697</v>
      </c>
      <c r="AC12">
        <v>65.676054561617406</v>
      </c>
      <c r="AD12">
        <v>65.160702055060099</v>
      </c>
      <c r="AE12">
        <v>64.090890263862306</v>
      </c>
      <c r="AF12">
        <v>65.260381783539302</v>
      </c>
    </row>
    <row r="13" spans="1:32" x14ac:dyDescent="0.3">
      <c r="A13" t="s">
        <v>151</v>
      </c>
      <c r="B13" t="s">
        <v>319</v>
      </c>
      <c r="C13" t="s">
        <v>297</v>
      </c>
      <c r="D13" t="s">
        <v>320</v>
      </c>
      <c r="E13" t="s">
        <v>298</v>
      </c>
      <c r="F13">
        <v>10.7856109052939</v>
      </c>
      <c r="G13">
        <v>12.6002215883739</v>
      </c>
      <c r="H13">
        <v>14.3737937220153</v>
      </c>
      <c r="I13">
        <v>15.9877572265223</v>
      </c>
      <c r="J13">
        <v>17.332941023652602</v>
      </c>
      <c r="K13">
        <v>18.5382800257977</v>
      </c>
      <c r="L13">
        <v>19.695572952501401</v>
      </c>
      <c r="M13">
        <v>20.340431096365499</v>
      </c>
      <c r="N13">
        <v>21.344919112768899</v>
      </c>
      <c r="O13">
        <v>22.649926558383299</v>
      </c>
      <c r="P13">
        <v>24.093957719260501</v>
      </c>
      <c r="Q13">
        <v>27.634787627376902</v>
      </c>
      <c r="R13">
        <v>34.045353186336101</v>
      </c>
      <c r="S13">
        <v>41.970586906578603</v>
      </c>
      <c r="T13">
        <v>48.802173724295898</v>
      </c>
      <c r="U13">
        <v>57.331821401608998</v>
      </c>
      <c r="V13">
        <v>63.774743628393999</v>
      </c>
      <c r="W13">
        <v>67.395866161670497</v>
      </c>
      <c r="X13">
        <v>66.919566768815798</v>
      </c>
      <c r="Y13">
        <v>65.361234512567194</v>
      </c>
      <c r="Z13">
        <v>62.113637891114998</v>
      </c>
      <c r="AA13">
        <v>58.619390214294398</v>
      </c>
      <c r="AB13">
        <v>57.303150839886001</v>
      </c>
      <c r="AC13">
        <v>58.000467350578496</v>
      </c>
      <c r="AD13">
        <v>57.003022166872803</v>
      </c>
      <c r="AE13">
        <v>55.063372722035403</v>
      </c>
      <c r="AF13">
        <v>55.508853913820403</v>
      </c>
    </row>
    <row r="14" spans="1:32" x14ac:dyDescent="0.3">
      <c r="A14" t="s">
        <v>151</v>
      </c>
      <c r="B14" t="s">
        <v>321</v>
      </c>
      <c r="C14" t="s">
        <v>297</v>
      </c>
      <c r="D14" t="s">
        <v>322</v>
      </c>
      <c r="E14" t="s">
        <v>298</v>
      </c>
      <c r="F14">
        <v>11.1760255861674</v>
      </c>
      <c r="G14">
        <v>11.624274844833201</v>
      </c>
      <c r="H14">
        <v>12.5954769130327</v>
      </c>
      <c r="I14">
        <v>13.3825788239161</v>
      </c>
      <c r="J14">
        <v>14.272666769548501</v>
      </c>
      <c r="K14">
        <v>14.2926459895052</v>
      </c>
      <c r="L14">
        <v>14.474003244707699</v>
      </c>
      <c r="M14">
        <v>13.5136166736633</v>
      </c>
      <c r="N14">
        <v>12.610380882726901</v>
      </c>
      <c r="O14">
        <v>11.5590342090783</v>
      </c>
      <c r="P14">
        <v>10.690138596810799</v>
      </c>
      <c r="Q14">
        <v>10.5147165523179</v>
      </c>
      <c r="R14">
        <v>10.7623320689426</v>
      </c>
      <c r="S14">
        <v>10.748958389966299</v>
      </c>
      <c r="T14">
        <v>10.1443135662391</v>
      </c>
      <c r="U14">
        <v>9.6431639650261491</v>
      </c>
      <c r="V14">
        <v>9.1348061154532001</v>
      </c>
      <c r="W14">
        <v>8.2584983822063407</v>
      </c>
      <c r="X14">
        <v>7.8551994805438001</v>
      </c>
      <c r="Y14">
        <v>8.0342872279740902</v>
      </c>
      <c r="Z14">
        <v>8.3756254586430199</v>
      </c>
      <c r="AA14">
        <v>9.0362963185319707</v>
      </c>
      <c r="AB14">
        <v>9.4798077896171193</v>
      </c>
      <c r="AC14">
        <v>10.0954688079636</v>
      </c>
      <c r="AD14">
        <v>9.3181901926502793</v>
      </c>
      <c r="AE14">
        <v>8.56972101945383</v>
      </c>
      <c r="AF14">
        <v>8.3040505337371897</v>
      </c>
    </row>
    <row r="15" spans="1:32" x14ac:dyDescent="0.3">
      <c r="A15" t="s">
        <v>151</v>
      </c>
      <c r="B15" t="s">
        <v>323</v>
      </c>
      <c r="C15" t="s">
        <v>297</v>
      </c>
      <c r="D15" t="s">
        <v>324</v>
      </c>
      <c r="E15" t="s">
        <v>298</v>
      </c>
      <c r="F15">
        <v>16.9123069331065</v>
      </c>
      <c r="G15">
        <v>18.253611835867499</v>
      </c>
      <c r="H15">
        <v>20.231259658042099</v>
      </c>
      <c r="I15">
        <v>21.748116988224499</v>
      </c>
      <c r="J15">
        <v>23.378003648426301</v>
      </c>
      <c r="K15">
        <v>23.995901620085199</v>
      </c>
      <c r="L15">
        <v>25.103988835279701</v>
      </c>
      <c r="M15">
        <v>24.871274723112801</v>
      </c>
      <c r="N15">
        <v>24.787948023820601</v>
      </c>
      <c r="O15">
        <v>24.746342045159899</v>
      </c>
      <c r="P15">
        <v>24.629847228939798</v>
      </c>
      <c r="Q15">
        <v>25.589459167266799</v>
      </c>
      <c r="R15">
        <v>27.937761973611799</v>
      </c>
      <c r="S15">
        <v>30.430913967273501</v>
      </c>
      <c r="T15">
        <v>31.7770746004282</v>
      </c>
      <c r="U15">
        <v>33.7632784772345</v>
      </c>
      <c r="V15">
        <v>34.199064255814299</v>
      </c>
      <c r="W15">
        <v>32.970829420421701</v>
      </c>
      <c r="X15">
        <v>32.1266747574589</v>
      </c>
      <c r="Y15">
        <v>31.461734207896502</v>
      </c>
      <c r="Z15">
        <v>30.295500954146998</v>
      </c>
      <c r="AA15">
        <v>29.2462492813873</v>
      </c>
      <c r="AB15">
        <v>28.914918571369899</v>
      </c>
      <c r="AC15">
        <v>29.388524889366298</v>
      </c>
      <c r="AD15">
        <v>28.273813062578899</v>
      </c>
      <c r="AE15">
        <v>26.7105828389744</v>
      </c>
      <c r="AF15">
        <v>25.962516008651999</v>
      </c>
    </row>
    <row r="16" spans="1:32" x14ac:dyDescent="0.3">
      <c r="A16" t="s">
        <v>151</v>
      </c>
      <c r="B16" t="s">
        <v>325</v>
      </c>
      <c r="C16" t="s">
        <v>297</v>
      </c>
      <c r="D16" t="s">
        <v>326</v>
      </c>
      <c r="E16" t="s">
        <v>298</v>
      </c>
      <c r="F16">
        <v>5.7362813469391298</v>
      </c>
      <c r="G16">
        <v>6.6293369910342497</v>
      </c>
      <c r="H16">
        <v>7.63578274500943</v>
      </c>
      <c r="I16">
        <v>8.3655381643084397</v>
      </c>
      <c r="J16">
        <v>9.1053368788777398</v>
      </c>
      <c r="K16">
        <v>9.7032556305799904</v>
      </c>
      <c r="L16">
        <v>10.629985590572099</v>
      </c>
      <c r="M16">
        <v>11.357658049449601</v>
      </c>
      <c r="N16">
        <v>12.1775671410937</v>
      </c>
      <c r="O16">
        <v>13.187307836081599</v>
      </c>
      <c r="P16">
        <v>13.939708632129101</v>
      </c>
      <c r="Q16">
        <v>15.074742614948899</v>
      </c>
      <c r="R16">
        <v>17.175429904669201</v>
      </c>
      <c r="S16">
        <v>19.6819555773072</v>
      </c>
      <c r="T16">
        <v>21.632761034188999</v>
      </c>
      <c r="U16">
        <v>24.1201145122083</v>
      </c>
      <c r="V16">
        <v>25.064258140361002</v>
      </c>
      <c r="W16">
        <v>24.7123310382153</v>
      </c>
      <c r="X16">
        <v>24.271475276915101</v>
      </c>
      <c r="Y16">
        <v>23.427446979922401</v>
      </c>
      <c r="Z16">
        <v>21.919875495504002</v>
      </c>
      <c r="AA16">
        <v>20.209952962855301</v>
      </c>
      <c r="AB16">
        <v>19.435110781752702</v>
      </c>
      <c r="AC16">
        <v>19.2930560814027</v>
      </c>
      <c r="AD16">
        <v>18.9556228699287</v>
      </c>
      <c r="AE16">
        <v>18.140861819520499</v>
      </c>
      <c r="AF16">
        <v>17.658465474914902</v>
      </c>
    </row>
    <row r="17" spans="1:32" x14ac:dyDescent="0.3">
      <c r="A17" t="s">
        <v>151</v>
      </c>
      <c r="B17" t="s">
        <v>327</v>
      </c>
      <c r="C17" t="s">
        <v>297</v>
      </c>
      <c r="D17" t="s">
        <v>328</v>
      </c>
      <c r="E17" t="s">
        <v>298</v>
      </c>
      <c r="F17">
        <v>9.6335940178886403</v>
      </c>
      <c r="G17">
        <v>10.1978393960721</v>
      </c>
      <c r="H17">
        <v>11.057474863689899</v>
      </c>
      <c r="I17">
        <v>11.704062258558301</v>
      </c>
      <c r="J17">
        <v>12.5412414125088</v>
      </c>
      <c r="K17">
        <v>13.3031429358137</v>
      </c>
      <c r="L17">
        <v>13.4835846929486</v>
      </c>
      <c r="M17">
        <v>13.1344214918135</v>
      </c>
      <c r="N17">
        <v>12.713785967126199</v>
      </c>
      <c r="O17">
        <v>12.138666798306399</v>
      </c>
      <c r="P17">
        <v>11.376079804338101</v>
      </c>
      <c r="Q17">
        <v>11.510124881448901</v>
      </c>
      <c r="R17">
        <v>12.5076281488632</v>
      </c>
      <c r="S17">
        <v>13.3431273884954</v>
      </c>
      <c r="T17">
        <v>13.317831934316599</v>
      </c>
      <c r="U17">
        <v>12.996897110923101</v>
      </c>
      <c r="V17">
        <v>12.115105665842201</v>
      </c>
      <c r="W17">
        <v>10.655961107987601</v>
      </c>
      <c r="X17">
        <v>9.6160868217362498</v>
      </c>
      <c r="Y17">
        <v>8.8529801474259404</v>
      </c>
      <c r="Z17">
        <v>8.1913469087934896</v>
      </c>
      <c r="AA17">
        <v>7.5862152246961001</v>
      </c>
      <c r="AB17">
        <v>7.3074069675998699</v>
      </c>
      <c r="AC17">
        <v>7.3820778059077696</v>
      </c>
      <c r="AD17">
        <v>7.2903017934902596</v>
      </c>
      <c r="AE17">
        <v>7.0651664417277003</v>
      </c>
      <c r="AF17">
        <v>7.0937774299850798</v>
      </c>
    </row>
    <row r="18" spans="1:32" x14ac:dyDescent="0.3">
      <c r="A18" t="s">
        <v>151</v>
      </c>
      <c r="B18" t="s">
        <v>329</v>
      </c>
      <c r="C18" t="s">
        <v>297</v>
      </c>
      <c r="D18" t="s">
        <v>330</v>
      </c>
      <c r="E18" t="s">
        <v>298</v>
      </c>
      <c r="F18">
        <v>51.902033166996901</v>
      </c>
      <c r="G18">
        <v>56.7599263039139</v>
      </c>
      <c r="H18">
        <v>61.587361632016702</v>
      </c>
      <c r="I18">
        <v>67.487596868375704</v>
      </c>
      <c r="J18">
        <v>71.470066974216195</v>
      </c>
      <c r="K18">
        <v>76.258883103051105</v>
      </c>
      <c r="L18">
        <v>79.599277814173306</v>
      </c>
      <c r="M18">
        <v>79.159812341802393</v>
      </c>
      <c r="N18">
        <v>78.330559742948097</v>
      </c>
      <c r="O18">
        <v>76.329099799252205</v>
      </c>
      <c r="P18">
        <v>73.995622404159903</v>
      </c>
      <c r="Q18">
        <v>76.943101293212905</v>
      </c>
      <c r="R18">
        <v>80.9280688612684</v>
      </c>
      <c r="S18">
        <v>85.486743396176394</v>
      </c>
      <c r="T18">
        <v>84.462242586040006</v>
      </c>
      <c r="U18">
        <v>87.274076680730005</v>
      </c>
      <c r="V18">
        <v>84.763350203985695</v>
      </c>
      <c r="W18">
        <v>79.104115020430399</v>
      </c>
      <c r="X18">
        <v>74.116625998339401</v>
      </c>
      <c r="Y18">
        <v>69.360003243333296</v>
      </c>
      <c r="Z18">
        <v>64.678317025839405</v>
      </c>
      <c r="AA18">
        <v>60.195971090667598</v>
      </c>
      <c r="AB18">
        <v>59.409003296456802</v>
      </c>
      <c r="AC18">
        <v>61.934359758226599</v>
      </c>
      <c r="AD18">
        <v>61.3997249734729</v>
      </c>
      <c r="AE18">
        <v>58.431403918954302</v>
      </c>
      <c r="AF18">
        <v>57.7485013615374</v>
      </c>
    </row>
    <row r="19" spans="1:32" x14ac:dyDescent="0.3">
      <c r="A19" t="s">
        <v>151</v>
      </c>
      <c r="B19" t="s">
        <v>331</v>
      </c>
      <c r="C19" t="s">
        <v>297</v>
      </c>
      <c r="D19" t="s">
        <v>332</v>
      </c>
      <c r="E19" t="s">
        <v>298</v>
      </c>
      <c r="F19">
        <v>10.0108335791938</v>
      </c>
      <c r="G19">
        <v>11.6307450258827</v>
      </c>
      <c r="H19">
        <v>13.3076200948043</v>
      </c>
      <c r="I19">
        <v>14.7655070222379</v>
      </c>
      <c r="J19">
        <v>15.945391532573099</v>
      </c>
      <c r="K19">
        <v>16.999743765879401</v>
      </c>
      <c r="L19">
        <v>18.232607150998899</v>
      </c>
      <c r="M19">
        <v>19.331508586122901</v>
      </c>
      <c r="N19">
        <v>20.688919449308401</v>
      </c>
      <c r="O19">
        <v>22.184958202413501</v>
      </c>
      <c r="P19">
        <v>22.826936039965599</v>
      </c>
      <c r="Q19">
        <v>24.838777201317601</v>
      </c>
      <c r="R19">
        <v>29.103157738676</v>
      </c>
      <c r="S19">
        <v>34.3458782243436</v>
      </c>
      <c r="T19">
        <v>38.656121071699403</v>
      </c>
      <c r="U19">
        <v>43.470197330094599</v>
      </c>
      <c r="V19">
        <v>45.724301777033403</v>
      </c>
      <c r="W19">
        <v>45.568687029232301</v>
      </c>
      <c r="X19">
        <v>44.797904186874398</v>
      </c>
      <c r="Y19">
        <v>45.2166188423856</v>
      </c>
      <c r="Z19">
        <v>46.001008910840703</v>
      </c>
      <c r="AA19">
        <v>47.097308468532603</v>
      </c>
      <c r="AB19">
        <v>48.609191005350603</v>
      </c>
      <c r="AC19">
        <v>51.341404155894601</v>
      </c>
      <c r="AD19">
        <v>51.5309180326038</v>
      </c>
      <c r="AE19">
        <v>50.274970745212599</v>
      </c>
      <c r="AF19">
        <v>50.843261331511002</v>
      </c>
    </row>
    <row r="20" spans="1:32" x14ac:dyDescent="0.3">
      <c r="A20" t="s">
        <v>151</v>
      </c>
      <c r="B20" t="s">
        <v>333</v>
      </c>
      <c r="C20" t="s">
        <v>297</v>
      </c>
      <c r="D20" t="s">
        <v>334</v>
      </c>
      <c r="E20" t="s">
        <v>298</v>
      </c>
      <c r="F20">
        <v>1.92729531515318</v>
      </c>
      <c r="G20">
        <v>2.1956958938987601</v>
      </c>
      <c r="H20">
        <v>2.4455842625531301</v>
      </c>
      <c r="I20">
        <v>2.6480161006765899</v>
      </c>
      <c r="J20">
        <v>2.88269398273167</v>
      </c>
      <c r="K20">
        <v>3.06875708604196</v>
      </c>
      <c r="L20">
        <v>3.38560359551686</v>
      </c>
      <c r="M20">
        <v>3.7246941098899899</v>
      </c>
      <c r="N20">
        <v>4.2140192634646301</v>
      </c>
      <c r="O20">
        <v>4.8241471622155601</v>
      </c>
      <c r="P20">
        <v>5.1324850310745704</v>
      </c>
      <c r="Q20">
        <v>5.8086566244317099</v>
      </c>
      <c r="R20">
        <v>6.8740043899942203</v>
      </c>
      <c r="S20">
        <v>7.7936232057349599</v>
      </c>
      <c r="T20">
        <v>8.9035438770316802</v>
      </c>
      <c r="U20">
        <v>9.9952313746204702</v>
      </c>
      <c r="V20">
        <v>10.0516895448807</v>
      </c>
      <c r="W20">
        <v>9.6047387188703404</v>
      </c>
      <c r="X20">
        <v>8.8119717321305604</v>
      </c>
      <c r="Y20">
        <v>7.8484710885407196</v>
      </c>
      <c r="Z20">
        <v>6.8561789478232802</v>
      </c>
      <c r="AA20">
        <v>5.9456142257667803</v>
      </c>
      <c r="AB20">
        <v>5.3942974584447798</v>
      </c>
      <c r="AC20">
        <v>5.0733220254247504</v>
      </c>
      <c r="AD20">
        <v>4.6845877811935797</v>
      </c>
      <c r="AE20">
        <v>4.4059708410067504</v>
      </c>
      <c r="AF20">
        <v>4.2240483585624</v>
      </c>
    </row>
    <row r="21" spans="1:32" x14ac:dyDescent="0.3">
      <c r="A21" t="s">
        <v>151</v>
      </c>
      <c r="B21" t="s">
        <v>335</v>
      </c>
      <c r="C21" t="s">
        <v>297</v>
      </c>
      <c r="D21" t="s">
        <v>336</v>
      </c>
      <c r="E21" t="s">
        <v>298</v>
      </c>
      <c r="F21">
        <v>10.163689494366899</v>
      </c>
      <c r="G21">
        <v>11.487415174003599</v>
      </c>
      <c r="H21">
        <v>12.793822766986899</v>
      </c>
      <c r="I21">
        <v>13.9621811929412</v>
      </c>
      <c r="J21">
        <v>15.300539360836099</v>
      </c>
      <c r="K21">
        <v>16.525741854002</v>
      </c>
      <c r="L21">
        <v>18.1096791163875</v>
      </c>
      <c r="M21">
        <v>19.4575454356909</v>
      </c>
      <c r="N21">
        <v>21.819230755098602</v>
      </c>
      <c r="O21">
        <v>24.315751755959798</v>
      </c>
      <c r="P21">
        <v>25.9602090687961</v>
      </c>
      <c r="Q21">
        <v>29.522008582607398</v>
      </c>
      <c r="R21">
        <v>34.531665322957799</v>
      </c>
      <c r="S21">
        <v>39.406465393386199</v>
      </c>
      <c r="T21">
        <v>45.048041308979599</v>
      </c>
      <c r="U21">
        <v>49.248740707031402</v>
      </c>
      <c r="V21">
        <v>50.021813908400802</v>
      </c>
      <c r="W21">
        <v>47.511490160308099</v>
      </c>
      <c r="X21">
        <v>46.421459689726198</v>
      </c>
      <c r="Y21">
        <v>44.707887271524697</v>
      </c>
      <c r="Z21">
        <v>43.340144407035702</v>
      </c>
      <c r="AA21">
        <v>42.173039254852803</v>
      </c>
      <c r="AB21">
        <v>41.601820775431399</v>
      </c>
      <c r="AC21">
        <v>41.136637793656298</v>
      </c>
      <c r="AD21">
        <v>39.777396767738999</v>
      </c>
      <c r="AE21">
        <v>38.555077220803</v>
      </c>
      <c r="AF21">
        <v>38.275804937459803</v>
      </c>
    </row>
    <row r="22" spans="1:32" x14ac:dyDescent="0.3">
      <c r="A22" t="s">
        <v>151</v>
      </c>
      <c r="B22" t="s">
        <v>337</v>
      </c>
      <c r="C22" t="s">
        <v>297</v>
      </c>
      <c r="D22" t="s">
        <v>338</v>
      </c>
      <c r="E22" t="s">
        <v>298</v>
      </c>
      <c r="F22">
        <v>8.2363941792137201</v>
      </c>
      <c r="G22">
        <v>9.2917192801048607</v>
      </c>
      <c r="H22">
        <v>10.3482385044338</v>
      </c>
      <c r="I22">
        <v>11.3141650922646</v>
      </c>
      <c r="J22">
        <v>12.4178453781045</v>
      </c>
      <c r="K22">
        <v>13.45698476796</v>
      </c>
      <c r="L22">
        <v>14.724075520870599</v>
      </c>
      <c r="M22">
        <v>15.732851325800899</v>
      </c>
      <c r="N22">
        <v>17.605211491634002</v>
      </c>
      <c r="O22">
        <v>19.491604593744299</v>
      </c>
      <c r="P22">
        <v>20.827724037721499</v>
      </c>
      <c r="Q22">
        <v>23.7133519581757</v>
      </c>
      <c r="R22">
        <v>27.657660932963498</v>
      </c>
      <c r="S22">
        <v>31.612842187651299</v>
      </c>
      <c r="T22">
        <v>36.144497431947897</v>
      </c>
      <c r="U22">
        <v>39.253509332410999</v>
      </c>
      <c r="V22">
        <v>39.9701243635201</v>
      </c>
      <c r="W22">
        <v>37.906751441437699</v>
      </c>
      <c r="X22">
        <v>37.609487957595597</v>
      </c>
      <c r="Y22">
        <v>36.859416182983999</v>
      </c>
      <c r="Z22">
        <v>36.483965459212499</v>
      </c>
      <c r="AA22">
        <v>36.227425029086</v>
      </c>
      <c r="AB22">
        <v>36.207523316986602</v>
      </c>
      <c r="AC22">
        <v>36.063315768231597</v>
      </c>
      <c r="AD22">
        <v>35.0928089865454</v>
      </c>
      <c r="AE22">
        <v>34.149106379796201</v>
      </c>
      <c r="AF22">
        <v>34.051756578897397</v>
      </c>
    </row>
    <row r="23" spans="1:32" x14ac:dyDescent="0.3">
      <c r="A23" t="s">
        <v>151</v>
      </c>
      <c r="B23" t="s">
        <v>339</v>
      </c>
      <c r="C23" t="s">
        <v>297</v>
      </c>
      <c r="D23" t="s">
        <v>340</v>
      </c>
      <c r="E23" t="s">
        <v>298</v>
      </c>
      <c r="F23">
        <v>40.638218387281299</v>
      </c>
      <c r="G23">
        <v>47.0840960416811</v>
      </c>
      <c r="H23">
        <v>54.7551779637135</v>
      </c>
      <c r="I23">
        <v>64.350733567874997</v>
      </c>
      <c r="J23">
        <v>72.279283112000698</v>
      </c>
      <c r="K23">
        <v>82.983620951443001</v>
      </c>
      <c r="L23">
        <v>89.384801615913901</v>
      </c>
      <c r="M23">
        <v>95.361540061892299</v>
      </c>
      <c r="N23">
        <v>99.772000232474795</v>
      </c>
      <c r="O23">
        <v>104.543545398196</v>
      </c>
      <c r="P23">
        <v>108.269536621014</v>
      </c>
      <c r="Q23">
        <v>126.612495239815</v>
      </c>
      <c r="R23">
        <v>161.44692412218001</v>
      </c>
      <c r="S23">
        <v>198.427723171471</v>
      </c>
      <c r="T23">
        <v>226.92157966975299</v>
      </c>
      <c r="U23">
        <v>255.25336909023099</v>
      </c>
      <c r="V23">
        <v>253.21153263501199</v>
      </c>
      <c r="W23">
        <v>226.03405008233199</v>
      </c>
      <c r="X23">
        <v>199.406753726803</v>
      </c>
      <c r="Y23">
        <v>175.68491774704299</v>
      </c>
      <c r="Z23">
        <v>157.000366148756</v>
      </c>
      <c r="AA23">
        <v>143.35765496329299</v>
      </c>
      <c r="AB23">
        <v>135.10517229874799</v>
      </c>
      <c r="AC23">
        <v>132.090448797703</v>
      </c>
      <c r="AD23">
        <v>127.03101404575</v>
      </c>
      <c r="AE23">
        <v>121.073076257102</v>
      </c>
      <c r="AF23">
        <v>120.925565943371</v>
      </c>
    </row>
    <row r="24" spans="1:32" x14ac:dyDescent="0.3">
      <c r="A24" t="s">
        <v>151</v>
      </c>
      <c r="B24" t="s">
        <v>341</v>
      </c>
      <c r="C24" t="s">
        <v>297</v>
      </c>
      <c r="D24" t="s">
        <v>342</v>
      </c>
      <c r="E24" t="s">
        <v>298</v>
      </c>
      <c r="F24">
        <v>161.316926071344</v>
      </c>
      <c r="G24">
        <v>175.729620141098</v>
      </c>
      <c r="H24">
        <v>190.46161260294301</v>
      </c>
      <c r="I24">
        <v>208.10126635165699</v>
      </c>
      <c r="J24">
        <v>224.25637293586399</v>
      </c>
      <c r="K24">
        <v>241.11852502596699</v>
      </c>
      <c r="L24">
        <v>258.84453103926802</v>
      </c>
      <c r="M24">
        <v>270.36215522256703</v>
      </c>
      <c r="N24">
        <v>286.322202703838</v>
      </c>
      <c r="O24">
        <v>308.77599775531797</v>
      </c>
      <c r="P24">
        <v>323.18099916533498</v>
      </c>
      <c r="Q24">
        <v>353.62157285173799</v>
      </c>
      <c r="R24">
        <v>400.00840969807098</v>
      </c>
      <c r="S24">
        <v>442.82280219744899</v>
      </c>
      <c r="T24">
        <v>477.303745003421</v>
      </c>
      <c r="U24">
        <v>512.77652081201097</v>
      </c>
      <c r="V24">
        <v>520.03752836216904</v>
      </c>
      <c r="W24">
        <v>497.37823618681898</v>
      </c>
      <c r="X24">
        <v>476.45100088963397</v>
      </c>
      <c r="Y24">
        <v>468.35322871621503</v>
      </c>
      <c r="Z24">
        <v>467.32674434603598</v>
      </c>
      <c r="AA24">
        <v>464.07842109538001</v>
      </c>
      <c r="AB24">
        <v>464.28586348038101</v>
      </c>
      <c r="AC24">
        <v>471.38524780549199</v>
      </c>
      <c r="AD24">
        <v>461.267701833746</v>
      </c>
      <c r="AE24">
        <v>438.43649376772498</v>
      </c>
      <c r="AF24">
        <v>429.417512758415</v>
      </c>
    </row>
    <row r="25" spans="1:32" x14ac:dyDescent="0.3">
      <c r="A25" t="s">
        <v>151</v>
      </c>
      <c r="B25" t="s">
        <v>343</v>
      </c>
      <c r="C25" t="s">
        <v>297</v>
      </c>
      <c r="D25" t="s">
        <v>344</v>
      </c>
      <c r="E25" t="s">
        <v>298</v>
      </c>
      <c r="F25">
        <v>32.305839689821497</v>
      </c>
      <c r="G25">
        <v>36.279480388322398</v>
      </c>
      <c r="H25">
        <v>39.986885832886401</v>
      </c>
      <c r="I25">
        <v>44.113466203932703</v>
      </c>
      <c r="J25">
        <v>47.802382757351197</v>
      </c>
      <c r="K25">
        <v>51.531269860977197</v>
      </c>
      <c r="L25">
        <v>56.315878989868999</v>
      </c>
      <c r="M25">
        <v>60.6019343766784</v>
      </c>
      <c r="N25">
        <v>67.226257248655401</v>
      </c>
      <c r="O25">
        <v>76.571610031371307</v>
      </c>
      <c r="P25">
        <v>83.154395075222197</v>
      </c>
      <c r="Q25">
        <v>94.092868049162107</v>
      </c>
      <c r="R25">
        <v>109.98623638244401</v>
      </c>
      <c r="S25">
        <v>126.308048889752</v>
      </c>
      <c r="T25">
        <v>140.12970317140901</v>
      </c>
      <c r="U25">
        <v>154.52014388487001</v>
      </c>
      <c r="V25">
        <v>159.802227261349</v>
      </c>
      <c r="W25">
        <v>155.276571898084</v>
      </c>
      <c r="X25">
        <v>157.21630003959501</v>
      </c>
      <c r="Y25">
        <v>166.88326298371899</v>
      </c>
      <c r="Z25">
        <v>182.63136894227901</v>
      </c>
      <c r="AA25">
        <v>199.58261064728401</v>
      </c>
      <c r="AB25">
        <v>211.36876336287</v>
      </c>
      <c r="AC25">
        <v>222.41836899644699</v>
      </c>
      <c r="AD25">
        <v>222.47427326378099</v>
      </c>
      <c r="AE25">
        <v>211.77686493481301</v>
      </c>
      <c r="AF25">
        <v>207.56139254408299</v>
      </c>
    </row>
    <row r="26" spans="1:32" x14ac:dyDescent="0.3">
      <c r="A26" t="s">
        <v>151</v>
      </c>
      <c r="B26" t="s">
        <v>345</v>
      </c>
      <c r="C26" t="s">
        <v>297</v>
      </c>
      <c r="D26" t="s">
        <v>346</v>
      </c>
      <c r="E26" t="s">
        <v>298</v>
      </c>
      <c r="F26">
        <v>47.1107782104093</v>
      </c>
      <c r="G26">
        <v>52.391760864771598</v>
      </c>
      <c r="H26">
        <v>57.439967005505501</v>
      </c>
      <c r="I26">
        <v>63.176521727317201</v>
      </c>
      <c r="J26">
        <v>68.342361520357301</v>
      </c>
      <c r="K26">
        <v>73.600106335345004</v>
      </c>
      <c r="L26">
        <v>80.830753332963297</v>
      </c>
      <c r="M26">
        <v>87.791738658097302</v>
      </c>
      <c r="N26">
        <v>98.662403015860093</v>
      </c>
      <c r="O26">
        <v>114.289491359053</v>
      </c>
      <c r="P26">
        <v>123.841989846169</v>
      </c>
      <c r="Q26">
        <v>137.7815479043</v>
      </c>
      <c r="R26">
        <v>156.446687117717</v>
      </c>
      <c r="S26">
        <v>172.224504825613</v>
      </c>
      <c r="T26">
        <v>184.37140683278699</v>
      </c>
      <c r="U26">
        <v>197.446068498855</v>
      </c>
      <c r="V26">
        <v>199.07307991247799</v>
      </c>
      <c r="W26">
        <v>188.181371390745</v>
      </c>
      <c r="X26">
        <v>175.940166660242</v>
      </c>
      <c r="Y26">
        <v>167.08429853255001</v>
      </c>
      <c r="Z26">
        <v>159.43586261056601</v>
      </c>
      <c r="AA26">
        <v>150.166428124032</v>
      </c>
      <c r="AB26">
        <v>144.247816358036</v>
      </c>
      <c r="AC26">
        <v>141.95034167049701</v>
      </c>
      <c r="AD26">
        <v>135.847799270119</v>
      </c>
      <c r="AE26">
        <v>128.76139288336699</v>
      </c>
      <c r="AF26">
        <v>126.228784988855</v>
      </c>
    </row>
    <row r="27" spans="1:32" x14ac:dyDescent="0.3">
      <c r="A27" t="s">
        <v>151</v>
      </c>
      <c r="B27" t="s">
        <v>347</v>
      </c>
      <c r="C27" t="s">
        <v>297</v>
      </c>
      <c r="D27" t="s">
        <v>348</v>
      </c>
      <c r="E27" t="s">
        <v>298</v>
      </c>
      <c r="F27">
        <v>81.900308171113807</v>
      </c>
      <c r="G27">
        <v>87.058378888003801</v>
      </c>
      <c r="H27">
        <v>93.034759764550799</v>
      </c>
      <c r="I27">
        <v>100.81127842040701</v>
      </c>
      <c r="J27">
        <v>108.111628658155</v>
      </c>
      <c r="K27">
        <v>115.98714882964499</v>
      </c>
      <c r="L27">
        <v>121.697898716436</v>
      </c>
      <c r="M27">
        <v>121.968482187791</v>
      </c>
      <c r="N27">
        <v>120.43354243932301</v>
      </c>
      <c r="O27">
        <v>117.91489636489401</v>
      </c>
      <c r="P27">
        <v>116.18461424394501</v>
      </c>
      <c r="Q27">
        <v>121.74715689827499</v>
      </c>
      <c r="R27">
        <v>133.575486197911</v>
      </c>
      <c r="S27">
        <v>144.290248482084</v>
      </c>
      <c r="T27">
        <v>152.80263499922501</v>
      </c>
      <c r="U27">
        <v>160.81030842828699</v>
      </c>
      <c r="V27">
        <v>161.16222118834199</v>
      </c>
      <c r="W27">
        <v>153.92029289799001</v>
      </c>
      <c r="X27">
        <v>143.29453418979799</v>
      </c>
      <c r="Y27">
        <v>134.385667199946</v>
      </c>
      <c r="Z27">
        <v>125.25951279319101</v>
      </c>
      <c r="AA27">
        <v>114.32938232406499</v>
      </c>
      <c r="AB27">
        <v>108.669283759476</v>
      </c>
      <c r="AC27">
        <v>107.016537138548</v>
      </c>
      <c r="AD27">
        <v>102.945629299846</v>
      </c>
      <c r="AE27">
        <v>97.898235949545494</v>
      </c>
      <c r="AF27">
        <v>95.627335225476799</v>
      </c>
    </row>
    <row r="28" spans="1:32" x14ac:dyDescent="0.3">
      <c r="A28" t="s">
        <v>151</v>
      </c>
      <c r="B28" t="s">
        <v>349</v>
      </c>
      <c r="C28" t="s">
        <v>297</v>
      </c>
      <c r="D28" t="s">
        <v>350</v>
      </c>
      <c r="E28" t="s">
        <v>298</v>
      </c>
      <c r="F28">
        <v>31.229098036786802</v>
      </c>
      <c r="G28">
        <v>36.957672133090298</v>
      </c>
      <c r="H28">
        <v>42.368671786014303</v>
      </c>
      <c r="I28">
        <v>47.840359082229398</v>
      </c>
      <c r="J28">
        <v>52.675585466006403</v>
      </c>
      <c r="K28">
        <v>57.7981842014661</v>
      </c>
      <c r="L28">
        <v>63.620173966907501</v>
      </c>
      <c r="M28">
        <v>69.533969205495595</v>
      </c>
      <c r="N28">
        <v>77.654759107041301</v>
      </c>
      <c r="O28">
        <v>88.9701469740221</v>
      </c>
      <c r="P28">
        <v>100.728432451608</v>
      </c>
      <c r="Q28">
        <v>121.687865020977</v>
      </c>
      <c r="R28">
        <v>155.861760563497</v>
      </c>
      <c r="S28">
        <v>199.86018078498199</v>
      </c>
      <c r="T28">
        <v>236.99565319577599</v>
      </c>
      <c r="U28">
        <v>277.21935400182502</v>
      </c>
      <c r="V28">
        <v>291.96027508705703</v>
      </c>
      <c r="W28">
        <v>294.28232650167001</v>
      </c>
      <c r="X28">
        <v>291.70637602297103</v>
      </c>
      <c r="Y28">
        <v>289.426062758905</v>
      </c>
      <c r="Z28">
        <v>284.83651501244202</v>
      </c>
      <c r="AA28">
        <v>274.50451589467502</v>
      </c>
      <c r="AB28">
        <v>269.219244895781</v>
      </c>
      <c r="AC28">
        <v>269.52523638335202</v>
      </c>
      <c r="AD28">
        <v>260.31422859577498</v>
      </c>
      <c r="AE28">
        <v>244.39732090028801</v>
      </c>
      <c r="AF28">
        <v>237.51803839480101</v>
      </c>
    </row>
    <row r="29" spans="1:32" x14ac:dyDescent="0.3">
      <c r="A29" t="s">
        <v>151</v>
      </c>
      <c r="B29" t="s">
        <v>351</v>
      </c>
      <c r="C29" t="s">
        <v>297</v>
      </c>
      <c r="D29" t="s">
        <v>352</v>
      </c>
      <c r="E29" t="s">
        <v>298</v>
      </c>
      <c r="F29">
        <v>1.2433060010466801</v>
      </c>
      <c r="G29">
        <v>1.66383335717989</v>
      </c>
      <c r="H29">
        <v>2.01906790852949</v>
      </c>
      <c r="I29">
        <v>2.3473219413220598</v>
      </c>
      <c r="J29">
        <v>2.6255861132043101</v>
      </c>
      <c r="K29">
        <v>2.9061614433433101</v>
      </c>
      <c r="L29">
        <v>3.7094317356553201</v>
      </c>
      <c r="M29">
        <v>5.0107208609786102</v>
      </c>
      <c r="N29">
        <v>6.9195707545790501</v>
      </c>
      <c r="O29">
        <v>10.0574831289809</v>
      </c>
      <c r="P29">
        <v>13.3646055482264</v>
      </c>
      <c r="Q29">
        <v>18.410646556482298</v>
      </c>
      <c r="R29">
        <v>26.2548815165832</v>
      </c>
      <c r="S29">
        <v>36.933028865042601</v>
      </c>
      <c r="T29">
        <v>47.335170366189899</v>
      </c>
      <c r="U29">
        <v>62.237646316008302</v>
      </c>
      <c r="V29">
        <v>73.2718095634402</v>
      </c>
      <c r="W29">
        <v>80.101840687520195</v>
      </c>
      <c r="X29">
        <v>84.037126575807207</v>
      </c>
      <c r="Y29">
        <v>86.229353758452802</v>
      </c>
      <c r="Z29">
        <v>89.163184554896603</v>
      </c>
      <c r="AA29">
        <v>89.192896208865804</v>
      </c>
      <c r="AB29">
        <v>89.989667427036906</v>
      </c>
      <c r="AC29">
        <v>92.400311163379101</v>
      </c>
      <c r="AD29">
        <v>91.944199419700595</v>
      </c>
      <c r="AE29">
        <v>89.578031657542894</v>
      </c>
      <c r="AF29">
        <v>89.533208716909797</v>
      </c>
    </row>
    <row r="30" spans="1:32" x14ac:dyDescent="0.3">
      <c r="A30" t="s">
        <v>151</v>
      </c>
      <c r="B30" t="s">
        <v>353</v>
      </c>
      <c r="C30" t="s">
        <v>297</v>
      </c>
      <c r="D30" t="s">
        <v>354</v>
      </c>
      <c r="E30" t="s">
        <v>298</v>
      </c>
      <c r="F30">
        <v>8.7414807429755798E-2</v>
      </c>
      <c r="G30">
        <v>0.10596153963069201</v>
      </c>
      <c r="H30">
        <v>0.12297340802717199</v>
      </c>
      <c r="I30">
        <v>0.13967768798581001</v>
      </c>
      <c r="J30">
        <v>0.154302507448144</v>
      </c>
      <c r="K30">
        <v>0.16965620944541701</v>
      </c>
      <c r="L30">
        <v>0.19124997271164901</v>
      </c>
      <c r="M30">
        <v>0.21726230294617799</v>
      </c>
      <c r="N30">
        <v>0.25513962994998501</v>
      </c>
      <c r="O30">
        <v>0.309812851402333</v>
      </c>
      <c r="P30">
        <v>0.36113884703161098</v>
      </c>
      <c r="Q30">
        <v>0.44100056136583199</v>
      </c>
      <c r="R30">
        <v>0.565577493693317</v>
      </c>
      <c r="S30">
        <v>0.72399538019875798</v>
      </c>
      <c r="T30">
        <v>0.85466373270097795</v>
      </c>
      <c r="U30">
        <v>0.98034641909262099</v>
      </c>
      <c r="V30">
        <v>1.04139391367231</v>
      </c>
      <c r="W30">
        <v>1.01506895439056</v>
      </c>
      <c r="X30">
        <v>0.97561981689136901</v>
      </c>
      <c r="Y30">
        <v>0.91905330071175595</v>
      </c>
      <c r="Z30">
        <v>0.84398571885038798</v>
      </c>
      <c r="AA30">
        <v>0.75850836137450905</v>
      </c>
      <c r="AB30">
        <v>0.72226005114793002</v>
      </c>
      <c r="AC30">
        <v>0.71402835004397203</v>
      </c>
      <c r="AD30">
        <v>0.68253972275108299</v>
      </c>
      <c r="AE30">
        <v>0.63850645093182301</v>
      </c>
      <c r="AF30">
        <v>0.697794385431322</v>
      </c>
    </row>
    <row r="31" spans="1:32" x14ac:dyDescent="0.3">
      <c r="A31" t="s">
        <v>151</v>
      </c>
      <c r="B31" t="s">
        <v>355</v>
      </c>
      <c r="C31" t="s">
        <v>297</v>
      </c>
      <c r="D31" t="s">
        <v>356</v>
      </c>
      <c r="E31" t="s">
        <v>298</v>
      </c>
      <c r="F31">
        <v>0.387242373263119</v>
      </c>
      <c r="G31">
        <v>0.49201202043359499</v>
      </c>
      <c r="H31">
        <v>0.58362001020110099</v>
      </c>
      <c r="I31">
        <v>0.67071803716564204</v>
      </c>
      <c r="J31">
        <v>0.74563220951889497</v>
      </c>
      <c r="K31">
        <v>0.82262346603648995</v>
      </c>
      <c r="L31">
        <v>1.0115485058431299</v>
      </c>
      <c r="M31">
        <v>1.3050390389007001</v>
      </c>
      <c r="N31">
        <v>1.75619106619051</v>
      </c>
      <c r="O31">
        <v>2.4452195614819199</v>
      </c>
      <c r="P31">
        <v>3.0453970698791601</v>
      </c>
      <c r="Q31">
        <v>3.8929710372349899</v>
      </c>
      <c r="R31">
        <v>5.14946603238183</v>
      </c>
      <c r="S31">
        <v>6.7329944899483802</v>
      </c>
      <c r="T31">
        <v>8.0421852785356194</v>
      </c>
      <c r="U31">
        <v>9.3010907600568</v>
      </c>
      <c r="V31">
        <v>9.83590012127123</v>
      </c>
      <c r="W31">
        <v>10.0804660734776</v>
      </c>
      <c r="X31">
        <v>10.3823938066905</v>
      </c>
      <c r="Y31">
        <v>9.9950125747680705</v>
      </c>
      <c r="Z31">
        <v>9.2276140749064197</v>
      </c>
      <c r="AA31">
        <v>8.2987060844629994</v>
      </c>
      <c r="AB31">
        <v>7.8031700702716096</v>
      </c>
      <c r="AC31">
        <v>7.9192328034170698</v>
      </c>
      <c r="AD31">
        <v>7.8197734706950497</v>
      </c>
      <c r="AE31">
        <v>6.7668534922097097</v>
      </c>
      <c r="AF31">
        <v>5.8277455906815696</v>
      </c>
    </row>
    <row r="32" spans="1:32" x14ac:dyDescent="0.3">
      <c r="A32" t="s">
        <v>151</v>
      </c>
      <c r="B32" t="s">
        <v>357</v>
      </c>
      <c r="C32" t="s">
        <v>297</v>
      </c>
      <c r="D32" t="s">
        <v>358</v>
      </c>
      <c r="E32" t="s">
        <v>298</v>
      </c>
      <c r="F32">
        <v>18.6438555199509</v>
      </c>
      <c r="G32">
        <v>21.7029055926231</v>
      </c>
      <c r="H32">
        <v>24.671411109926701</v>
      </c>
      <c r="I32">
        <v>27.7316947731311</v>
      </c>
      <c r="J32">
        <v>30.457045849363801</v>
      </c>
      <c r="K32">
        <v>33.370078846365899</v>
      </c>
      <c r="L32">
        <v>36.172116358481702</v>
      </c>
      <c r="M32">
        <v>38.499944767788499</v>
      </c>
      <c r="N32">
        <v>41.527892702236898</v>
      </c>
      <c r="O32">
        <v>45.3169104342442</v>
      </c>
      <c r="P32">
        <v>49.151863071650197</v>
      </c>
      <c r="Q32">
        <v>56.8176198789658</v>
      </c>
      <c r="R32">
        <v>69.695907449946006</v>
      </c>
      <c r="S32">
        <v>85.591808756107099</v>
      </c>
      <c r="T32">
        <v>97.826622881482606</v>
      </c>
      <c r="U32">
        <v>109.10732064258001</v>
      </c>
      <c r="V32">
        <v>109.24902859454799</v>
      </c>
      <c r="W32">
        <v>104.476111505445</v>
      </c>
      <c r="X32">
        <v>98.899855906263298</v>
      </c>
      <c r="Y32">
        <v>94.258818846150504</v>
      </c>
      <c r="Z32">
        <v>87.812271471548897</v>
      </c>
      <c r="AA32">
        <v>80.901508122840397</v>
      </c>
      <c r="AB32">
        <v>77.526738374205607</v>
      </c>
      <c r="AC32">
        <v>76.370564993081899</v>
      </c>
      <c r="AD32">
        <v>73.325732772182604</v>
      </c>
      <c r="AE32">
        <v>67.701089045051305</v>
      </c>
      <c r="AF32">
        <v>64.988644681909705</v>
      </c>
    </row>
    <row r="33" spans="1:32" x14ac:dyDescent="0.3">
      <c r="A33" t="s">
        <v>151</v>
      </c>
      <c r="B33" t="s">
        <v>359</v>
      </c>
      <c r="C33" t="s">
        <v>297</v>
      </c>
      <c r="D33" t="s">
        <v>360</v>
      </c>
      <c r="E33" t="s">
        <v>298</v>
      </c>
      <c r="F33">
        <v>10.8672793350964</v>
      </c>
      <c r="G33">
        <v>12.992959623222999</v>
      </c>
      <c r="H33">
        <v>14.9715993493298</v>
      </c>
      <c r="I33">
        <v>16.9509466426248</v>
      </c>
      <c r="J33">
        <v>18.693018786471299</v>
      </c>
      <c r="K33">
        <v>20.529664236275</v>
      </c>
      <c r="L33">
        <v>22.535827394215701</v>
      </c>
      <c r="M33">
        <v>24.5010022348816</v>
      </c>
      <c r="N33">
        <v>27.195964954084801</v>
      </c>
      <c r="O33">
        <v>30.840720997912701</v>
      </c>
      <c r="P33">
        <v>34.8054279148202</v>
      </c>
      <c r="Q33">
        <v>42.125626986928403</v>
      </c>
      <c r="R33">
        <v>54.1959280708924</v>
      </c>
      <c r="S33">
        <v>69.878353293685507</v>
      </c>
      <c r="T33">
        <v>82.937010936866898</v>
      </c>
      <c r="U33">
        <v>95.592949864087103</v>
      </c>
      <c r="V33">
        <v>98.5621428941256</v>
      </c>
      <c r="W33">
        <v>98.6088392808375</v>
      </c>
      <c r="X33">
        <v>97.4113799173183</v>
      </c>
      <c r="Y33">
        <v>98.023824278821706</v>
      </c>
      <c r="Z33">
        <v>97.789459192240002</v>
      </c>
      <c r="AA33">
        <v>95.352897117131405</v>
      </c>
      <c r="AB33">
        <v>93.177408973118801</v>
      </c>
      <c r="AC33">
        <v>92.121099073429903</v>
      </c>
      <c r="AD33">
        <v>86.541983210445906</v>
      </c>
      <c r="AE33">
        <v>79.712840254552404</v>
      </c>
      <c r="AF33">
        <v>76.470645019869195</v>
      </c>
    </row>
    <row r="34" spans="1:32" x14ac:dyDescent="0.3">
      <c r="A34" t="s">
        <v>151</v>
      </c>
      <c r="B34" t="s">
        <v>361</v>
      </c>
      <c r="C34" t="s">
        <v>297</v>
      </c>
      <c r="D34" t="s">
        <v>362</v>
      </c>
      <c r="E34" t="s">
        <v>298</v>
      </c>
      <c r="F34">
        <v>71.801570797318803</v>
      </c>
      <c r="G34">
        <v>77.760908730148998</v>
      </c>
      <c r="H34">
        <v>87.385587065093205</v>
      </c>
      <c r="I34">
        <v>99.032617123424103</v>
      </c>
      <c r="J34">
        <v>109.318545678516</v>
      </c>
      <c r="K34">
        <v>119.115362705585</v>
      </c>
      <c r="L34">
        <v>126.625357164555</v>
      </c>
      <c r="M34">
        <v>127.879137609669</v>
      </c>
      <c r="N34">
        <v>128.20426814506001</v>
      </c>
      <c r="O34">
        <v>125.036618043017</v>
      </c>
      <c r="P34">
        <v>124.41821059826199</v>
      </c>
      <c r="Q34">
        <v>128.57899855459101</v>
      </c>
      <c r="R34">
        <v>137.811508649313</v>
      </c>
      <c r="S34">
        <v>143.85570781820201</v>
      </c>
      <c r="T34">
        <v>147.924700665198</v>
      </c>
      <c r="U34">
        <v>152.98790847256399</v>
      </c>
      <c r="V34">
        <v>152.330160326731</v>
      </c>
      <c r="W34">
        <v>145.79470727463999</v>
      </c>
      <c r="X34">
        <v>141.737720071322</v>
      </c>
      <c r="Y34">
        <v>143.05928545031699</v>
      </c>
      <c r="Z34">
        <v>148.85433578497</v>
      </c>
      <c r="AA34">
        <v>159.99440793109099</v>
      </c>
      <c r="AB34">
        <v>174.178964317045</v>
      </c>
      <c r="AC34">
        <v>191.94094537267199</v>
      </c>
      <c r="AD34">
        <v>200.72983433296301</v>
      </c>
      <c r="AE34">
        <v>190.073743536813</v>
      </c>
      <c r="AF34">
        <v>186.43907359063701</v>
      </c>
    </row>
    <row r="35" spans="1:32" x14ac:dyDescent="0.3">
      <c r="A35" t="s">
        <v>151</v>
      </c>
      <c r="B35" t="s">
        <v>363</v>
      </c>
      <c r="C35" t="s">
        <v>297</v>
      </c>
      <c r="D35" t="s">
        <v>364</v>
      </c>
      <c r="E35" t="s">
        <v>298</v>
      </c>
      <c r="F35">
        <v>21.918994134005199</v>
      </c>
      <c r="G35">
        <v>25.0129386426735</v>
      </c>
      <c r="H35">
        <v>27.9685971440482</v>
      </c>
      <c r="I35">
        <v>30.982929830859899</v>
      </c>
      <c r="J35">
        <v>33.766536176366301</v>
      </c>
      <c r="K35">
        <v>36.5029630665287</v>
      </c>
      <c r="L35">
        <v>39.224831969972499</v>
      </c>
      <c r="M35">
        <v>43.657282004390296</v>
      </c>
      <c r="N35">
        <v>49.711281171733603</v>
      </c>
      <c r="O35">
        <v>59.215771296458399</v>
      </c>
      <c r="P35">
        <v>66.038854737029098</v>
      </c>
      <c r="Q35">
        <v>73.078819622287796</v>
      </c>
      <c r="R35">
        <v>81.178000922567506</v>
      </c>
      <c r="S35">
        <v>88.246394601222903</v>
      </c>
      <c r="T35">
        <v>95.076164329418503</v>
      </c>
      <c r="U35">
        <v>101.732993216436</v>
      </c>
      <c r="V35">
        <v>104.526220415277</v>
      </c>
      <c r="W35">
        <v>103.24683187443</v>
      </c>
      <c r="X35">
        <v>102.66581647442599</v>
      </c>
      <c r="Y35">
        <v>98.947112797373507</v>
      </c>
      <c r="Z35">
        <v>96.283306708250095</v>
      </c>
      <c r="AA35">
        <v>91.057302430190504</v>
      </c>
      <c r="AB35">
        <v>89.157020937786797</v>
      </c>
      <c r="AC35">
        <v>90.994989339489905</v>
      </c>
      <c r="AD35">
        <v>91.525000388077103</v>
      </c>
      <c r="AE35">
        <v>92.744251354093194</v>
      </c>
      <c r="AF35">
        <v>101.183172020824</v>
      </c>
    </row>
    <row r="36" spans="1:32" x14ac:dyDescent="0.3">
      <c r="A36" t="s">
        <v>151</v>
      </c>
      <c r="B36" t="s">
        <v>365</v>
      </c>
      <c r="C36" t="s">
        <v>297</v>
      </c>
      <c r="D36" t="s">
        <v>366</v>
      </c>
      <c r="E36" t="s">
        <v>298</v>
      </c>
      <c r="F36">
        <v>9.2512765691276702</v>
      </c>
      <c r="G36">
        <v>10.065839756253</v>
      </c>
      <c r="H36">
        <v>10.9117273547089</v>
      </c>
      <c r="I36">
        <v>11.8129649284878</v>
      </c>
      <c r="J36">
        <v>12.6541804764927</v>
      </c>
      <c r="K36">
        <v>13.6460781762708</v>
      </c>
      <c r="L36">
        <v>14.2192524590558</v>
      </c>
      <c r="M36">
        <v>14.321363301816101</v>
      </c>
      <c r="N36">
        <v>14.6686369726848</v>
      </c>
      <c r="O36">
        <v>15.3812274036156</v>
      </c>
      <c r="P36">
        <v>15.745628129659</v>
      </c>
      <c r="Q36">
        <v>16.6285784087687</v>
      </c>
      <c r="R36">
        <v>17.9425264542798</v>
      </c>
      <c r="S36">
        <v>18.385234549689098</v>
      </c>
      <c r="T36">
        <v>18.526911734792499</v>
      </c>
      <c r="U36">
        <v>18.619584393072799</v>
      </c>
      <c r="V36">
        <v>18.008723809336001</v>
      </c>
      <c r="W36">
        <v>16.611034697127099</v>
      </c>
      <c r="X36">
        <v>15.0134086447847</v>
      </c>
      <c r="Y36">
        <v>13.7137280765032</v>
      </c>
      <c r="Z36">
        <v>12.4401438203013</v>
      </c>
      <c r="AA36">
        <v>11.148957658613799</v>
      </c>
      <c r="AB36">
        <v>10.3480882165465</v>
      </c>
      <c r="AC36">
        <v>9.9587537895309897</v>
      </c>
      <c r="AD36">
        <v>9.4090513062614605</v>
      </c>
      <c r="AE36">
        <v>8.9616190279808094</v>
      </c>
      <c r="AF36">
        <v>8.8777976074111802</v>
      </c>
    </row>
    <row r="37" spans="1:32" x14ac:dyDescent="0.3">
      <c r="A37" t="s">
        <v>151</v>
      </c>
      <c r="B37" t="s">
        <v>367</v>
      </c>
      <c r="C37" t="s">
        <v>297</v>
      </c>
      <c r="D37" t="s">
        <v>368</v>
      </c>
      <c r="E37" t="s">
        <v>298</v>
      </c>
      <c r="F37">
        <v>7.0755152987908501</v>
      </c>
      <c r="G37">
        <v>8.1528879893558202</v>
      </c>
      <c r="H37">
        <v>9.1495899334892492</v>
      </c>
      <c r="I37">
        <v>10.2130570076379</v>
      </c>
      <c r="J37">
        <v>11.1966998842958</v>
      </c>
      <c r="K37">
        <v>11.4007381942622</v>
      </c>
      <c r="L37">
        <v>12.0056520669112</v>
      </c>
      <c r="M37">
        <v>13.068239135608</v>
      </c>
      <c r="N37">
        <v>14.5887467678567</v>
      </c>
      <c r="O37">
        <v>16.9725628400986</v>
      </c>
      <c r="P37">
        <v>18.987019771015401</v>
      </c>
      <c r="Q37">
        <v>20.7281749004175</v>
      </c>
      <c r="R37">
        <v>22.3529953704418</v>
      </c>
      <c r="S37">
        <v>25.017134670344301</v>
      </c>
      <c r="T37">
        <v>27.186356820352501</v>
      </c>
      <c r="U37">
        <v>28.895512105768699</v>
      </c>
      <c r="V37">
        <v>28.870550727395401</v>
      </c>
      <c r="W37">
        <v>28.215867712384199</v>
      </c>
      <c r="X37">
        <v>29.3494068894578</v>
      </c>
      <c r="Y37">
        <v>28.133705085796901</v>
      </c>
      <c r="Z37">
        <v>28.764451231551099</v>
      </c>
      <c r="AA37">
        <v>28.1354674748554</v>
      </c>
      <c r="AB37">
        <v>26.8695989053248</v>
      </c>
      <c r="AC37">
        <v>26.064419353957799</v>
      </c>
      <c r="AD37">
        <v>23.614083363168699</v>
      </c>
      <c r="AE37">
        <v>21.615062814587201</v>
      </c>
      <c r="AF37">
        <v>23.2939078702885</v>
      </c>
    </row>
    <row r="38" spans="1:32" x14ac:dyDescent="0.3">
      <c r="A38" t="s">
        <v>151</v>
      </c>
      <c r="B38" t="s">
        <v>369</v>
      </c>
      <c r="C38" t="s">
        <v>297</v>
      </c>
      <c r="D38" t="s">
        <v>370</v>
      </c>
      <c r="E38" t="s">
        <v>298</v>
      </c>
      <c r="F38">
        <v>5.5922022660866597</v>
      </c>
      <c r="G38">
        <v>6.7942108970645902</v>
      </c>
      <c r="H38">
        <v>7.9072798558500201</v>
      </c>
      <c r="I38">
        <v>8.9569078947342007</v>
      </c>
      <c r="J38">
        <v>9.9156558155777397</v>
      </c>
      <c r="K38">
        <v>11.4561466959958</v>
      </c>
      <c r="L38">
        <v>12.9999274440056</v>
      </c>
      <c r="M38">
        <v>16.267679566966098</v>
      </c>
      <c r="N38">
        <v>20.453897431192001</v>
      </c>
      <c r="O38">
        <v>26.861981052744198</v>
      </c>
      <c r="P38">
        <v>31.306206836354701</v>
      </c>
      <c r="Q38">
        <v>35.722066313101699</v>
      </c>
      <c r="R38">
        <v>40.882479097846002</v>
      </c>
      <c r="S38">
        <v>44.844025381189503</v>
      </c>
      <c r="T38">
        <v>49.362895774273497</v>
      </c>
      <c r="U38">
        <v>54.217896717594797</v>
      </c>
      <c r="V38">
        <v>57.646945878545203</v>
      </c>
      <c r="W38">
        <v>58.419929464918198</v>
      </c>
      <c r="X38">
        <v>58.303000940183303</v>
      </c>
      <c r="Y38">
        <v>57.0996796350735</v>
      </c>
      <c r="Z38">
        <v>55.0787116563978</v>
      </c>
      <c r="AA38">
        <v>51.772877296721298</v>
      </c>
      <c r="AB38">
        <v>51.939333815915496</v>
      </c>
      <c r="AC38">
        <v>54.9718161960011</v>
      </c>
      <c r="AD38">
        <v>58.501865718646997</v>
      </c>
      <c r="AE38">
        <v>62.167569511525201</v>
      </c>
      <c r="AF38">
        <v>69.011466543123802</v>
      </c>
    </row>
    <row r="39" spans="1:32" x14ac:dyDescent="0.3">
      <c r="A39" t="s">
        <v>151</v>
      </c>
      <c r="B39" t="s">
        <v>371</v>
      </c>
      <c r="C39" t="s">
        <v>297</v>
      </c>
      <c r="D39" t="s">
        <v>372</v>
      </c>
      <c r="E39" t="s">
        <v>298</v>
      </c>
      <c r="F39">
        <v>39.5692364481392</v>
      </c>
      <c r="G39">
        <v>44.461880167497299</v>
      </c>
      <c r="H39">
        <v>49.076311944282899</v>
      </c>
      <c r="I39">
        <v>52.2870140180639</v>
      </c>
      <c r="J39">
        <v>54.540354187584903</v>
      </c>
      <c r="K39">
        <v>57.316720299697003</v>
      </c>
      <c r="L39">
        <v>59.4641964242699</v>
      </c>
      <c r="M39">
        <v>61.903350384779401</v>
      </c>
      <c r="N39">
        <v>67.881982450718795</v>
      </c>
      <c r="O39">
        <v>76.200696164542705</v>
      </c>
      <c r="P39">
        <v>87.306261476538495</v>
      </c>
      <c r="Q39">
        <v>102.970582431537</v>
      </c>
      <c r="R39">
        <v>125.456253592849</v>
      </c>
      <c r="S39">
        <v>152.483317323271</v>
      </c>
      <c r="T39">
        <v>170.579095219453</v>
      </c>
      <c r="U39">
        <v>183.74619573223299</v>
      </c>
      <c r="V39">
        <v>183.94507169882101</v>
      </c>
      <c r="W39">
        <v>181.215125020491</v>
      </c>
      <c r="X39">
        <v>176.508880249192</v>
      </c>
      <c r="Y39">
        <v>163.36962335452199</v>
      </c>
      <c r="Z39">
        <v>150.160266389323</v>
      </c>
      <c r="AA39">
        <v>133.19565210359801</v>
      </c>
      <c r="AB39">
        <v>123.399493053143</v>
      </c>
      <c r="AC39">
        <v>117.05520524384301</v>
      </c>
      <c r="AD39">
        <v>107.615172155225</v>
      </c>
      <c r="AE39">
        <v>98.346307512060093</v>
      </c>
      <c r="AF39">
        <v>92.864734658836198</v>
      </c>
    </row>
    <row r="40" spans="1:32" x14ac:dyDescent="0.3">
      <c r="A40" t="s">
        <v>151</v>
      </c>
      <c r="B40" t="s">
        <v>373</v>
      </c>
      <c r="C40" t="s">
        <v>297</v>
      </c>
      <c r="D40" t="s">
        <v>374</v>
      </c>
      <c r="E40" t="s">
        <v>298</v>
      </c>
      <c r="F40">
        <v>8.7511064150242905</v>
      </c>
      <c r="G40">
        <v>9.9021428650567405</v>
      </c>
      <c r="H40">
        <v>11.101934350251099</v>
      </c>
      <c r="I40">
        <v>12.3474653778717</v>
      </c>
      <c r="J40">
        <v>13.533005693927199</v>
      </c>
      <c r="K40">
        <v>15.504106173587299</v>
      </c>
      <c r="L40">
        <v>16.439943401688801</v>
      </c>
      <c r="M40">
        <v>17.870977631183301</v>
      </c>
      <c r="N40">
        <v>20.581677588890901</v>
      </c>
      <c r="O40">
        <v>24.033669817771798</v>
      </c>
      <c r="P40">
        <v>26.586565047078999</v>
      </c>
      <c r="Q40">
        <v>28.8792005860717</v>
      </c>
      <c r="R40">
        <v>32.696781971363897</v>
      </c>
      <c r="S40">
        <v>34.378796238394401</v>
      </c>
      <c r="T40">
        <v>34.569036185298501</v>
      </c>
      <c r="U40">
        <v>35.281154382588703</v>
      </c>
      <c r="V40">
        <v>34.214124226676503</v>
      </c>
      <c r="W40">
        <v>31.477276544975702</v>
      </c>
      <c r="X40">
        <v>30.970611721791901</v>
      </c>
      <c r="Y40">
        <v>32.366167484278797</v>
      </c>
      <c r="Z40">
        <v>34.929129395851497</v>
      </c>
      <c r="AA40">
        <v>39.382652038117499</v>
      </c>
      <c r="AB40">
        <v>44.7791220770089</v>
      </c>
      <c r="AC40">
        <v>50.031541446885498</v>
      </c>
      <c r="AD40">
        <v>52.9677419305917</v>
      </c>
      <c r="AE40">
        <v>52.969636743445797</v>
      </c>
      <c r="AF40">
        <v>54.869341795357002</v>
      </c>
    </row>
    <row r="41" spans="1:32" x14ac:dyDescent="0.3">
      <c r="A41" t="s">
        <v>151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151</v>
      </c>
      <c r="B42" t="s">
        <v>377</v>
      </c>
      <c r="C42" t="s">
        <v>297</v>
      </c>
      <c r="D42" t="s">
        <v>378</v>
      </c>
      <c r="E42" t="s">
        <v>298</v>
      </c>
      <c r="F42">
        <v>141.17727986550801</v>
      </c>
      <c r="G42">
        <v>151.37994069903701</v>
      </c>
      <c r="H42">
        <v>164.52791972921801</v>
      </c>
      <c r="I42">
        <v>179.57431796282</v>
      </c>
      <c r="J42">
        <v>194.81944323978701</v>
      </c>
      <c r="K42">
        <v>206.01329336449001</v>
      </c>
      <c r="L42">
        <v>213.969088885829</v>
      </c>
      <c r="M42">
        <v>214.72228909557199</v>
      </c>
      <c r="N42">
        <v>214.81032333204899</v>
      </c>
      <c r="O42">
        <v>208.87557982573799</v>
      </c>
      <c r="P42">
        <v>205.50605139648499</v>
      </c>
      <c r="Q42">
        <v>201.27864377234599</v>
      </c>
      <c r="R42">
        <v>209.89363442905699</v>
      </c>
      <c r="S42">
        <v>217.93598419061101</v>
      </c>
      <c r="T42">
        <v>225.99080703014499</v>
      </c>
      <c r="U42">
        <v>233.34999677041199</v>
      </c>
      <c r="V42">
        <v>233.51324426414399</v>
      </c>
      <c r="W42">
        <v>225.30532307116599</v>
      </c>
      <c r="X42">
        <v>230.00273078507999</v>
      </c>
      <c r="Y42">
        <v>247.54975576794499</v>
      </c>
      <c r="Z42">
        <v>269.97416637127299</v>
      </c>
      <c r="AA42">
        <v>286.20663707234098</v>
      </c>
      <c r="AB42">
        <v>298.04736361823501</v>
      </c>
      <c r="AC42">
        <v>314.11806758191898</v>
      </c>
      <c r="AD42">
        <v>317.45901724325699</v>
      </c>
      <c r="AE42">
        <v>314.67657118845</v>
      </c>
      <c r="AF42">
        <v>323.44889350759001</v>
      </c>
    </row>
    <row r="43" spans="1:32" x14ac:dyDescent="0.3">
      <c r="A43" t="s">
        <v>151</v>
      </c>
      <c r="B43" t="s">
        <v>379</v>
      </c>
      <c r="C43" t="s">
        <v>297</v>
      </c>
      <c r="D43" t="s">
        <v>380</v>
      </c>
      <c r="E43" t="s">
        <v>298</v>
      </c>
      <c r="F43">
        <v>159.86363773953099</v>
      </c>
      <c r="G43">
        <v>172.42037689765601</v>
      </c>
      <c r="H43">
        <v>188.04975878876101</v>
      </c>
      <c r="I43">
        <v>205.696674996501</v>
      </c>
      <c r="J43">
        <v>223.466214082878</v>
      </c>
      <c r="K43">
        <v>237.86904555372499</v>
      </c>
      <c r="L43">
        <v>248.22750369088101</v>
      </c>
      <c r="M43">
        <v>250.91757923438601</v>
      </c>
      <c r="N43">
        <v>253.262554178638</v>
      </c>
      <c r="O43">
        <v>250.96355620059001</v>
      </c>
      <c r="P43">
        <v>250.62003650717301</v>
      </c>
      <c r="Q43">
        <v>249.71041740188599</v>
      </c>
      <c r="R43">
        <v>263.90408879611499</v>
      </c>
      <c r="S43">
        <v>276.861660352608</v>
      </c>
      <c r="T43">
        <v>289.39997624077199</v>
      </c>
      <c r="U43">
        <v>301.31330070467101</v>
      </c>
      <c r="V43">
        <v>302.59274612966999</v>
      </c>
      <c r="W43">
        <v>292.98651056530503</v>
      </c>
      <c r="X43">
        <v>294.70467537963998</v>
      </c>
      <c r="Y43">
        <v>309.647791008122</v>
      </c>
      <c r="Z43">
        <v>328.91931314195301</v>
      </c>
      <c r="AA43">
        <v>341.70699758035499</v>
      </c>
      <c r="AB43">
        <v>353.34947829291502</v>
      </c>
      <c r="AC43">
        <v>371.16692570523298</v>
      </c>
      <c r="AD43">
        <v>374.10919777778201</v>
      </c>
      <c r="AE43">
        <v>369.43020117402102</v>
      </c>
      <c r="AF43">
        <v>378.77829455033498</v>
      </c>
    </row>
    <row r="44" spans="1:32" x14ac:dyDescent="0.3">
      <c r="A44" t="s">
        <v>151</v>
      </c>
      <c r="B44" t="s">
        <v>381</v>
      </c>
      <c r="C44" t="s">
        <v>297</v>
      </c>
      <c r="D44" t="s">
        <v>382</v>
      </c>
      <c r="E44" t="s">
        <v>298</v>
      </c>
      <c r="F44">
        <v>807.06504579362195</v>
      </c>
      <c r="G44">
        <v>884.01333194338895</v>
      </c>
      <c r="H44">
        <v>969.709868466035</v>
      </c>
      <c r="I44">
        <v>1062.7993941105301</v>
      </c>
      <c r="J44">
        <v>1144.3947792725801</v>
      </c>
      <c r="K44">
        <v>1224.0812742579601</v>
      </c>
      <c r="L44">
        <v>1290.3400353483801</v>
      </c>
      <c r="M44">
        <v>1328.5058161376301</v>
      </c>
      <c r="N44">
        <v>1377.8848449797899</v>
      </c>
      <c r="O44">
        <v>1434.59147480707</v>
      </c>
      <c r="P44">
        <v>1481.15785429678</v>
      </c>
      <c r="Q44">
        <v>1601.29673978647</v>
      </c>
      <c r="R44">
        <v>1819.1688985568501</v>
      </c>
      <c r="S44">
        <v>2046.1641856117201</v>
      </c>
      <c r="T44">
        <v>2218.9078721537398</v>
      </c>
      <c r="U44">
        <v>2398.49654344685</v>
      </c>
      <c r="V44">
        <v>2425.17874982898</v>
      </c>
      <c r="W44">
        <v>2334.57233032259</v>
      </c>
      <c r="X44">
        <v>2253.5808487331501</v>
      </c>
      <c r="Y44">
        <v>2200.9211817068899</v>
      </c>
      <c r="Z44">
        <v>2168.5564405021501</v>
      </c>
      <c r="AA44">
        <v>2126.8343870268</v>
      </c>
      <c r="AB44">
        <v>2124.14734854685</v>
      </c>
      <c r="AC44">
        <v>2170.3296032901198</v>
      </c>
      <c r="AD44">
        <v>2139.2572606522299</v>
      </c>
      <c r="AE44">
        <v>2054.22166421768</v>
      </c>
      <c r="AF44">
        <v>2044.3132032220401</v>
      </c>
    </row>
    <row r="45" spans="1:32" x14ac:dyDescent="0.3">
      <c r="A45" t="s">
        <v>151</v>
      </c>
      <c r="B45" t="s">
        <v>383</v>
      </c>
      <c r="C45" t="s">
        <v>297</v>
      </c>
      <c r="D45" t="s">
        <v>384</v>
      </c>
      <c r="E45" t="s">
        <v>298</v>
      </c>
      <c r="F45">
        <v>807.06504579362195</v>
      </c>
      <c r="G45">
        <v>884.01333194338895</v>
      </c>
      <c r="H45">
        <v>969.709868466035</v>
      </c>
      <c r="I45">
        <v>1062.7993941105301</v>
      </c>
      <c r="J45">
        <v>1144.3947792725801</v>
      </c>
      <c r="K45">
        <v>1224.0812742579601</v>
      </c>
      <c r="L45">
        <v>1290.3400353483801</v>
      </c>
      <c r="M45">
        <v>1328.5058161376301</v>
      </c>
      <c r="N45">
        <v>1377.8848449797899</v>
      </c>
      <c r="O45">
        <v>1434.59147480707</v>
      </c>
      <c r="P45">
        <v>1481.15785429678</v>
      </c>
      <c r="Q45">
        <v>1601.29673978647</v>
      </c>
      <c r="R45">
        <v>1819.1688985568501</v>
      </c>
      <c r="S45">
        <v>2046.1641856117201</v>
      </c>
      <c r="T45">
        <v>2218.9078721537398</v>
      </c>
      <c r="U45">
        <v>2398.49654344685</v>
      </c>
      <c r="V45">
        <v>2425.17874982898</v>
      </c>
      <c r="W45">
        <v>2334.57233032259</v>
      </c>
      <c r="X45">
        <v>2253.5808487331501</v>
      </c>
      <c r="Y45">
        <v>2200.9211817068899</v>
      </c>
      <c r="Z45">
        <v>2168.5564405021501</v>
      </c>
      <c r="AA45">
        <v>2126.8343870268</v>
      </c>
      <c r="AB45">
        <v>2124.14734854685</v>
      </c>
      <c r="AC45">
        <v>2170.3296032901198</v>
      </c>
      <c r="AD45">
        <v>2139.2572606522299</v>
      </c>
      <c r="AE45">
        <v>2054.22166421768</v>
      </c>
      <c r="AF45">
        <v>2044.3132032220401</v>
      </c>
    </row>
    <row r="46" spans="1:32" x14ac:dyDescent="0.3">
      <c r="A46" t="s">
        <v>151</v>
      </c>
      <c r="B46" t="s">
        <v>385</v>
      </c>
      <c r="C46" t="s">
        <v>297</v>
      </c>
      <c r="D46" t="s">
        <v>386</v>
      </c>
      <c r="E46" t="s">
        <v>298</v>
      </c>
      <c r="F46">
        <v>18.686357874022502</v>
      </c>
      <c r="G46">
        <v>21.040436198618501</v>
      </c>
      <c r="H46">
        <v>23.521839059543101</v>
      </c>
      <c r="I46">
        <v>26.122357033681102</v>
      </c>
      <c r="J46">
        <v>28.646770843090199</v>
      </c>
      <c r="K46">
        <v>31.855752189234899</v>
      </c>
      <c r="L46">
        <v>34.2584148050518</v>
      </c>
      <c r="M46">
        <v>36.195290138814102</v>
      </c>
      <c r="N46">
        <v>38.452230846589501</v>
      </c>
      <c r="O46">
        <v>42.087976374851898</v>
      </c>
      <c r="P46">
        <v>45.113985110687402</v>
      </c>
      <c r="Q46">
        <v>48.431773629539698</v>
      </c>
      <c r="R46">
        <v>54.010454367058102</v>
      </c>
      <c r="S46">
        <v>58.9256761619977</v>
      </c>
      <c r="T46">
        <v>63.409169210627098</v>
      </c>
      <c r="U46">
        <v>67.963303934259301</v>
      </c>
      <c r="V46">
        <v>69.079501865526197</v>
      </c>
      <c r="W46">
        <v>67.681187494139607</v>
      </c>
      <c r="X46">
        <v>64.701944594560402</v>
      </c>
      <c r="Y46">
        <v>62.098035240176699</v>
      </c>
      <c r="Z46">
        <v>58.945146770680601</v>
      </c>
      <c r="AA46">
        <v>55.500360508013699</v>
      </c>
      <c r="AB46">
        <v>55.302114674679601</v>
      </c>
      <c r="AC46">
        <v>57.048858123314503</v>
      </c>
      <c r="AD46">
        <v>56.650180534524999</v>
      </c>
      <c r="AE46">
        <v>54.753629985570903</v>
      </c>
      <c r="AF46">
        <v>55.3294010427445</v>
      </c>
    </row>
    <row r="47" spans="1:32" x14ac:dyDescent="0.3">
      <c r="A47" t="s">
        <v>151</v>
      </c>
      <c r="B47" t="s">
        <v>387</v>
      </c>
      <c r="C47" t="s">
        <v>297</v>
      </c>
      <c r="D47" t="s">
        <v>388</v>
      </c>
      <c r="E47" t="s">
        <v>298</v>
      </c>
      <c r="F47">
        <v>52.4545111840578</v>
      </c>
      <c r="G47">
        <v>57.267510242231097</v>
      </c>
      <c r="H47">
        <v>62.518909126795997</v>
      </c>
      <c r="I47">
        <v>69.487606867179394</v>
      </c>
      <c r="J47">
        <v>75.400597863241302</v>
      </c>
      <c r="K47">
        <v>83.048458461611204</v>
      </c>
      <c r="L47">
        <v>86.408806594304295</v>
      </c>
      <c r="M47">
        <v>86.345167467164998</v>
      </c>
      <c r="N47">
        <v>89.094916731062796</v>
      </c>
      <c r="O47">
        <v>93.878322580557196</v>
      </c>
      <c r="P47">
        <v>101.26942102122101</v>
      </c>
      <c r="Q47">
        <v>107.401309805335</v>
      </c>
      <c r="R47">
        <v>120.440578858828</v>
      </c>
      <c r="S47">
        <v>131.68455664135601</v>
      </c>
      <c r="T47">
        <v>145.245336341507</v>
      </c>
      <c r="U47">
        <v>147.00757363779201</v>
      </c>
      <c r="V47">
        <v>144.83281012846601</v>
      </c>
      <c r="W47">
        <v>145.93585880986501</v>
      </c>
      <c r="X47">
        <v>146.22435892801499</v>
      </c>
      <c r="Y47">
        <v>146.77864685241599</v>
      </c>
      <c r="Z47">
        <v>143.460869850948</v>
      </c>
      <c r="AA47">
        <v>137.16538462769299</v>
      </c>
      <c r="AB47">
        <v>137.59608149598699</v>
      </c>
      <c r="AC47">
        <v>141.520600860006</v>
      </c>
      <c r="AD47">
        <v>143.50620235692099</v>
      </c>
      <c r="AE47">
        <v>146.338927517385</v>
      </c>
      <c r="AF47">
        <v>149.324282682572</v>
      </c>
    </row>
    <row r="48" spans="1:32" x14ac:dyDescent="0.3">
      <c r="A48" t="s">
        <v>151</v>
      </c>
      <c r="B48" t="s">
        <v>389</v>
      </c>
      <c r="C48" t="s">
        <v>297</v>
      </c>
      <c r="D48" t="s">
        <v>390</v>
      </c>
      <c r="E48" t="s">
        <v>298</v>
      </c>
      <c r="F48">
        <v>112.215053243231</v>
      </c>
      <c r="G48">
        <v>122.415822099328</v>
      </c>
      <c r="H48">
        <v>133.75550461284399</v>
      </c>
      <c r="I48">
        <v>147.76089105245501</v>
      </c>
      <c r="J48">
        <v>160.14902045319801</v>
      </c>
      <c r="K48">
        <v>174.80138438795399</v>
      </c>
      <c r="L48">
        <v>182.96252675957001</v>
      </c>
      <c r="M48">
        <v>186.02935929828399</v>
      </c>
      <c r="N48">
        <v>192.96607552081099</v>
      </c>
      <c r="O48">
        <v>203.67100767286999</v>
      </c>
      <c r="P48">
        <v>216.05999780293101</v>
      </c>
      <c r="Q48">
        <v>225.49453609886001</v>
      </c>
      <c r="R48">
        <v>242.32898137903101</v>
      </c>
      <c r="S48">
        <v>262.19161727199901</v>
      </c>
      <c r="T48">
        <v>287.09050323994097</v>
      </c>
      <c r="U48">
        <v>296.13874868461602</v>
      </c>
      <c r="V48">
        <v>300.437662043893</v>
      </c>
      <c r="W48">
        <v>298.38749199530798</v>
      </c>
      <c r="X48">
        <v>298.09565329561201</v>
      </c>
      <c r="Y48">
        <v>294.91117995521103</v>
      </c>
      <c r="Z48">
        <v>286.42037611201499</v>
      </c>
      <c r="AA48">
        <v>271.07725480544701</v>
      </c>
      <c r="AB48">
        <v>267.45061138802203</v>
      </c>
      <c r="AC48">
        <v>273.00070660738697</v>
      </c>
      <c r="AD48">
        <v>274.79623823324101</v>
      </c>
      <c r="AE48">
        <v>280.221209153507</v>
      </c>
      <c r="AF48">
        <v>285.94874929509399</v>
      </c>
    </row>
    <row r="49" spans="1:32" x14ac:dyDescent="0.3">
      <c r="A49" t="s">
        <v>151</v>
      </c>
      <c r="B49" t="s">
        <v>391</v>
      </c>
      <c r="C49" t="s">
        <v>297</v>
      </c>
      <c r="D49" t="s">
        <v>392</v>
      </c>
      <c r="E49" t="s">
        <v>298</v>
      </c>
      <c r="F49">
        <v>55.7460987201747</v>
      </c>
      <c r="G49">
        <v>60.721763893066502</v>
      </c>
      <c r="H49">
        <v>66.442317217175997</v>
      </c>
      <c r="I49">
        <v>73.020560900321101</v>
      </c>
      <c r="J49">
        <v>79.0484720727476</v>
      </c>
      <c r="K49">
        <v>85.568541885869706</v>
      </c>
      <c r="L49">
        <v>89.976398900759705</v>
      </c>
      <c r="M49">
        <v>92.688159603470297</v>
      </c>
      <c r="N49">
        <v>96.297721110912605</v>
      </c>
      <c r="O49">
        <v>101.536215645982</v>
      </c>
      <c r="P49">
        <v>106.179076605445</v>
      </c>
      <c r="Q49">
        <v>109.156612575537</v>
      </c>
      <c r="R49">
        <v>112.42865301384199</v>
      </c>
      <c r="S49">
        <v>120.221847700485</v>
      </c>
      <c r="T49">
        <v>130.70338217874101</v>
      </c>
      <c r="U49">
        <v>137.18933032942601</v>
      </c>
      <c r="V49">
        <v>143.13540982016201</v>
      </c>
      <c r="W49">
        <v>140.786644343322</v>
      </c>
      <c r="X49">
        <v>140.59319809516199</v>
      </c>
      <c r="Y49">
        <v>136.92899947371001</v>
      </c>
      <c r="Z49">
        <v>131.712110650228</v>
      </c>
      <c r="AA49">
        <v>123.990317006186</v>
      </c>
      <c r="AB49">
        <v>120.411475268497</v>
      </c>
      <c r="AC49">
        <v>121.910173917682</v>
      </c>
      <c r="AD49">
        <v>121.657269842669</v>
      </c>
      <c r="AE49">
        <v>123.987358513845</v>
      </c>
      <c r="AF49">
        <v>126.376532550701</v>
      </c>
    </row>
    <row r="50" spans="1:32" x14ac:dyDescent="0.3">
      <c r="A50" t="s">
        <v>151</v>
      </c>
      <c r="B50" t="s">
        <v>393</v>
      </c>
      <c r="C50" t="s">
        <v>297</v>
      </c>
      <c r="D50" t="s">
        <v>394</v>
      </c>
      <c r="E50" t="s">
        <v>298</v>
      </c>
      <c r="F50">
        <v>4.0144433389985199</v>
      </c>
      <c r="G50">
        <v>4.4265479640302496</v>
      </c>
      <c r="H50">
        <v>4.7942782688714898</v>
      </c>
      <c r="I50">
        <v>5.2527232849545404</v>
      </c>
      <c r="J50">
        <v>5.6999505172090297</v>
      </c>
      <c r="K50">
        <v>6.1843840404725698</v>
      </c>
      <c r="L50">
        <v>6.5773212645058097</v>
      </c>
      <c r="M50">
        <v>6.99603222764883</v>
      </c>
      <c r="N50">
        <v>7.5734376788353099</v>
      </c>
      <c r="O50">
        <v>8.2564694463308097</v>
      </c>
      <c r="P50">
        <v>8.6115001762651708</v>
      </c>
      <c r="Q50">
        <v>8.9366137179884095</v>
      </c>
      <c r="R50">
        <v>9.4597495063611206</v>
      </c>
      <c r="S50">
        <v>10.2852129301584</v>
      </c>
      <c r="T50">
        <v>11.1417847196943</v>
      </c>
      <c r="U50">
        <v>11.9418447173984</v>
      </c>
      <c r="V50">
        <v>12.469442095264499</v>
      </c>
      <c r="W50">
        <v>11.664988842121801</v>
      </c>
      <c r="X50">
        <v>11.2780962724341</v>
      </c>
      <c r="Y50">
        <v>11.203533629085101</v>
      </c>
      <c r="Z50">
        <v>11.2473956108394</v>
      </c>
      <c r="AA50">
        <v>9.9215531715673997</v>
      </c>
      <c r="AB50">
        <v>9.4430546235370905</v>
      </c>
      <c r="AC50">
        <v>9.5699318296985805</v>
      </c>
      <c r="AD50">
        <v>9.6327660336505492</v>
      </c>
      <c r="AE50">
        <v>9.8949231222778202</v>
      </c>
      <c r="AF50">
        <v>10.2479340618212</v>
      </c>
    </row>
    <row r="51" spans="1:32" x14ac:dyDescent="0.3">
      <c r="A51" t="s">
        <v>151</v>
      </c>
      <c r="B51" t="s">
        <v>395</v>
      </c>
      <c r="C51" t="s">
        <v>297</v>
      </c>
      <c r="D51" t="s">
        <v>396</v>
      </c>
      <c r="E51" t="s">
        <v>298</v>
      </c>
      <c r="F51">
        <v>2.8552778751199601</v>
      </c>
      <c r="G51">
        <v>3.1796711073211399</v>
      </c>
      <c r="H51">
        <v>3.47763180134393</v>
      </c>
      <c r="I51">
        <v>3.8468189127286698</v>
      </c>
      <c r="J51">
        <v>4.2204094346343997</v>
      </c>
      <c r="K51">
        <v>4.63092078213257</v>
      </c>
      <c r="L51">
        <v>4.9294040947090103</v>
      </c>
      <c r="M51">
        <v>5.2442793614663499</v>
      </c>
      <c r="N51">
        <v>5.7315906708948603</v>
      </c>
      <c r="O51">
        <v>6.3065563161292602</v>
      </c>
      <c r="P51">
        <v>6.59902457564207</v>
      </c>
      <c r="Q51">
        <v>6.8659454141674203</v>
      </c>
      <c r="R51">
        <v>7.2611404713183596</v>
      </c>
      <c r="S51">
        <v>7.9684594399537199</v>
      </c>
      <c r="T51">
        <v>8.7078980190478994</v>
      </c>
      <c r="U51">
        <v>9.4115479523601806</v>
      </c>
      <c r="V51">
        <v>9.8556010859811902</v>
      </c>
      <c r="W51">
        <v>9.0007619826659493</v>
      </c>
      <c r="X51">
        <v>8.5858302983915191</v>
      </c>
      <c r="Y51">
        <v>8.4834419819177196</v>
      </c>
      <c r="Z51">
        <v>8.5277916623495198</v>
      </c>
      <c r="AA51">
        <v>7.1736352270876997</v>
      </c>
      <c r="AB51">
        <v>6.5320053473683402</v>
      </c>
      <c r="AC51">
        <v>6.4276845881206199</v>
      </c>
      <c r="AD51">
        <v>6.3893118724589497</v>
      </c>
      <c r="AE51">
        <v>6.5424906735570998</v>
      </c>
      <c r="AF51">
        <v>6.7891173423053504</v>
      </c>
    </row>
    <row r="52" spans="1:32" x14ac:dyDescent="0.3">
      <c r="A52" t="s">
        <v>151</v>
      </c>
      <c r="B52" t="s">
        <v>397</v>
      </c>
      <c r="C52" t="s">
        <v>297</v>
      </c>
      <c r="D52" t="s">
        <v>398</v>
      </c>
      <c r="E52" t="s">
        <v>298</v>
      </c>
      <c r="F52">
        <v>1.15916546387857</v>
      </c>
      <c r="G52">
        <v>1.24687685670911</v>
      </c>
      <c r="H52">
        <v>1.31664646752755</v>
      </c>
      <c r="I52">
        <v>1.40590437222586</v>
      </c>
      <c r="J52">
        <v>1.47954108257463</v>
      </c>
      <c r="K52">
        <v>1.5534632583400001</v>
      </c>
      <c r="L52">
        <v>1.6479171697968</v>
      </c>
      <c r="M52">
        <v>1.7517528661824699</v>
      </c>
      <c r="N52">
        <v>1.8418470079404501</v>
      </c>
      <c r="O52">
        <v>1.94991313020154</v>
      </c>
      <c r="P52">
        <v>2.0124756006230999</v>
      </c>
      <c r="Q52">
        <v>2.0706683038209901</v>
      </c>
      <c r="R52">
        <v>2.1986090350427601</v>
      </c>
      <c r="S52">
        <v>2.3167534902047202</v>
      </c>
      <c r="T52">
        <v>2.4338867006464402</v>
      </c>
      <c r="U52">
        <v>2.5302967650381798</v>
      </c>
      <c r="V52">
        <v>2.6138410092832798</v>
      </c>
      <c r="W52">
        <v>2.6642268594558201</v>
      </c>
      <c r="X52">
        <v>2.6922659740426198</v>
      </c>
      <c r="Y52">
        <v>2.7200916471673402</v>
      </c>
      <c r="Z52">
        <v>2.7196039484899099</v>
      </c>
      <c r="AA52">
        <v>2.7479179444797102</v>
      </c>
      <c r="AB52">
        <v>2.9110492761687499</v>
      </c>
      <c r="AC52">
        <v>3.1422472415779499</v>
      </c>
      <c r="AD52">
        <v>3.2434541611915999</v>
      </c>
      <c r="AE52">
        <v>3.35243244872072</v>
      </c>
      <c r="AF52">
        <v>3.4588167195158701</v>
      </c>
    </row>
    <row r="53" spans="1:32" x14ac:dyDescent="0.3">
      <c r="A53" t="s">
        <v>151</v>
      </c>
      <c r="B53" t="s">
        <v>399</v>
      </c>
      <c r="C53" t="s">
        <v>297</v>
      </c>
      <c r="D53" t="s">
        <v>400</v>
      </c>
      <c r="E53" t="s">
        <v>298</v>
      </c>
      <c r="F53">
        <v>1.55108947065307</v>
      </c>
      <c r="G53">
        <v>1.6838595071003499</v>
      </c>
      <c r="H53">
        <v>1.83871102789652</v>
      </c>
      <c r="I53">
        <v>1.9922734169388401</v>
      </c>
      <c r="J53">
        <v>2.1361206201618401</v>
      </c>
      <c r="K53">
        <v>2.3205346022291899</v>
      </c>
      <c r="L53">
        <v>2.44895883602788</v>
      </c>
      <c r="M53">
        <v>2.4486386353841199</v>
      </c>
      <c r="N53">
        <v>2.4426093850765298</v>
      </c>
      <c r="O53">
        <v>2.5599026798053099</v>
      </c>
      <c r="P53">
        <v>2.6848302654668301</v>
      </c>
      <c r="Q53">
        <v>2.7811460413723799</v>
      </c>
      <c r="R53">
        <v>2.9878926660329399</v>
      </c>
      <c r="S53">
        <v>3.2235167976684198</v>
      </c>
      <c r="T53">
        <v>3.3632772283190699</v>
      </c>
      <c r="U53">
        <v>3.4627160416638398</v>
      </c>
      <c r="V53">
        <v>3.4022700484542598</v>
      </c>
      <c r="W53">
        <v>3.1889565132972502</v>
      </c>
      <c r="X53">
        <v>2.9891746908921899</v>
      </c>
      <c r="Y53">
        <v>2.87982212730215</v>
      </c>
      <c r="Z53">
        <v>2.8889489250707601</v>
      </c>
      <c r="AA53">
        <v>2.71096461351783</v>
      </c>
      <c r="AB53">
        <v>2.7012633273383799</v>
      </c>
      <c r="AC53">
        <v>2.8535889246772799</v>
      </c>
      <c r="AD53">
        <v>3.0086078520422102</v>
      </c>
      <c r="AE53">
        <v>3.1122214682637201</v>
      </c>
      <c r="AF53">
        <v>3.25306268058148</v>
      </c>
    </row>
    <row r="54" spans="1:32" x14ac:dyDescent="0.3">
      <c r="A54" t="s">
        <v>151</v>
      </c>
      <c r="B54" t="s">
        <v>401</v>
      </c>
      <c r="C54" t="s">
        <v>297</v>
      </c>
      <c r="D54" t="s">
        <v>402</v>
      </c>
      <c r="E54" t="s">
        <v>298</v>
      </c>
      <c r="F54">
        <v>2.7684744107098802</v>
      </c>
      <c r="G54">
        <v>3.01007622317305</v>
      </c>
      <c r="H54">
        <v>3.2765604761481302</v>
      </c>
      <c r="I54">
        <v>3.5407212548215998</v>
      </c>
      <c r="J54">
        <v>3.7846175046287698</v>
      </c>
      <c r="K54">
        <v>4.0899450271965598</v>
      </c>
      <c r="L54">
        <v>4.3024518031141001</v>
      </c>
      <c r="M54">
        <v>4.3571387610742702</v>
      </c>
      <c r="N54">
        <v>4.4803018975048596</v>
      </c>
      <c r="O54">
        <v>4.7520200509693504</v>
      </c>
      <c r="P54">
        <v>4.9658198479089899</v>
      </c>
      <c r="Q54">
        <v>5.13487502335507</v>
      </c>
      <c r="R54">
        <v>5.4880325563087196</v>
      </c>
      <c r="S54">
        <v>5.9243777019347101</v>
      </c>
      <c r="T54">
        <v>6.2010791577940498</v>
      </c>
      <c r="U54">
        <v>6.3478980200338704</v>
      </c>
      <c r="V54">
        <v>6.1733243967593499</v>
      </c>
      <c r="W54">
        <v>6.0018465577432902</v>
      </c>
      <c r="X54">
        <v>5.7011411841991402</v>
      </c>
      <c r="Y54">
        <v>5.4413039690676497</v>
      </c>
      <c r="Z54">
        <v>5.3479218129429498</v>
      </c>
      <c r="AA54">
        <v>4.8689185574759897</v>
      </c>
      <c r="AB54">
        <v>4.6851577528948098</v>
      </c>
      <c r="AC54">
        <v>4.7984746646393699</v>
      </c>
      <c r="AD54">
        <v>4.8861695845725004</v>
      </c>
      <c r="AE54">
        <v>4.9626722383200104</v>
      </c>
      <c r="AF54">
        <v>5.0822688948781201</v>
      </c>
    </row>
    <row r="55" spans="1:32" x14ac:dyDescent="0.3">
      <c r="A55" t="s">
        <v>151</v>
      </c>
      <c r="B55" t="s">
        <v>403</v>
      </c>
      <c r="C55" t="s">
        <v>297</v>
      </c>
      <c r="D55" t="s">
        <v>404</v>
      </c>
      <c r="E55" t="s">
        <v>298</v>
      </c>
      <c r="F55">
        <v>1.21738494005681</v>
      </c>
      <c r="G55">
        <v>1.3262167160727001</v>
      </c>
      <c r="H55">
        <v>1.4378494482516</v>
      </c>
      <c r="I55">
        <v>1.54844783788276</v>
      </c>
      <c r="J55">
        <v>1.6484968844669401</v>
      </c>
      <c r="K55">
        <v>1.7694104249673701</v>
      </c>
      <c r="L55">
        <v>1.8534929670862199</v>
      </c>
      <c r="M55">
        <v>1.9085001256901399</v>
      </c>
      <c r="N55">
        <v>2.0376925124283298</v>
      </c>
      <c r="O55">
        <v>2.19211737116404</v>
      </c>
      <c r="P55">
        <v>2.2809895824421602</v>
      </c>
      <c r="Q55">
        <v>2.3537289819826799</v>
      </c>
      <c r="R55">
        <v>2.5001398902757699</v>
      </c>
      <c r="S55">
        <v>2.7008609042662899</v>
      </c>
      <c r="T55">
        <v>2.8378019294749799</v>
      </c>
      <c r="U55">
        <v>2.8851819783700301</v>
      </c>
      <c r="V55">
        <v>2.7710543483050798</v>
      </c>
      <c r="W55">
        <v>2.8128900444460401</v>
      </c>
      <c r="X55">
        <v>2.7119664933069401</v>
      </c>
      <c r="Y55">
        <v>2.5614818417655001</v>
      </c>
      <c r="Z55">
        <v>2.4589728878721901</v>
      </c>
      <c r="AA55">
        <v>2.1579539439581601</v>
      </c>
      <c r="AB55">
        <v>1.9838944255564299</v>
      </c>
      <c r="AC55">
        <v>1.94488573996209</v>
      </c>
      <c r="AD55">
        <v>1.87756173253029</v>
      </c>
      <c r="AE55">
        <v>1.85045077005629</v>
      </c>
      <c r="AF55">
        <v>1.8292062142966401</v>
      </c>
    </row>
    <row r="56" spans="1:32" x14ac:dyDescent="0.3">
      <c r="A56" t="s">
        <v>151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151</v>
      </c>
      <c r="B57" t="s">
        <v>407</v>
      </c>
      <c r="C57" t="s">
        <v>297</v>
      </c>
      <c r="D57" t="s">
        <v>408</v>
      </c>
      <c r="E57" t="s">
        <v>298</v>
      </c>
      <c r="F57">
        <v>928.03120545187699</v>
      </c>
      <c r="G57">
        <v>1016.33129690777</v>
      </c>
      <c r="H57">
        <v>1114.5673074291301</v>
      </c>
      <c r="I57">
        <v>1222.90775054086</v>
      </c>
      <c r="J57">
        <v>1318.0768054197099</v>
      </c>
      <c r="K57">
        <v>1414.3867648195001</v>
      </c>
      <c r="L57">
        <v>1489.7425055096301</v>
      </c>
      <c r="M57">
        <v>1532.4061530670999</v>
      </c>
      <c r="N57">
        <v>1591.4325980894901</v>
      </c>
      <c r="O57">
        <v>1662.29615229772</v>
      </c>
      <c r="P57">
        <v>1723.80441714679</v>
      </c>
      <c r="Q57">
        <v>1855.6704764714</v>
      </c>
      <c r="R57">
        <v>2094.1946619072501</v>
      </c>
      <c r="S57">
        <v>2342.73459912212</v>
      </c>
      <c r="T57">
        <v>2540.5674115789802</v>
      </c>
      <c r="U57">
        <v>2729.9164465140502</v>
      </c>
      <c r="V57">
        <v>2759.83053609955</v>
      </c>
      <c r="W57">
        <v>2664.4370988628698</v>
      </c>
      <c r="X57">
        <v>2582.64711375055</v>
      </c>
      <c r="Y57">
        <v>2528.1985291463802</v>
      </c>
      <c r="Z57">
        <v>2489.9059460100102</v>
      </c>
      <c r="AA57">
        <v>2437.29429387036</v>
      </c>
      <c r="AB57">
        <v>2436.3770820118798</v>
      </c>
      <c r="AC57">
        <v>2493.3618513443898</v>
      </c>
      <c r="AD57">
        <v>2467.0212408160601</v>
      </c>
      <c r="AE57">
        <v>2387.4125101146301</v>
      </c>
      <c r="AF57">
        <v>2385.1312943124899</v>
      </c>
    </row>
    <row r="58" spans="1:32" x14ac:dyDescent="0.3">
      <c r="A58" t="s">
        <v>151</v>
      </c>
      <c r="B58" t="s">
        <v>409</v>
      </c>
      <c r="C58" t="s">
        <v>297</v>
      </c>
      <c r="D58" t="s">
        <v>410</v>
      </c>
      <c r="E58" t="s">
        <v>298</v>
      </c>
      <c r="F58">
        <v>928.03120545187699</v>
      </c>
      <c r="G58">
        <v>1016.33129690777</v>
      </c>
      <c r="H58">
        <v>1114.5673074291301</v>
      </c>
      <c r="I58">
        <v>1222.90775054086</v>
      </c>
      <c r="J58">
        <v>1318.0768054197099</v>
      </c>
      <c r="K58">
        <v>1414.3867648195001</v>
      </c>
      <c r="L58">
        <v>1489.7425055096301</v>
      </c>
      <c r="M58">
        <v>1532.4061530670999</v>
      </c>
      <c r="N58">
        <v>1591.4325980894901</v>
      </c>
      <c r="O58">
        <v>1662.29615229772</v>
      </c>
      <c r="P58">
        <v>1723.80441714679</v>
      </c>
      <c r="Q58">
        <v>1855.6704764714</v>
      </c>
      <c r="R58">
        <v>2094.1946619072501</v>
      </c>
      <c r="S58">
        <v>2342.73459912212</v>
      </c>
      <c r="T58">
        <v>2540.5674115789802</v>
      </c>
      <c r="U58">
        <v>2729.9164465140502</v>
      </c>
      <c r="V58">
        <v>2759.83053609955</v>
      </c>
      <c r="W58">
        <v>2664.4370988628698</v>
      </c>
      <c r="X58">
        <v>2582.64711375055</v>
      </c>
      <c r="Y58">
        <v>2528.1985291463802</v>
      </c>
      <c r="Z58">
        <v>2489.9059460100102</v>
      </c>
      <c r="AA58">
        <v>2437.29429387036</v>
      </c>
      <c r="AB58">
        <v>2436.3770820118798</v>
      </c>
      <c r="AC58">
        <v>2493.3618513443898</v>
      </c>
      <c r="AD58">
        <v>2467.0212408160601</v>
      </c>
      <c r="AE58">
        <v>2387.4125101146301</v>
      </c>
      <c r="AF58">
        <v>2385.1312943124899</v>
      </c>
    </row>
    <row r="59" spans="1:32" x14ac:dyDescent="0.3">
      <c r="A59" t="s">
        <v>151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152</v>
      </c>
      <c r="B2" t="s">
        <v>295</v>
      </c>
      <c r="C2" t="s">
        <v>297</v>
      </c>
      <c r="D2" t="s">
        <v>296</v>
      </c>
      <c r="E2" t="s">
        <v>298</v>
      </c>
      <c r="F2">
        <v>61.487485396845202</v>
      </c>
      <c r="G2">
        <v>66.181861436476595</v>
      </c>
      <c r="H2">
        <v>70.138298528987903</v>
      </c>
      <c r="I2">
        <v>74.112656900553702</v>
      </c>
      <c r="J2">
        <v>78.556300661220106</v>
      </c>
      <c r="K2">
        <v>81.939813345304501</v>
      </c>
      <c r="L2">
        <v>83.275942521385701</v>
      </c>
      <c r="M2">
        <v>82.177390338643093</v>
      </c>
      <c r="N2">
        <v>85.598790534824204</v>
      </c>
      <c r="O2">
        <v>88.140935597001601</v>
      </c>
      <c r="P2">
        <v>90.609421995128997</v>
      </c>
      <c r="Q2">
        <v>91.590057387278094</v>
      </c>
      <c r="R2">
        <v>101.39306750933901</v>
      </c>
      <c r="S2">
        <v>108.910072263034</v>
      </c>
      <c r="T2">
        <v>110.376715207499</v>
      </c>
      <c r="U2">
        <v>111.446652219897</v>
      </c>
      <c r="V2">
        <v>116.995643138256</v>
      </c>
      <c r="W2">
        <v>123.593723226533</v>
      </c>
      <c r="X2">
        <v>121.430184670481</v>
      </c>
      <c r="Y2">
        <v>126.652895425568</v>
      </c>
      <c r="Z2">
        <v>134.684771281298</v>
      </c>
      <c r="AA2">
        <v>140.95784207679</v>
      </c>
      <c r="AB2">
        <v>146.17218494275599</v>
      </c>
      <c r="AC2">
        <v>152.395180547509</v>
      </c>
      <c r="AD2">
        <v>159.256560283954</v>
      </c>
      <c r="AE2">
        <v>155.53611435240299</v>
      </c>
      <c r="AF2">
        <v>153.22278142484799</v>
      </c>
    </row>
    <row r="3" spans="1:32" x14ac:dyDescent="0.3">
      <c r="A3" t="s">
        <v>152</v>
      </c>
      <c r="B3" t="s">
        <v>299</v>
      </c>
      <c r="C3" t="s">
        <v>297</v>
      </c>
      <c r="D3" t="s">
        <v>300</v>
      </c>
      <c r="E3" t="s">
        <v>298</v>
      </c>
      <c r="F3">
        <v>14.5882566710277</v>
      </c>
      <c r="G3">
        <v>15.3883888094635</v>
      </c>
      <c r="H3">
        <v>17.139341816275302</v>
      </c>
      <c r="I3">
        <v>18.491293524439001</v>
      </c>
      <c r="J3">
        <v>19.578582063103401</v>
      </c>
      <c r="K3">
        <v>20.9708037302652</v>
      </c>
      <c r="L3">
        <v>22.597289159886099</v>
      </c>
      <c r="M3">
        <v>23.715586223466801</v>
      </c>
      <c r="N3">
        <v>24.546465447000902</v>
      </c>
      <c r="O3">
        <v>25.664829979420599</v>
      </c>
      <c r="P3">
        <v>26.846672536060801</v>
      </c>
      <c r="Q3">
        <v>27.9300482899191</v>
      </c>
      <c r="R3">
        <v>30.4086525178915</v>
      </c>
      <c r="S3">
        <v>32.404748901665002</v>
      </c>
      <c r="T3">
        <v>31.828926110596999</v>
      </c>
      <c r="U3">
        <v>32.297577569061197</v>
      </c>
      <c r="V3">
        <v>32.975333991603001</v>
      </c>
      <c r="W3">
        <v>32.680864598390897</v>
      </c>
      <c r="X3">
        <v>31.588728735102698</v>
      </c>
      <c r="Y3">
        <v>31.2500890339644</v>
      </c>
      <c r="Z3">
        <v>30.814323376495501</v>
      </c>
      <c r="AA3">
        <v>29.7546961577338</v>
      </c>
      <c r="AB3">
        <v>29.8433894539628</v>
      </c>
      <c r="AC3">
        <v>33.590868451621198</v>
      </c>
      <c r="AD3">
        <v>34.961398979391703</v>
      </c>
      <c r="AE3">
        <v>35.354641662336199</v>
      </c>
      <c r="AF3">
        <v>37.1402343995913</v>
      </c>
    </row>
    <row r="4" spans="1:32" x14ac:dyDescent="0.3">
      <c r="A4" t="s">
        <v>152</v>
      </c>
      <c r="B4" t="s">
        <v>301</v>
      </c>
      <c r="C4" t="s">
        <v>297</v>
      </c>
      <c r="D4" t="s">
        <v>302</v>
      </c>
      <c r="E4" t="s">
        <v>298</v>
      </c>
      <c r="F4">
        <v>1934.52081551526</v>
      </c>
      <c r="G4">
        <v>2021.63596611251</v>
      </c>
      <c r="H4">
        <v>2159.2517196683998</v>
      </c>
      <c r="I4">
        <v>2290.7015194559599</v>
      </c>
      <c r="J4">
        <v>2386.0868455026498</v>
      </c>
      <c r="K4">
        <v>2500.8376743969102</v>
      </c>
      <c r="L4">
        <v>2603.7530818872401</v>
      </c>
      <c r="M4">
        <v>2642.41265107858</v>
      </c>
      <c r="N4">
        <v>2716.2829489465698</v>
      </c>
      <c r="O4">
        <v>2777.13479594706</v>
      </c>
      <c r="P4">
        <v>2763.7190710980599</v>
      </c>
      <c r="Q4">
        <v>2805.3069665599301</v>
      </c>
      <c r="R4">
        <v>2992.2791005996701</v>
      </c>
      <c r="S4">
        <v>3110.7936657423302</v>
      </c>
      <c r="T4">
        <v>2993.4748670149502</v>
      </c>
      <c r="U4">
        <v>2981.5997076641002</v>
      </c>
      <c r="V4">
        <v>2923.0274363568001</v>
      </c>
      <c r="W4">
        <v>2819.94667833313</v>
      </c>
      <c r="X4">
        <v>2758.31340125514</v>
      </c>
      <c r="Y4">
        <v>2774.3669627200202</v>
      </c>
      <c r="Z4">
        <v>2794.1551501793201</v>
      </c>
      <c r="AA4">
        <v>2831.6311777495198</v>
      </c>
      <c r="AB4">
        <v>2899.1959602072998</v>
      </c>
      <c r="AC4">
        <v>3059.9902466078702</v>
      </c>
      <c r="AD4">
        <v>3151.4699433134701</v>
      </c>
      <c r="AE4">
        <v>3223.8169421723701</v>
      </c>
      <c r="AF4">
        <v>3454.5012476362699</v>
      </c>
    </row>
    <row r="5" spans="1:32" x14ac:dyDescent="0.3">
      <c r="A5" t="s">
        <v>152</v>
      </c>
      <c r="B5" t="s">
        <v>303</v>
      </c>
      <c r="C5" t="s">
        <v>297</v>
      </c>
      <c r="D5" t="s">
        <v>304</v>
      </c>
      <c r="E5" t="s">
        <v>298</v>
      </c>
      <c r="F5">
        <v>433.45827072492602</v>
      </c>
      <c r="G5">
        <v>452.32306223607202</v>
      </c>
      <c r="H5">
        <v>477.48980034450699</v>
      </c>
      <c r="I5">
        <v>500.68462532383802</v>
      </c>
      <c r="J5">
        <v>516.23248724710095</v>
      </c>
      <c r="K5">
        <v>537.42904455200699</v>
      </c>
      <c r="L5">
        <v>570.84570019152898</v>
      </c>
      <c r="M5">
        <v>592.40453510051998</v>
      </c>
      <c r="N5">
        <v>620.99201863707901</v>
      </c>
      <c r="O5">
        <v>647.42586955561205</v>
      </c>
      <c r="P5">
        <v>639.53110978576206</v>
      </c>
      <c r="Q5">
        <v>646.19920476218294</v>
      </c>
      <c r="R5">
        <v>712.63509555668895</v>
      </c>
      <c r="S5">
        <v>761.31040993446197</v>
      </c>
      <c r="T5">
        <v>731.90841816628995</v>
      </c>
      <c r="U5">
        <v>727.14371076444399</v>
      </c>
      <c r="V5">
        <v>697.69820868483703</v>
      </c>
      <c r="W5">
        <v>674.67784740817297</v>
      </c>
      <c r="X5">
        <v>675.642393911966</v>
      </c>
      <c r="Y5">
        <v>704.41282228611703</v>
      </c>
      <c r="Z5">
        <v>726.688253452803</v>
      </c>
      <c r="AA5">
        <v>776.82742299378901</v>
      </c>
      <c r="AB5">
        <v>810.52216774668204</v>
      </c>
      <c r="AC5">
        <v>857.82423173874497</v>
      </c>
      <c r="AD5">
        <v>890.60166023299996</v>
      </c>
      <c r="AE5">
        <v>879.83954076449595</v>
      </c>
      <c r="AF5">
        <v>914.49217536840695</v>
      </c>
    </row>
    <row r="6" spans="1:32" x14ac:dyDescent="0.3">
      <c r="A6" t="s">
        <v>152</v>
      </c>
      <c r="B6" t="s">
        <v>305</v>
      </c>
      <c r="C6" t="s">
        <v>297</v>
      </c>
      <c r="D6" t="s">
        <v>306</v>
      </c>
      <c r="E6" t="s">
        <v>298</v>
      </c>
      <c r="F6">
        <v>388.62765625679901</v>
      </c>
      <c r="G6">
        <v>392.61351965103501</v>
      </c>
      <c r="H6">
        <v>408.95681838392102</v>
      </c>
      <c r="I6">
        <v>428.422299043142</v>
      </c>
      <c r="J6">
        <v>437.02090355588001</v>
      </c>
      <c r="K6">
        <v>443.67075174951498</v>
      </c>
      <c r="L6">
        <v>449.18088318975799</v>
      </c>
      <c r="M6">
        <v>445.78829434480099</v>
      </c>
      <c r="N6">
        <v>442.18054371092899</v>
      </c>
      <c r="O6">
        <v>436.80417265929299</v>
      </c>
      <c r="P6">
        <v>416.02362294460301</v>
      </c>
      <c r="Q6">
        <v>401.97708055952597</v>
      </c>
      <c r="R6">
        <v>404.20323778357903</v>
      </c>
      <c r="S6">
        <v>394.53886751083002</v>
      </c>
      <c r="T6">
        <v>369.72591039776501</v>
      </c>
      <c r="U6">
        <v>355.11743892138998</v>
      </c>
      <c r="V6">
        <v>341.02528969724602</v>
      </c>
      <c r="W6">
        <v>330.59153451984298</v>
      </c>
      <c r="X6">
        <v>325.61210131630997</v>
      </c>
      <c r="Y6">
        <v>331.39282893837998</v>
      </c>
      <c r="Z6">
        <v>337.581855484936</v>
      </c>
      <c r="AA6">
        <v>343.99764085087901</v>
      </c>
      <c r="AB6">
        <v>354.59635754514102</v>
      </c>
      <c r="AC6">
        <v>373.08027681135599</v>
      </c>
      <c r="AD6">
        <v>380.661972851587</v>
      </c>
      <c r="AE6">
        <v>391.23703429793301</v>
      </c>
      <c r="AF6">
        <v>424.33885287351001</v>
      </c>
    </row>
    <row r="7" spans="1:32" x14ac:dyDescent="0.3">
      <c r="A7" t="s">
        <v>152</v>
      </c>
      <c r="B7" t="s">
        <v>307</v>
      </c>
      <c r="C7" t="s">
        <v>297</v>
      </c>
      <c r="D7" t="s">
        <v>308</v>
      </c>
      <c r="E7" t="s">
        <v>298</v>
      </c>
      <c r="F7">
        <v>164.24800027215699</v>
      </c>
      <c r="G7">
        <v>171.405072000155</v>
      </c>
      <c r="H7">
        <v>183.21114140632699</v>
      </c>
      <c r="I7">
        <v>197.942187405456</v>
      </c>
      <c r="J7">
        <v>208.30473701727499</v>
      </c>
      <c r="K7">
        <v>220.65739225719901</v>
      </c>
      <c r="L7">
        <v>228.15189133773299</v>
      </c>
      <c r="M7">
        <v>229.52195048658899</v>
      </c>
      <c r="N7">
        <v>237.28412358033799</v>
      </c>
      <c r="O7">
        <v>244.03467915343401</v>
      </c>
      <c r="P7">
        <v>246.20905015410099</v>
      </c>
      <c r="Q7">
        <v>251.08607724373101</v>
      </c>
      <c r="R7">
        <v>264.04450222632698</v>
      </c>
      <c r="S7">
        <v>269.0329888727</v>
      </c>
      <c r="T7">
        <v>260.03027954674297</v>
      </c>
      <c r="U7">
        <v>258.58235028416402</v>
      </c>
      <c r="V7">
        <v>251.657410251405</v>
      </c>
      <c r="W7">
        <v>243.64326489436999</v>
      </c>
      <c r="X7">
        <v>233.940076980269</v>
      </c>
      <c r="Y7">
        <v>230.11657467226499</v>
      </c>
      <c r="Z7">
        <v>230.305022852029</v>
      </c>
      <c r="AA7">
        <v>227.262820039818</v>
      </c>
      <c r="AB7">
        <v>231.78821086569201</v>
      </c>
      <c r="AC7">
        <v>242.59226276952199</v>
      </c>
      <c r="AD7">
        <v>248.15680840814099</v>
      </c>
      <c r="AE7">
        <v>258.39175773023197</v>
      </c>
      <c r="AF7">
        <v>277.58539279587097</v>
      </c>
    </row>
    <row r="8" spans="1:32" x14ac:dyDescent="0.3">
      <c r="A8" t="s">
        <v>152</v>
      </c>
      <c r="B8" t="s">
        <v>309</v>
      </c>
      <c r="C8" t="s">
        <v>297</v>
      </c>
      <c r="D8" t="s">
        <v>310</v>
      </c>
      <c r="E8" t="s">
        <v>298</v>
      </c>
      <c r="F8">
        <v>23.201476750254901</v>
      </c>
      <c r="G8">
        <v>24.9497297624381</v>
      </c>
      <c r="H8">
        <v>26.707709581297198</v>
      </c>
      <c r="I8">
        <v>24.471727881334999</v>
      </c>
      <c r="J8">
        <v>25.4811605009914</v>
      </c>
      <c r="K8">
        <v>31.780830778482901</v>
      </c>
      <c r="L8">
        <v>35.024815621854003</v>
      </c>
      <c r="M8">
        <v>35.711892209623997</v>
      </c>
      <c r="N8">
        <v>39.017445540659502</v>
      </c>
      <c r="O8">
        <v>44.613382974870497</v>
      </c>
      <c r="P8">
        <v>55.988948854640803</v>
      </c>
      <c r="Q8">
        <v>68.627690546988603</v>
      </c>
      <c r="R8">
        <v>76.987322028302302</v>
      </c>
      <c r="S8">
        <v>90.129039550170901</v>
      </c>
      <c r="T8">
        <v>78.330267487393996</v>
      </c>
      <c r="U8">
        <v>82.377116148582104</v>
      </c>
      <c r="V8">
        <v>95.687115677228505</v>
      </c>
      <c r="W8">
        <v>89.281873951866999</v>
      </c>
      <c r="X8">
        <v>89.060734588046998</v>
      </c>
      <c r="Y8">
        <v>91.167890814950098</v>
      </c>
      <c r="Z8">
        <v>83.562587470108298</v>
      </c>
      <c r="AA8">
        <v>76.804170990806497</v>
      </c>
      <c r="AB8">
        <v>65.610175716437396</v>
      </c>
      <c r="AC8">
        <v>59.907541832950898</v>
      </c>
      <c r="AD8">
        <v>53.986421470581497</v>
      </c>
      <c r="AE8">
        <v>47.011729488580499</v>
      </c>
      <c r="AF8">
        <v>45.326392742346101</v>
      </c>
    </row>
    <row r="9" spans="1:32" x14ac:dyDescent="0.3">
      <c r="A9" t="s">
        <v>152</v>
      </c>
      <c r="B9" t="s">
        <v>311</v>
      </c>
      <c r="C9" t="s">
        <v>297</v>
      </c>
      <c r="D9" t="s">
        <v>312</v>
      </c>
      <c r="E9" t="s">
        <v>298</v>
      </c>
      <c r="F9">
        <v>90.709959331434007</v>
      </c>
      <c r="G9">
        <v>92.551742697681405</v>
      </c>
      <c r="H9">
        <v>98.499368224446798</v>
      </c>
      <c r="I9">
        <v>101.371108850505</v>
      </c>
      <c r="J9">
        <v>102.040656922677</v>
      </c>
      <c r="K9">
        <v>105.01489212848099</v>
      </c>
      <c r="L9">
        <v>106.659421977747</v>
      </c>
      <c r="M9">
        <v>108.469269776236</v>
      </c>
      <c r="N9">
        <v>112.65001683069799</v>
      </c>
      <c r="O9">
        <v>116.522812794244</v>
      </c>
      <c r="P9">
        <v>116.480938758747</v>
      </c>
      <c r="Q9">
        <v>118.23182348452799</v>
      </c>
      <c r="R9">
        <v>127.540389654347</v>
      </c>
      <c r="S9">
        <v>130.22940436690601</v>
      </c>
      <c r="T9">
        <v>120.481480855008</v>
      </c>
      <c r="U9">
        <v>124.076552774704</v>
      </c>
      <c r="V9">
        <v>120.76166559631299</v>
      </c>
      <c r="W9">
        <v>116.221579246191</v>
      </c>
      <c r="X9">
        <v>111.244894331308</v>
      </c>
      <c r="Y9">
        <v>107.84522012116901</v>
      </c>
      <c r="Z9">
        <v>107.111713995334</v>
      </c>
      <c r="AA9">
        <v>106.09522060914399</v>
      </c>
      <c r="AB9">
        <v>111.320041428005</v>
      </c>
      <c r="AC9">
        <v>118.466828000861</v>
      </c>
      <c r="AD9">
        <v>124.82381973446</v>
      </c>
      <c r="AE9">
        <v>127.98907723652199</v>
      </c>
      <c r="AF9">
        <v>135.17540322582801</v>
      </c>
    </row>
    <row r="10" spans="1:32" x14ac:dyDescent="0.3">
      <c r="A10" t="s">
        <v>152</v>
      </c>
      <c r="B10" t="s">
        <v>313</v>
      </c>
      <c r="C10" t="s">
        <v>297</v>
      </c>
      <c r="D10" t="s">
        <v>314</v>
      </c>
      <c r="E10" t="s">
        <v>298</v>
      </c>
      <c r="F10">
        <v>172.48490638771699</v>
      </c>
      <c r="G10">
        <v>176.07525451108299</v>
      </c>
      <c r="H10">
        <v>188.120167514965</v>
      </c>
      <c r="I10">
        <v>193.640208607109</v>
      </c>
      <c r="J10">
        <v>194.86393614444501</v>
      </c>
      <c r="K10">
        <v>201.16145125047299</v>
      </c>
      <c r="L10">
        <v>204.07391895797599</v>
      </c>
      <c r="M10">
        <v>206.083171810468</v>
      </c>
      <c r="N10">
        <v>209.23388721950801</v>
      </c>
      <c r="O10">
        <v>213.078669355046</v>
      </c>
      <c r="P10">
        <v>211.074653082304</v>
      </c>
      <c r="Q10">
        <v>214.70850587856199</v>
      </c>
      <c r="R10">
        <v>233.81462470753701</v>
      </c>
      <c r="S10">
        <v>238.298986782291</v>
      </c>
      <c r="T10">
        <v>227.50883917753299</v>
      </c>
      <c r="U10">
        <v>232.91775622747701</v>
      </c>
      <c r="V10">
        <v>228.851259309261</v>
      </c>
      <c r="W10">
        <v>208.89963269244799</v>
      </c>
      <c r="X10">
        <v>194.388196618802</v>
      </c>
      <c r="Y10">
        <v>182.15137672819</v>
      </c>
      <c r="Z10">
        <v>179.14066982783001</v>
      </c>
      <c r="AA10">
        <v>173.92021472490299</v>
      </c>
      <c r="AB10">
        <v>175.690068646404</v>
      </c>
      <c r="AC10">
        <v>184.263874205874</v>
      </c>
      <c r="AD10">
        <v>192.77374069002201</v>
      </c>
      <c r="AE10">
        <v>202.573607076619</v>
      </c>
      <c r="AF10">
        <v>218.25980352663501</v>
      </c>
    </row>
    <row r="11" spans="1:32" x14ac:dyDescent="0.3">
      <c r="A11" t="s">
        <v>152</v>
      </c>
      <c r="B11" t="s">
        <v>315</v>
      </c>
      <c r="C11" t="s">
        <v>297</v>
      </c>
      <c r="D11" t="s">
        <v>316</v>
      </c>
      <c r="E11" t="s">
        <v>298</v>
      </c>
      <c r="F11">
        <v>81.774947056282898</v>
      </c>
      <c r="G11">
        <v>83.5235118134012</v>
      </c>
      <c r="H11">
        <v>89.620799290518406</v>
      </c>
      <c r="I11">
        <v>92.269099756603893</v>
      </c>
      <c r="J11">
        <v>92.823279221768104</v>
      </c>
      <c r="K11">
        <v>96.146559121991899</v>
      </c>
      <c r="L11">
        <v>97.4144969802296</v>
      </c>
      <c r="M11">
        <v>97.613902034231899</v>
      </c>
      <c r="N11">
        <v>96.583870388810197</v>
      </c>
      <c r="O11">
        <v>96.555856560801502</v>
      </c>
      <c r="P11">
        <v>94.593714323556796</v>
      </c>
      <c r="Q11">
        <v>96.476682394033801</v>
      </c>
      <c r="R11">
        <v>106.27423505319</v>
      </c>
      <c r="S11">
        <v>108.06958241538401</v>
      </c>
      <c r="T11">
        <v>107.027358322525</v>
      </c>
      <c r="U11">
        <v>108.841203452774</v>
      </c>
      <c r="V11">
        <v>108.089593712948</v>
      </c>
      <c r="W11">
        <v>92.678053446257493</v>
      </c>
      <c r="X11">
        <v>83.143302287494095</v>
      </c>
      <c r="Y11">
        <v>74.306156607021506</v>
      </c>
      <c r="Z11">
        <v>72.028955832496194</v>
      </c>
      <c r="AA11">
        <v>67.824994115758997</v>
      </c>
      <c r="AB11">
        <v>64.370027218399201</v>
      </c>
      <c r="AC11">
        <v>65.797046205012705</v>
      </c>
      <c r="AD11">
        <v>67.949920955561694</v>
      </c>
      <c r="AE11">
        <v>74.584529840097204</v>
      </c>
      <c r="AF11">
        <v>83.084400300806905</v>
      </c>
    </row>
    <row r="12" spans="1:32" x14ac:dyDescent="0.3">
      <c r="A12" t="s">
        <v>152</v>
      </c>
      <c r="B12" t="s">
        <v>317</v>
      </c>
      <c r="C12" t="s">
        <v>297</v>
      </c>
      <c r="D12" t="s">
        <v>318</v>
      </c>
      <c r="E12" t="s">
        <v>298</v>
      </c>
      <c r="F12">
        <v>177.99062396789699</v>
      </c>
      <c r="G12">
        <v>189.551095896513</v>
      </c>
      <c r="H12">
        <v>204.322748715161</v>
      </c>
      <c r="I12">
        <v>220.06160336898299</v>
      </c>
      <c r="J12">
        <v>234.147974886692</v>
      </c>
      <c r="K12">
        <v>250.81143083143701</v>
      </c>
      <c r="L12">
        <v>263.69218991977198</v>
      </c>
      <c r="M12">
        <v>270.40289482012702</v>
      </c>
      <c r="N12">
        <v>281.09572249455999</v>
      </c>
      <c r="O12">
        <v>289.01169375041701</v>
      </c>
      <c r="P12">
        <v>293.14018518941202</v>
      </c>
      <c r="Q12">
        <v>299.328358384696</v>
      </c>
      <c r="R12">
        <v>318.66173234940402</v>
      </c>
      <c r="S12">
        <v>329.461760814505</v>
      </c>
      <c r="T12">
        <v>317.40316466425901</v>
      </c>
      <c r="U12">
        <v>312.73469417712403</v>
      </c>
      <c r="V12">
        <v>304.87770081673801</v>
      </c>
      <c r="W12">
        <v>287.919090106439</v>
      </c>
      <c r="X12">
        <v>273.063305387154</v>
      </c>
      <c r="Y12">
        <v>269.18345037326799</v>
      </c>
      <c r="Z12">
        <v>270.711658811132</v>
      </c>
      <c r="AA12">
        <v>270.88472689346901</v>
      </c>
      <c r="AB12">
        <v>278.73595853725698</v>
      </c>
      <c r="AC12">
        <v>296.66195195653597</v>
      </c>
      <c r="AD12">
        <v>306.56489736809601</v>
      </c>
      <c r="AE12">
        <v>319.409703933922</v>
      </c>
      <c r="AF12">
        <v>347.48511271464002</v>
      </c>
    </row>
    <row r="13" spans="1:32" x14ac:dyDescent="0.3">
      <c r="A13" t="s">
        <v>152</v>
      </c>
      <c r="B13" t="s">
        <v>319</v>
      </c>
      <c r="C13" t="s">
        <v>297</v>
      </c>
      <c r="D13" t="s">
        <v>320</v>
      </c>
      <c r="E13" t="s">
        <v>298</v>
      </c>
      <c r="F13">
        <v>133.75128128673501</v>
      </c>
      <c r="G13">
        <v>142.510170510893</v>
      </c>
      <c r="H13">
        <v>155.939626103347</v>
      </c>
      <c r="I13">
        <v>169.46772431835501</v>
      </c>
      <c r="J13">
        <v>180.384914277115</v>
      </c>
      <c r="K13">
        <v>192.43877450191599</v>
      </c>
      <c r="L13">
        <v>202.39324097589301</v>
      </c>
      <c r="M13">
        <v>205.937664546462</v>
      </c>
      <c r="N13">
        <v>214.199952331503</v>
      </c>
      <c r="O13">
        <v>224.12267171112001</v>
      </c>
      <c r="P13">
        <v>229.41530470134401</v>
      </c>
      <c r="Q13">
        <v>239.76371420592201</v>
      </c>
      <c r="R13">
        <v>263.41448686491202</v>
      </c>
      <c r="S13">
        <v>283.48649530623197</v>
      </c>
      <c r="T13">
        <v>282.49557544883697</v>
      </c>
      <c r="U13">
        <v>286.833919864309</v>
      </c>
      <c r="V13">
        <v>291.11807312078002</v>
      </c>
      <c r="W13">
        <v>292.599133468682</v>
      </c>
      <c r="X13">
        <v>288.91399591121399</v>
      </c>
      <c r="Y13">
        <v>285.09045976447902</v>
      </c>
      <c r="Z13">
        <v>276.49140932937502</v>
      </c>
      <c r="AA13">
        <v>268.36279693277498</v>
      </c>
      <c r="AB13">
        <v>272.68639259695499</v>
      </c>
      <c r="AC13">
        <v>285.92900868584201</v>
      </c>
      <c r="AD13">
        <v>295.35348617919698</v>
      </c>
      <c r="AE13">
        <v>311.51290090492199</v>
      </c>
      <c r="AF13">
        <v>346.630529051547</v>
      </c>
    </row>
    <row r="14" spans="1:32" x14ac:dyDescent="0.3">
      <c r="A14" t="s">
        <v>152</v>
      </c>
      <c r="B14" t="s">
        <v>321</v>
      </c>
      <c r="C14" t="s">
        <v>297</v>
      </c>
      <c r="D14" t="s">
        <v>322</v>
      </c>
      <c r="E14" t="s">
        <v>298</v>
      </c>
      <c r="F14">
        <v>50.383003002708499</v>
      </c>
      <c r="G14">
        <v>51.872705849472702</v>
      </c>
      <c r="H14">
        <v>55.734154842855602</v>
      </c>
      <c r="I14">
        <v>58.871575992321802</v>
      </c>
      <c r="J14">
        <v>62.797095356890097</v>
      </c>
      <c r="K14">
        <v>63.914768662166097</v>
      </c>
      <c r="L14">
        <v>66.414756509439101</v>
      </c>
      <c r="M14">
        <v>65.8664231466595</v>
      </c>
      <c r="N14">
        <v>67.140882847531202</v>
      </c>
      <c r="O14">
        <v>67.3731344966899</v>
      </c>
      <c r="P14">
        <v>67.750018451925996</v>
      </c>
      <c r="Q14">
        <v>69.379511890828596</v>
      </c>
      <c r="R14">
        <v>70.797386941926007</v>
      </c>
      <c r="S14">
        <v>68.644991977251905</v>
      </c>
      <c r="T14">
        <v>60.883154767099199</v>
      </c>
      <c r="U14">
        <v>55.308776813810098</v>
      </c>
      <c r="V14">
        <v>53.6966069776362</v>
      </c>
      <c r="W14">
        <v>51.760103683131298</v>
      </c>
      <c r="X14">
        <v>49.148827573029898</v>
      </c>
      <c r="Y14">
        <v>48.3736746322827</v>
      </c>
      <c r="Z14">
        <v>48.707187710277601</v>
      </c>
      <c r="AA14">
        <v>50.204511479955499</v>
      </c>
      <c r="AB14">
        <v>52.622371860894503</v>
      </c>
      <c r="AC14">
        <v>56.256515197440301</v>
      </c>
      <c r="AD14">
        <v>55.138994973143703</v>
      </c>
      <c r="AE14">
        <v>56.8648459523708</v>
      </c>
      <c r="AF14">
        <v>61.558144178997502</v>
      </c>
    </row>
    <row r="15" spans="1:32" x14ac:dyDescent="0.3">
      <c r="A15" t="s">
        <v>152</v>
      </c>
      <c r="B15" t="s">
        <v>323</v>
      </c>
      <c r="C15" t="s">
        <v>297</v>
      </c>
      <c r="D15" t="s">
        <v>324</v>
      </c>
      <c r="E15" t="s">
        <v>298</v>
      </c>
      <c r="F15">
        <v>102.79239320732</v>
      </c>
      <c r="G15">
        <v>107.347687069101</v>
      </c>
      <c r="H15">
        <v>116.38675270944501</v>
      </c>
      <c r="I15">
        <v>123.600588182037</v>
      </c>
      <c r="J15">
        <v>132.28761329111299</v>
      </c>
      <c r="K15">
        <v>137.780924866265</v>
      </c>
      <c r="L15">
        <v>143.724450592317</v>
      </c>
      <c r="M15">
        <v>143.05764476987301</v>
      </c>
      <c r="N15">
        <v>144.38410208030001</v>
      </c>
      <c r="O15">
        <v>144.25603242622299</v>
      </c>
      <c r="P15">
        <v>143.62728363815901</v>
      </c>
      <c r="Q15">
        <v>145.775637331838</v>
      </c>
      <c r="R15">
        <v>152.25175239761199</v>
      </c>
      <c r="S15">
        <v>155.488614761977</v>
      </c>
      <c r="T15">
        <v>151.04183756133199</v>
      </c>
      <c r="U15">
        <v>149.934627595488</v>
      </c>
      <c r="V15">
        <v>147.90780514927499</v>
      </c>
      <c r="W15">
        <v>145.015091830796</v>
      </c>
      <c r="X15">
        <v>143.77156994482701</v>
      </c>
      <c r="Y15">
        <v>144.88174120426399</v>
      </c>
      <c r="Z15">
        <v>145.21451513943401</v>
      </c>
      <c r="AA15">
        <v>145.482374969967</v>
      </c>
      <c r="AB15">
        <v>150.29444020058901</v>
      </c>
      <c r="AC15">
        <v>156.844508379665</v>
      </c>
      <c r="AD15">
        <v>155.276375788032</v>
      </c>
      <c r="AE15">
        <v>156.80393183556001</v>
      </c>
      <c r="AF15">
        <v>165.696519157116</v>
      </c>
    </row>
    <row r="16" spans="1:32" x14ac:dyDescent="0.3">
      <c r="A16" t="s">
        <v>152</v>
      </c>
      <c r="B16" t="s">
        <v>325</v>
      </c>
      <c r="C16" t="s">
        <v>297</v>
      </c>
      <c r="D16" t="s">
        <v>326</v>
      </c>
      <c r="E16" t="s">
        <v>298</v>
      </c>
      <c r="F16">
        <v>52.409390204611199</v>
      </c>
      <c r="G16">
        <v>55.474981219628198</v>
      </c>
      <c r="H16">
        <v>60.652597866589602</v>
      </c>
      <c r="I16">
        <v>64.729012189715405</v>
      </c>
      <c r="J16">
        <v>69.490517934223007</v>
      </c>
      <c r="K16">
        <v>73.866156204098601</v>
      </c>
      <c r="L16">
        <v>77.309694082878295</v>
      </c>
      <c r="M16">
        <v>77.191221623213906</v>
      </c>
      <c r="N16">
        <v>77.243219232768993</v>
      </c>
      <c r="O16">
        <v>76.8828979295333</v>
      </c>
      <c r="P16">
        <v>75.877265186233103</v>
      </c>
      <c r="Q16">
        <v>76.396125441009801</v>
      </c>
      <c r="R16">
        <v>81.454365455685803</v>
      </c>
      <c r="S16">
        <v>86.843622784725198</v>
      </c>
      <c r="T16">
        <v>90.158682794232604</v>
      </c>
      <c r="U16">
        <v>94.625850781678395</v>
      </c>
      <c r="V16">
        <v>94.211198171639296</v>
      </c>
      <c r="W16">
        <v>93.254988147664804</v>
      </c>
      <c r="X16">
        <v>94.622742371797003</v>
      </c>
      <c r="Y16">
        <v>96.508066571981701</v>
      </c>
      <c r="Z16">
        <v>96.507327429156803</v>
      </c>
      <c r="AA16">
        <v>95.277863490011697</v>
      </c>
      <c r="AB16">
        <v>97.672068339694803</v>
      </c>
      <c r="AC16">
        <v>100.587993182224</v>
      </c>
      <c r="AD16">
        <v>100.137380814888</v>
      </c>
      <c r="AE16">
        <v>99.939085883189605</v>
      </c>
      <c r="AF16">
        <v>104.13837497811799</v>
      </c>
    </row>
    <row r="17" spans="1:32" x14ac:dyDescent="0.3">
      <c r="A17" t="s">
        <v>152</v>
      </c>
      <c r="B17" t="s">
        <v>327</v>
      </c>
      <c r="C17" t="s">
        <v>297</v>
      </c>
      <c r="D17" t="s">
        <v>328</v>
      </c>
      <c r="E17" t="s">
        <v>298</v>
      </c>
      <c r="F17">
        <v>50.4874615631457</v>
      </c>
      <c r="G17">
        <v>53.290150186754701</v>
      </c>
      <c r="H17">
        <v>58.088967269072299</v>
      </c>
      <c r="I17">
        <v>62.156980427824301</v>
      </c>
      <c r="J17">
        <v>66.758645842248995</v>
      </c>
      <c r="K17">
        <v>71.389304622479699</v>
      </c>
      <c r="L17">
        <v>74.364063692123096</v>
      </c>
      <c r="M17">
        <v>75.544704994478096</v>
      </c>
      <c r="N17">
        <v>77.8193759906125</v>
      </c>
      <c r="O17">
        <v>79.734288247377904</v>
      </c>
      <c r="P17">
        <v>79.333912555938895</v>
      </c>
      <c r="Q17">
        <v>81.316281506716095</v>
      </c>
      <c r="R17">
        <v>88.944774538567302</v>
      </c>
      <c r="S17">
        <v>93.706393133260093</v>
      </c>
      <c r="T17">
        <v>89.271424963907293</v>
      </c>
      <c r="U17">
        <v>84.486925667396306</v>
      </c>
      <c r="V17">
        <v>80.216354252232506</v>
      </c>
      <c r="W17">
        <v>75.028924307247607</v>
      </c>
      <c r="X17">
        <v>72.455997547110897</v>
      </c>
      <c r="Y17">
        <v>73.226401931082705</v>
      </c>
      <c r="Z17">
        <v>72.905714506121797</v>
      </c>
      <c r="AA17">
        <v>73.658533864202298</v>
      </c>
      <c r="AB17">
        <v>73.333693536421293</v>
      </c>
      <c r="AC17">
        <v>76.878999897247297</v>
      </c>
      <c r="AD17">
        <v>79.169410721014799</v>
      </c>
      <c r="AE17">
        <v>83.136328342818601</v>
      </c>
      <c r="AF17">
        <v>92.270274390096503</v>
      </c>
    </row>
    <row r="18" spans="1:32" x14ac:dyDescent="0.3">
      <c r="A18" t="s">
        <v>152</v>
      </c>
      <c r="B18" t="s">
        <v>329</v>
      </c>
      <c r="C18" t="s">
        <v>297</v>
      </c>
      <c r="D18" t="s">
        <v>330</v>
      </c>
      <c r="E18" t="s">
        <v>298</v>
      </c>
      <c r="F18">
        <v>159.525764508252</v>
      </c>
      <c r="G18">
        <v>171.80622448286499</v>
      </c>
      <c r="H18">
        <v>185.63047317839701</v>
      </c>
      <c r="I18">
        <v>201.49833843728601</v>
      </c>
      <c r="J18">
        <v>211.01964842617701</v>
      </c>
      <c r="K18">
        <v>223.35811589774201</v>
      </c>
      <c r="L18">
        <v>233.050788818797</v>
      </c>
      <c r="M18">
        <v>234.286664444813</v>
      </c>
      <c r="N18">
        <v>237.28166859066999</v>
      </c>
      <c r="O18">
        <v>234.71443507300199</v>
      </c>
      <c r="P18">
        <v>229.746476483724</v>
      </c>
      <c r="Q18">
        <v>233.555575401331</v>
      </c>
      <c r="R18">
        <v>237.85106982486499</v>
      </c>
      <c r="S18">
        <v>239.90022713119299</v>
      </c>
      <c r="T18">
        <v>225.96522392052501</v>
      </c>
      <c r="U18">
        <v>226.42043071231001</v>
      </c>
      <c r="V18">
        <v>221.42650792020001</v>
      </c>
      <c r="W18">
        <v>214.610399176718</v>
      </c>
      <c r="X18">
        <v>208.11361043077</v>
      </c>
      <c r="Y18">
        <v>204.41714831262399</v>
      </c>
      <c r="Z18">
        <v>205.670423461708</v>
      </c>
      <c r="AA18">
        <v>207.40058596414201</v>
      </c>
      <c r="AB18">
        <v>211.041930955071</v>
      </c>
      <c r="AC18">
        <v>231.829629193523</v>
      </c>
      <c r="AD18">
        <v>244.95257391883001</v>
      </c>
      <c r="AE18">
        <v>255.08563924411499</v>
      </c>
      <c r="AF18">
        <v>275.64880039530402</v>
      </c>
    </row>
    <row r="19" spans="1:32" x14ac:dyDescent="0.3">
      <c r="A19" t="s">
        <v>152</v>
      </c>
      <c r="B19" t="s">
        <v>331</v>
      </c>
      <c r="C19" t="s">
        <v>297</v>
      </c>
      <c r="D19" t="s">
        <v>332</v>
      </c>
      <c r="E19" t="s">
        <v>298</v>
      </c>
      <c r="F19">
        <v>127.95298059005501</v>
      </c>
      <c r="G19">
        <v>139.763999805602</v>
      </c>
      <c r="H19">
        <v>154.397514461963</v>
      </c>
      <c r="I19">
        <v>168.75523646059401</v>
      </c>
      <c r="J19">
        <v>179.584824313616</v>
      </c>
      <c r="K19">
        <v>190.35965308939799</v>
      </c>
      <c r="L19">
        <v>199.25113858948399</v>
      </c>
      <c r="M19">
        <v>203.67323355083099</v>
      </c>
      <c r="N19">
        <v>212.79410877041599</v>
      </c>
      <c r="O19">
        <v>219.338901040667</v>
      </c>
      <c r="P19">
        <v>219.628523708073</v>
      </c>
      <c r="Q19">
        <v>222.968840738441</v>
      </c>
      <c r="R19">
        <v>239.47050232187701</v>
      </c>
      <c r="S19">
        <v>255.43988194471001</v>
      </c>
      <c r="T19">
        <v>259.793925680364</v>
      </c>
      <c r="U19">
        <v>265.05073730140998</v>
      </c>
      <c r="V19">
        <v>262.561711477595</v>
      </c>
      <c r="W19">
        <v>257.67988597655</v>
      </c>
      <c r="X19">
        <v>253.351418618672</v>
      </c>
      <c r="Y19">
        <v>258.32626769439901</v>
      </c>
      <c r="Z19">
        <v>265.88303984384299</v>
      </c>
      <c r="AA19">
        <v>267.02988952476699</v>
      </c>
      <c r="AB19">
        <v>274.896563860654</v>
      </c>
      <c r="AC19">
        <v>294.17796113660899</v>
      </c>
      <c r="AD19">
        <v>303.972595684971</v>
      </c>
      <c r="AE19">
        <v>318.814768553173</v>
      </c>
      <c r="AF19">
        <v>346.767394620799</v>
      </c>
    </row>
    <row r="20" spans="1:32" x14ac:dyDescent="0.3">
      <c r="A20" t="s">
        <v>152</v>
      </c>
      <c r="B20" t="s">
        <v>333</v>
      </c>
      <c r="C20" t="s">
        <v>297</v>
      </c>
      <c r="D20" t="s">
        <v>334</v>
      </c>
      <c r="E20" t="s">
        <v>298</v>
      </c>
      <c r="F20">
        <v>91.936201835916606</v>
      </c>
      <c r="G20">
        <v>96.503521744088701</v>
      </c>
      <c r="H20">
        <v>101.340366763707</v>
      </c>
      <c r="I20">
        <v>105.356287772557</v>
      </c>
      <c r="J20">
        <v>114.409360502132</v>
      </c>
      <c r="K20">
        <v>128.63669653542999</v>
      </c>
      <c r="L20">
        <v>142.303296062057</v>
      </c>
      <c r="M20">
        <v>149.79874425901301</v>
      </c>
      <c r="N20">
        <v>161.37069020214</v>
      </c>
      <c r="O20">
        <v>172.238952275543</v>
      </c>
      <c r="P20">
        <v>195.46582966199301</v>
      </c>
      <c r="Q20">
        <v>209.71922287028099</v>
      </c>
      <c r="R20">
        <v>238.897331085915</v>
      </c>
      <c r="S20">
        <v>283.69969310693102</v>
      </c>
      <c r="T20">
        <v>288.13732478512998</v>
      </c>
      <c r="U20">
        <v>292.14990442534901</v>
      </c>
      <c r="V20">
        <v>291.822328904085</v>
      </c>
      <c r="W20">
        <v>270.91921213128302</v>
      </c>
      <c r="X20">
        <v>273.60073326803399</v>
      </c>
      <c r="Y20">
        <v>271.64698541645998</v>
      </c>
      <c r="Z20">
        <v>252.91752949000801</v>
      </c>
      <c r="AA20">
        <v>238.99416296084701</v>
      </c>
      <c r="AB20">
        <v>238.214428977474</v>
      </c>
      <c r="AC20">
        <v>218.42089891537299</v>
      </c>
      <c r="AD20">
        <v>199.47684364752899</v>
      </c>
      <c r="AE20">
        <v>202.856829961887</v>
      </c>
      <c r="AF20">
        <v>207.890931433909</v>
      </c>
    </row>
    <row r="21" spans="1:32" x14ac:dyDescent="0.3">
      <c r="A21" t="s">
        <v>152</v>
      </c>
      <c r="B21" t="s">
        <v>335</v>
      </c>
      <c r="C21" t="s">
        <v>297</v>
      </c>
      <c r="D21" t="s">
        <v>336</v>
      </c>
      <c r="E21" t="s">
        <v>298</v>
      </c>
      <c r="F21">
        <v>130.80796038094101</v>
      </c>
      <c r="G21">
        <v>139.31933945653799</v>
      </c>
      <c r="H21">
        <v>148.74533540127001</v>
      </c>
      <c r="I21">
        <v>157.34672092679301</v>
      </c>
      <c r="J21">
        <v>171.44729100641899</v>
      </c>
      <c r="K21">
        <v>191.18295396987699</v>
      </c>
      <c r="L21">
        <v>211.14254465297799</v>
      </c>
      <c r="M21">
        <v>223.739719847223</v>
      </c>
      <c r="N21">
        <v>243.825193018314</v>
      </c>
      <c r="O21">
        <v>262.75515263946602</v>
      </c>
      <c r="P21">
        <v>292.14967245693498</v>
      </c>
      <c r="Q21">
        <v>314.68056156054598</v>
      </c>
      <c r="R21">
        <v>356.74386013873101</v>
      </c>
      <c r="S21">
        <v>412.54773057106399</v>
      </c>
      <c r="T21">
        <v>422.98087380505399</v>
      </c>
      <c r="U21">
        <v>430.178459912454</v>
      </c>
      <c r="V21">
        <v>430.73386115832699</v>
      </c>
      <c r="W21">
        <v>407.45287135265602</v>
      </c>
      <c r="X21">
        <v>409.46128079708302</v>
      </c>
      <c r="Y21">
        <v>405.10545454264701</v>
      </c>
      <c r="Z21">
        <v>383.80795838395801</v>
      </c>
      <c r="AA21">
        <v>370.12060625060201</v>
      </c>
      <c r="AB21">
        <v>370.88224526420299</v>
      </c>
      <c r="AC21">
        <v>352.846430780699</v>
      </c>
      <c r="AD21">
        <v>334.52088572068999</v>
      </c>
      <c r="AE21">
        <v>346.26411018651601</v>
      </c>
      <c r="AF21">
        <v>361.168693782763</v>
      </c>
    </row>
    <row r="22" spans="1:32" x14ac:dyDescent="0.3">
      <c r="A22" t="s">
        <v>152</v>
      </c>
      <c r="B22" t="s">
        <v>337</v>
      </c>
      <c r="C22" t="s">
        <v>297</v>
      </c>
      <c r="D22" t="s">
        <v>338</v>
      </c>
      <c r="E22" t="s">
        <v>298</v>
      </c>
      <c r="F22">
        <v>38.8717585450242</v>
      </c>
      <c r="G22">
        <v>42.815817712449601</v>
      </c>
      <c r="H22">
        <v>47.404968637563002</v>
      </c>
      <c r="I22">
        <v>51.990433154235703</v>
      </c>
      <c r="J22">
        <v>57.0379305042878</v>
      </c>
      <c r="K22">
        <v>62.546257434446701</v>
      </c>
      <c r="L22">
        <v>68.839248590920903</v>
      </c>
      <c r="M22">
        <v>73.940975588210094</v>
      </c>
      <c r="N22">
        <v>82.454502816174298</v>
      </c>
      <c r="O22">
        <v>90.516200363922906</v>
      </c>
      <c r="P22">
        <v>96.683842794942294</v>
      </c>
      <c r="Q22">
        <v>104.961338690266</v>
      </c>
      <c r="R22">
        <v>117.846529052816</v>
      </c>
      <c r="S22">
        <v>128.848037464133</v>
      </c>
      <c r="T22">
        <v>134.84354901992401</v>
      </c>
      <c r="U22">
        <v>138.028555487105</v>
      </c>
      <c r="V22">
        <v>138.91153225424199</v>
      </c>
      <c r="W22">
        <v>136.533659221373</v>
      </c>
      <c r="X22">
        <v>135.860547529049</v>
      </c>
      <c r="Y22">
        <v>133.458469126187</v>
      </c>
      <c r="Z22">
        <v>130.89042889395</v>
      </c>
      <c r="AA22">
        <v>131.126443289755</v>
      </c>
      <c r="AB22">
        <v>132.667816286728</v>
      </c>
      <c r="AC22">
        <v>134.42553186532501</v>
      </c>
      <c r="AD22">
        <v>135.04404207316099</v>
      </c>
      <c r="AE22">
        <v>143.40728022462901</v>
      </c>
      <c r="AF22">
        <v>153.27776234885499</v>
      </c>
    </row>
    <row r="23" spans="1:32" x14ac:dyDescent="0.3">
      <c r="A23" t="s">
        <v>152</v>
      </c>
      <c r="B23" t="s">
        <v>339</v>
      </c>
      <c r="C23" t="s">
        <v>297</v>
      </c>
      <c r="D23" t="s">
        <v>340</v>
      </c>
      <c r="E23" t="s">
        <v>298</v>
      </c>
      <c r="F23">
        <v>338.45370043603998</v>
      </c>
      <c r="G23">
        <v>369.73750045613599</v>
      </c>
      <c r="H23">
        <v>419.87387958616603</v>
      </c>
      <c r="I23">
        <v>482.665193092766</v>
      </c>
      <c r="J23">
        <v>535.26181726378798</v>
      </c>
      <c r="K23">
        <v>597.40204848293502</v>
      </c>
      <c r="L23">
        <v>643.50246401705999</v>
      </c>
      <c r="M23">
        <v>676.42094124673804</v>
      </c>
      <c r="N23">
        <v>709.03967890749902</v>
      </c>
      <c r="O23">
        <v>738.699414814428</v>
      </c>
      <c r="P23">
        <v>762.815653517275</v>
      </c>
      <c r="Q23">
        <v>790.13639704607704</v>
      </c>
      <c r="R23">
        <v>857.51067170733802</v>
      </c>
      <c r="S23">
        <v>909.94824279533896</v>
      </c>
      <c r="T23">
        <v>925.20336216919395</v>
      </c>
      <c r="U23">
        <v>930.73209111633901</v>
      </c>
      <c r="V23">
        <v>916.82813816920498</v>
      </c>
      <c r="W23">
        <v>831.84506262316802</v>
      </c>
      <c r="X23">
        <v>738.83237123152799</v>
      </c>
      <c r="Y23">
        <v>678.32274346055203</v>
      </c>
      <c r="Z23">
        <v>638.37383939202596</v>
      </c>
      <c r="AA23">
        <v>586.38655737088504</v>
      </c>
      <c r="AB23">
        <v>570.42109770949298</v>
      </c>
      <c r="AC23">
        <v>581.35563391839503</v>
      </c>
      <c r="AD23">
        <v>588.04126932206998</v>
      </c>
      <c r="AE23">
        <v>597.12997499507401</v>
      </c>
      <c r="AF23">
        <v>627.464590495734</v>
      </c>
    </row>
    <row r="24" spans="1:32" x14ac:dyDescent="0.3">
      <c r="A24" t="s">
        <v>152</v>
      </c>
      <c r="B24" t="s">
        <v>341</v>
      </c>
      <c r="C24" t="s">
        <v>297</v>
      </c>
      <c r="D24" t="s">
        <v>342</v>
      </c>
      <c r="E24" t="s">
        <v>298</v>
      </c>
      <c r="F24">
        <v>2367.03411583971</v>
      </c>
      <c r="G24">
        <v>2507.0829177604201</v>
      </c>
      <c r="H24">
        <v>2683.5081789474598</v>
      </c>
      <c r="I24">
        <v>2929.58469486174</v>
      </c>
      <c r="J24">
        <v>3134.6762338108801</v>
      </c>
      <c r="K24">
        <v>3332.2435149831099</v>
      </c>
      <c r="L24">
        <v>3530.0832954407701</v>
      </c>
      <c r="M24">
        <v>3642.1690913211901</v>
      </c>
      <c r="N24">
        <v>3789.5444167074702</v>
      </c>
      <c r="O24">
        <v>4040.5848749909201</v>
      </c>
      <c r="P24">
        <v>4086.5599777667198</v>
      </c>
      <c r="Q24">
        <v>4154.23726938451</v>
      </c>
      <c r="R24">
        <v>4455.5595071061098</v>
      </c>
      <c r="S24">
        <v>4633.2150222303599</v>
      </c>
      <c r="T24">
        <v>4486.0732629509002</v>
      </c>
      <c r="U24">
        <v>4443.0865100136198</v>
      </c>
      <c r="V24">
        <v>4173.8930399486399</v>
      </c>
      <c r="W24">
        <v>3848.6843547502099</v>
      </c>
      <c r="X24">
        <v>3694.0277741130299</v>
      </c>
      <c r="Y24">
        <v>3801.2632328858499</v>
      </c>
      <c r="Z24">
        <v>3950.27488703787</v>
      </c>
      <c r="AA24">
        <v>4087.7042687558001</v>
      </c>
      <c r="AB24">
        <v>4321.0059512378102</v>
      </c>
      <c r="AC24">
        <v>4658.5518066541999</v>
      </c>
      <c r="AD24">
        <v>4752.9626173031402</v>
      </c>
      <c r="AE24">
        <v>4723.49128672191</v>
      </c>
      <c r="AF24">
        <v>5011.6265541891298</v>
      </c>
    </row>
    <row r="25" spans="1:32" x14ac:dyDescent="0.3">
      <c r="A25" t="s">
        <v>152</v>
      </c>
      <c r="B25" t="s">
        <v>343</v>
      </c>
      <c r="C25" t="s">
        <v>297</v>
      </c>
      <c r="D25" t="s">
        <v>344</v>
      </c>
      <c r="E25" t="s">
        <v>298</v>
      </c>
      <c r="F25">
        <v>275.21601893481198</v>
      </c>
      <c r="G25">
        <v>290.27758342188901</v>
      </c>
      <c r="H25">
        <v>310.25093507838</v>
      </c>
      <c r="I25">
        <v>338.69859393143901</v>
      </c>
      <c r="J25">
        <v>363.73643111840801</v>
      </c>
      <c r="K25">
        <v>387.95865586194299</v>
      </c>
      <c r="L25">
        <v>415.921319664078</v>
      </c>
      <c r="M25">
        <v>436.02079420100398</v>
      </c>
      <c r="N25">
        <v>465.96830862355898</v>
      </c>
      <c r="O25">
        <v>502.44407180143202</v>
      </c>
      <c r="P25">
        <v>510.97591896653398</v>
      </c>
      <c r="Q25">
        <v>526.48595718105798</v>
      </c>
      <c r="R25">
        <v>574.22614566326001</v>
      </c>
      <c r="S25">
        <v>606.13808061581699</v>
      </c>
      <c r="T25">
        <v>599.23140573344097</v>
      </c>
      <c r="U25">
        <v>604.02305521098594</v>
      </c>
      <c r="V25">
        <v>583.31358528159899</v>
      </c>
      <c r="W25">
        <v>540.81273083111</v>
      </c>
      <c r="X25">
        <v>519.44007492552805</v>
      </c>
      <c r="Y25">
        <v>533.03160570010596</v>
      </c>
      <c r="Z25">
        <v>562.16083658186801</v>
      </c>
      <c r="AA25">
        <v>596.49595815082296</v>
      </c>
      <c r="AB25">
        <v>648.20426550514696</v>
      </c>
      <c r="AC25">
        <v>705.06557853900699</v>
      </c>
      <c r="AD25">
        <v>733.53443649776398</v>
      </c>
      <c r="AE25">
        <v>698.36358698895799</v>
      </c>
      <c r="AF25">
        <v>718.57343473236006</v>
      </c>
    </row>
    <row r="26" spans="1:32" x14ac:dyDescent="0.3">
      <c r="A26" t="s">
        <v>152</v>
      </c>
      <c r="B26" t="s">
        <v>345</v>
      </c>
      <c r="C26" t="s">
        <v>297</v>
      </c>
      <c r="D26" t="s">
        <v>346</v>
      </c>
      <c r="E26" t="s">
        <v>298</v>
      </c>
      <c r="F26">
        <v>1213.5279400607301</v>
      </c>
      <c r="G26">
        <v>1286.9824467338999</v>
      </c>
      <c r="H26">
        <v>1378.4292675757099</v>
      </c>
      <c r="I26">
        <v>1506.26851380777</v>
      </c>
      <c r="J26">
        <v>1610.33840799112</v>
      </c>
      <c r="K26">
        <v>1708.2921548146701</v>
      </c>
      <c r="L26">
        <v>1804.6612678776501</v>
      </c>
      <c r="M26">
        <v>1859.7394830933299</v>
      </c>
      <c r="N26">
        <v>1930.8206908960001</v>
      </c>
      <c r="O26">
        <v>2066.6055518476201</v>
      </c>
      <c r="P26">
        <v>2091.7679800137598</v>
      </c>
      <c r="Q26">
        <v>2121.1749833150302</v>
      </c>
      <c r="R26">
        <v>2270.3481617944499</v>
      </c>
      <c r="S26">
        <v>2355.0310424991499</v>
      </c>
      <c r="T26">
        <v>2266.6156489936998</v>
      </c>
      <c r="U26">
        <v>2241.0481908689098</v>
      </c>
      <c r="V26">
        <v>2096.4562503899501</v>
      </c>
      <c r="W26">
        <v>1902.8133896383699</v>
      </c>
      <c r="X26">
        <v>1814.2512231501</v>
      </c>
      <c r="Y26">
        <v>1869.1368083580901</v>
      </c>
      <c r="Z26">
        <v>1926.6681953234499</v>
      </c>
      <c r="AA26">
        <v>1987.5329348062301</v>
      </c>
      <c r="AB26">
        <v>2077.6699683110901</v>
      </c>
      <c r="AC26">
        <v>2178.8854654935199</v>
      </c>
      <c r="AD26">
        <v>2181.6129088216999</v>
      </c>
      <c r="AE26">
        <v>2175.4531801999101</v>
      </c>
      <c r="AF26">
        <v>2312.47135124537</v>
      </c>
    </row>
    <row r="27" spans="1:32" x14ac:dyDescent="0.3">
      <c r="A27" t="s">
        <v>152</v>
      </c>
      <c r="B27" t="s">
        <v>347</v>
      </c>
      <c r="C27" t="s">
        <v>297</v>
      </c>
      <c r="D27" t="s">
        <v>348</v>
      </c>
      <c r="E27" t="s">
        <v>298</v>
      </c>
      <c r="F27">
        <v>878.29015684417004</v>
      </c>
      <c r="G27">
        <v>929.822887604632</v>
      </c>
      <c r="H27">
        <v>994.82797629337097</v>
      </c>
      <c r="I27">
        <v>1084.61758712253</v>
      </c>
      <c r="J27">
        <v>1160.60139470135</v>
      </c>
      <c r="K27">
        <v>1235.9927043064899</v>
      </c>
      <c r="L27">
        <v>1309.50070789904</v>
      </c>
      <c r="M27">
        <v>1346.40881402686</v>
      </c>
      <c r="N27">
        <v>1392.7554171879101</v>
      </c>
      <c r="O27">
        <v>1471.53525134187</v>
      </c>
      <c r="P27">
        <v>1483.8160787864199</v>
      </c>
      <c r="Q27">
        <v>1506.57632888842</v>
      </c>
      <c r="R27">
        <v>1610.9851996484001</v>
      </c>
      <c r="S27">
        <v>1672.0458991153901</v>
      </c>
      <c r="T27">
        <v>1620.2262082237501</v>
      </c>
      <c r="U27">
        <v>1598.01526393372</v>
      </c>
      <c r="V27">
        <v>1494.1232042770901</v>
      </c>
      <c r="W27">
        <v>1405.0582342807299</v>
      </c>
      <c r="X27">
        <v>1360.3364760374</v>
      </c>
      <c r="Y27">
        <v>1399.09481882765</v>
      </c>
      <c r="Z27">
        <v>1461.4458551325499</v>
      </c>
      <c r="AA27">
        <v>1503.6753757987401</v>
      </c>
      <c r="AB27">
        <v>1595.1317174215701</v>
      </c>
      <c r="AC27">
        <v>1774.6007626216599</v>
      </c>
      <c r="AD27">
        <v>1837.8152719836801</v>
      </c>
      <c r="AE27">
        <v>1849.67451953304</v>
      </c>
      <c r="AF27">
        <v>1980.5817682114</v>
      </c>
    </row>
    <row r="28" spans="1:32" x14ac:dyDescent="0.3">
      <c r="A28" t="s">
        <v>152</v>
      </c>
      <c r="B28" t="s">
        <v>349</v>
      </c>
      <c r="C28" t="s">
        <v>297</v>
      </c>
      <c r="D28" t="s">
        <v>350</v>
      </c>
      <c r="E28" t="s">
        <v>298</v>
      </c>
      <c r="F28">
        <v>296.44108534234101</v>
      </c>
      <c r="G28">
        <v>329.696715760149</v>
      </c>
      <c r="H28">
        <v>367.878679699092</v>
      </c>
      <c r="I28">
        <v>410.91235962253597</v>
      </c>
      <c r="J28">
        <v>446.28855877248998</v>
      </c>
      <c r="K28">
        <v>490.77471129230099</v>
      </c>
      <c r="L28">
        <v>530.14391400405702</v>
      </c>
      <c r="M28">
        <v>558.30331672302395</v>
      </c>
      <c r="N28">
        <v>599.08667021955296</v>
      </c>
      <c r="O28">
        <v>647.34790332680404</v>
      </c>
      <c r="P28">
        <v>693.84171896591795</v>
      </c>
      <c r="Q28">
        <v>743.420330155226</v>
      </c>
      <c r="R28">
        <v>831.45976185424399</v>
      </c>
      <c r="S28">
        <v>920.01241981609496</v>
      </c>
      <c r="T28">
        <v>962.990658323464</v>
      </c>
      <c r="U28">
        <v>1019.9142325039199</v>
      </c>
      <c r="V28">
        <v>1013.02777845129</v>
      </c>
      <c r="W28">
        <v>961.54565574079004</v>
      </c>
      <c r="X28">
        <v>929.77096066298395</v>
      </c>
      <c r="Y28">
        <v>910.39294676167799</v>
      </c>
      <c r="Z28">
        <v>914.711026422646</v>
      </c>
      <c r="AA28">
        <v>927.78043102100798</v>
      </c>
      <c r="AB28">
        <v>975.579467313431</v>
      </c>
      <c r="AC28">
        <v>1067.6521850341501</v>
      </c>
      <c r="AD28">
        <v>1085.0714380182701</v>
      </c>
      <c r="AE28">
        <v>1068.5187279465699</v>
      </c>
      <c r="AF28">
        <v>1040.94954191534</v>
      </c>
    </row>
    <row r="29" spans="1:32" x14ac:dyDescent="0.3">
      <c r="A29" t="s">
        <v>152</v>
      </c>
      <c r="B29" t="s">
        <v>351</v>
      </c>
      <c r="C29" t="s">
        <v>297</v>
      </c>
      <c r="D29" t="s">
        <v>352</v>
      </c>
      <c r="E29" t="s">
        <v>298</v>
      </c>
      <c r="F29">
        <v>89.218954896250295</v>
      </c>
      <c r="G29">
        <v>97.884561505011504</v>
      </c>
      <c r="H29">
        <v>108.65059080934201</v>
      </c>
      <c r="I29">
        <v>121.06788061928999</v>
      </c>
      <c r="J29">
        <v>131.507559374751</v>
      </c>
      <c r="K29">
        <v>143.74002059375701</v>
      </c>
      <c r="L29">
        <v>155.01434195809301</v>
      </c>
      <c r="M29">
        <v>163.68426146358101</v>
      </c>
      <c r="N29">
        <v>173.979144454931</v>
      </c>
      <c r="O29">
        <v>188.43561121350001</v>
      </c>
      <c r="P29">
        <v>200.479626795114</v>
      </c>
      <c r="Q29">
        <v>213.483375304416</v>
      </c>
      <c r="R29">
        <v>236.65295035297299</v>
      </c>
      <c r="S29">
        <v>258.54121432236701</v>
      </c>
      <c r="T29">
        <v>270.35856444915402</v>
      </c>
      <c r="U29">
        <v>294.50188590122298</v>
      </c>
      <c r="V29">
        <v>301.52843369142403</v>
      </c>
      <c r="W29">
        <v>299.12086541248101</v>
      </c>
      <c r="X29">
        <v>302.50109406571698</v>
      </c>
      <c r="Y29">
        <v>301.73320463676203</v>
      </c>
      <c r="Z29">
        <v>314.19698928035598</v>
      </c>
      <c r="AA29">
        <v>327.85675013127002</v>
      </c>
      <c r="AB29">
        <v>356.77496016809602</v>
      </c>
      <c r="AC29">
        <v>405.62066811079399</v>
      </c>
      <c r="AD29">
        <v>418.39973246323098</v>
      </c>
      <c r="AE29">
        <v>424.75345636730799</v>
      </c>
      <c r="AF29">
        <v>420.460218518207</v>
      </c>
    </row>
    <row r="30" spans="1:32" x14ac:dyDescent="0.3">
      <c r="A30" t="s">
        <v>152</v>
      </c>
      <c r="B30" t="s">
        <v>353</v>
      </c>
      <c r="C30" t="s">
        <v>297</v>
      </c>
      <c r="D30" t="s">
        <v>354</v>
      </c>
      <c r="E30" t="s">
        <v>298</v>
      </c>
      <c r="F30">
        <v>6.6231050418286097</v>
      </c>
      <c r="G30">
        <v>7.3882655904350703</v>
      </c>
      <c r="H30">
        <v>8.2959759526676002</v>
      </c>
      <c r="I30">
        <v>9.3314001356043406</v>
      </c>
      <c r="J30">
        <v>10.125081843544001</v>
      </c>
      <c r="K30">
        <v>11.2339178933846</v>
      </c>
      <c r="L30">
        <v>12.2260122498302</v>
      </c>
      <c r="M30">
        <v>12.931156618757401</v>
      </c>
      <c r="N30">
        <v>14.012474254504699</v>
      </c>
      <c r="O30">
        <v>15.224885534644701</v>
      </c>
      <c r="P30">
        <v>16.307886194599298</v>
      </c>
      <c r="Q30">
        <v>17.281625292876001</v>
      </c>
      <c r="R30">
        <v>19.2119884025693</v>
      </c>
      <c r="S30">
        <v>20.8291552906331</v>
      </c>
      <c r="T30">
        <v>20.698526584167499</v>
      </c>
      <c r="U30">
        <v>21.058494446228</v>
      </c>
      <c r="V30">
        <v>21.050741506454901</v>
      </c>
      <c r="W30">
        <v>20.0319569112905</v>
      </c>
      <c r="X30">
        <v>20.3008248897663</v>
      </c>
      <c r="Y30">
        <v>22.134803821409399</v>
      </c>
      <c r="Z30">
        <v>23.029312940567198</v>
      </c>
      <c r="AA30">
        <v>22.630767186236501</v>
      </c>
      <c r="AB30">
        <v>23.234240257811901</v>
      </c>
      <c r="AC30">
        <v>26.6027230985876</v>
      </c>
      <c r="AD30">
        <v>32.902388016379597</v>
      </c>
      <c r="AE30">
        <v>35.9590995639265</v>
      </c>
      <c r="AF30">
        <v>38.632301321864503</v>
      </c>
    </row>
    <row r="31" spans="1:32" x14ac:dyDescent="0.3">
      <c r="A31" t="s">
        <v>152</v>
      </c>
      <c r="B31" t="s">
        <v>355</v>
      </c>
      <c r="C31" t="s">
        <v>297</v>
      </c>
      <c r="D31" t="s">
        <v>356</v>
      </c>
      <c r="E31" t="s">
        <v>298</v>
      </c>
      <c r="F31">
        <v>37.456023991322198</v>
      </c>
      <c r="G31">
        <v>41.185900310469201</v>
      </c>
      <c r="H31">
        <v>45.682136656496098</v>
      </c>
      <c r="I31">
        <v>50.856086802095497</v>
      </c>
      <c r="J31">
        <v>55.123181109246602</v>
      </c>
      <c r="K31">
        <v>60.3420001470298</v>
      </c>
      <c r="L31">
        <v>65.127892217458907</v>
      </c>
      <c r="M31">
        <v>68.616759946602699</v>
      </c>
      <c r="N31">
        <v>73.905215854767704</v>
      </c>
      <c r="O31">
        <v>79.552691356366296</v>
      </c>
      <c r="P31">
        <v>84.557622068972094</v>
      </c>
      <c r="Q31">
        <v>89.199171835619197</v>
      </c>
      <c r="R31">
        <v>97.848666407780897</v>
      </c>
      <c r="S31">
        <v>105.297942387502</v>
      </c>
      <c r="T31">
        <v>107.701921160293</v>
      </c>
      <c r="U31">
        <v>110.126890920626</v>
      </c>
      <c r="V31">
        <v>103.72154345745</v>
      </c>
      <c r="W31">
        <v>97.856780361690895</v>
      </c>
      <c r="X31">
        <v>95.817720690404897</v>
      </c>
      <c r="Y31">
        <v>92.760942110669404</v>
      </c>
      <c r="Z31">
        <v>91.848460793659399</v>
      </c>
      <c r="AA31">
        <v>92.788926707731903</v>
      </c>
      <c r="AB31">
        <v>98.247489746110404</v>
      </c>
      <c r="AC31">
        <v>112.216171181402</v>
      </c>
      <c r="AD31">
        <v>115.67164391253399</v>
      </c>
      <c r="AE31">
        <v>107.373732738109</v>
      </c>
      <c r="AF31">
        <v>96.864286621821293</v>
      </c>
    </row>
    <row r="32" spans="1:32" x14ac:dyDescent="0.3">
      <c r="A32" t="s">
        <v>152</v>
      </c>
      <c r="B32" t="s">
        <v>357</v>
      </c>
      <c r="C32" t="s">
        <v>297</v>
      </c>
      <c r="D32" t="s">
        <v>358</v>
      </c>
      <c r="E32" t="s">
        <v>298</v>
      </c>
      <c r="F32">
        <v>130.54009881780499</v>
      </c>
      <c r="G32">
        <v>146.56467994797799</v>
      </c>
      <c r="H32">
        <v>164.08011017209799</v>
      </c>
      <c r="I32">
        <v>183.64918972640501</v>
      </c>
      <c r="J32">
        <v>199.36078031801199</v>
      </c>
      <c r="K32">
        <v>220.38546797995599</v>
      </c>
      <c r="L32">
        <v>238.09298303856599</v>
      </c>
      <c r="M32">
        <v>249.68167002244201</v>
      </c>
      <c r="N32">
        <v>268.785346875816</v>
      </c>
      <c r="O32">
        <v>289.43881337475102</v>
      </c>
      <c r="P32">
        <v>311.76516067855101</v>
      </c>
      <c r="Q32">
        <v>333.553792719711</v>
      </c>
      <c r="R32">
        <v>372.04012483004402</v>
      </c>
      <c r="S32">
        <v>411.20262834886898</v>
      </c>
      <c r="T32">
        <v>427.25030814585699</v>
      </c>
      <c r="U32">
        <v>444.31480216332602</v>
      </c>
      <c r="V32">
        <v>438.25334740799502</v>
      </c>
      <c r="W32">
        <v>396.61868782512602</v>
      </c>
      <c r="X32">
        <v>366.12819683475101</v>
      </c>
      <c r="Y32">
        <v>348.58116378514097</v>
      </c>
      <c r="Z32">
        <v>340.95691743163098</v>
      </c>
      <c r="AA32">
        <v>341.95701409741798</v>
      </c>
      <c r="AB32">
        <v>354.90279641297599</v>
      </c>
      <c r="AC32">
        <v>377.74629144635099</v>
      </c>
      <c r="AD32">
        <v>380.13764777159201</v>
      </c>
      <c r="AE32">
        <v>371.02801685610501</v>
      </c>
      <c r="AF32">
        <v>361.200411025856</v>
      </c>
    </row>
    <row r="33" spans="1:32" x14ac:dyDescent="0.3">
      <c r="A33" t="s">
        <v>152</v>
      </c>
      <c r="B33" t="s">
        <v>359</v>
      </c>
      <c r="C33" t="s">
        <v>297</v>
      </c>
      <c r="D33" t="s">
        <v>360</v>
      </c>
      <c r="E33" t="s">
        <v>298</v>
      </c>
      <c r="F33">
        <v>32.602902595134701</v>
      </c>
      <c r="G33">
        <v>36.673308406255501</v>
      </c>
      <c r="H33">
        <v>41.1698661084883</v>
      </c>
      <c r="I33">
        <v>46.007802339141399</v>
      </c>
      <c r="J33">
        <v>50.1719561269352</v>
      </c>
      <c r="K33">
        <v>55.073304678174303</v>
      </c>
      <c r="L33">
        <v>59.682684540109001</v>
      </c>
      <c r="M33">
        <v>63.389468671640401</v>
      </c>
      <c r="N33">
        <v>68.404488779532898</v>
      </c>
      <c r="O33">
        <v>74.695901847540796</v>
      </c>
      <c r="P33">
        <v>80.731423228680896</v>
      </c>
      <c r="Q33">
        <v>89.902365002604199</v>
      </c>
      <c r="R33">
        <v>105.706031860876</v>
      </c>
      <c r="S33">
        <v>124.141479466723</v>
      </c>
      <c r="T33">
        <v>136.981337983993</v>
      </c>
      <c r="U33">
        <v>149.91215907251299</v>
      </c>
      <c r="V33">
        <v>148.47371238796401</v>
      </c>
      <c r="W33">
        <v>147.91736523020001</v>
      </c>
      <c r="X33">
        <v>145.02312418234399</v>
      </c>
      <c r="Y33">
        <v>145.182832407695</v>
      </c>
      <c r="Z33">
        <v>144.67934597643199</v>
      </c>
      <c r="AA33">
        <v>142.54697289835099</v>
      </c>
      <c r="AB33">
        <v>142.419980728437</v>
      </c>
      <c r="AC33">
        <v>145.46633119701599</v>
      </c>
      <c r="AD33">
        <v>137.96002585453201</v>
      </c>
      <c r="AE33">
        <v>129.40442242112599</v>
      </c>
      <c r="AF33">
        <v>123.79232442759</v>
      </c>
    </row>
    <row r="34" spans="1:32" x14ac:dyDescent="0.3">
      <c r="A34" t="s">
        <v>152</v>
      </c>
      <c r="B34" t="s">
        <v>361</v>
      </c>
      <c r="C34" t="s">
        <v>297</v>
      </c>
      <c r="D34" t="s">
        <v>362</v>
      </c>
      <c r="E34" t="s">
        <v>298</v>
      </c>
      <c r="F34">
        <v>292.51951024933601</v>
      </c>
      <c r="G34">
        <v>314.84347049965299</v>
      </c>
      <c r="H34">
        <v>350.27568420001501</v>
      </c>
      <c r="I34">
        <v>390.299629821915</v>
      </c>
      <c r="J34">
        <v>422.50223494794898</v>
      </c>
      <c r="K34">
        <v>455.54938763824401</v>
      </c>
      <c r="L34">
        <v>491.59772788128203</v>
      </c>
      <c r="M34">
        <v>510.88120404455702</v>
      </c>
      <c r="N34">
        <v>532.750708263099</v>
      </c>
      <c r="O34">
        <v>553.15153187548196</v>
      </c>
      <c r="P34">
        <v>566.35508517255801</v>
      </c>
      <c r="Q34">
        <v>587.04848255255195</v>
      </c>
      <c r="R34">
        <v>637.24153950949005</v>
      </c>
      <c r="S34">
        <v>663.23840858629603</v>
      </c>
      <c r="T34">
        <v>665.46097853499396</v>
      </c>
      <c r="U34">
        <v>673.979681632709</v>
      </c>
      <c r="V34">
        <v>655.02383146571697</v>
      </c>
      <c r="W34">
        <v>607.66670677983097</v>
      </c>
      <c r="X34">
        <v>568.44961095624501</v>
      </c>
      <c r="Y34">
        <v>564.37482693671097</v>
      </c>
      <c r="Z34">
        <v>592.06256954748005</v>
      </c>
      <c r="AA34">
        <v>621.916006086062</v>
      </c>
      <c r="AB34">
        <v>678.61464351673806</v>
      </c>
      <c r="AC34">
        <v>759.68484017523701</v>
      </c>
      <c r="AD34">
        <v>821.96810119379302</v>
      </c>
      <c r="AE34">
        <v>756.03354031489096</v>
      </c>
      <c r="AF34">
        <v>759.49254896803097</v>
      </c>
    </row>
    <row r="35" spans="1:32" x14ac:dyDescent="0.3">
      <c r="A35" t="s">
        <v>152</v>
      </c>
      <c r="B35" t="s">
        <v>363</v>
      </c>
      <c r="C35" t="s">
        <v>297</v>
      </c>
      <c r="D35" t="s">
        <v>364</v>
      </c>
      <c r="E35" t="s">
        <v>298</v>
      </c>
      <c r="F35">
        <v>736.60520672705297</v>
      </c>
      <c r="G35">
        <v>798.04778783598897</v>
      </c>
      <c r="H35">
        <v>878.80632688281696</v>
      </c>
      <c r="I35">
        <v>968.43914780325304</v>
      </c>
      <c r="J35">
        <v>1044.9891893117399</v>
      </c>
      <c r="K35">
        <v>1128.9474060876701</v>
      </c>
      <c r="L35">
        <v>1220.9681094197599</v>
      </c>
      <c r="M35">
        <v>1282.83932745015</v>
      </c>
      <c r="N35">
        <v>1354.9651021433299</v>
      </c>
      <c r="O35">
        <v>1443.0120978267801</v>
      </c>
      <c r="P35">
        <v>1483.13935702957</v>
      </c>
      <c r="Q35">
        <v>1508.07219710258</v>
      </c>
      <c r="R35">
        <v>1596.2634245870699</v>
      </c>
      <c r="S35">
        <v>1672.7506472216301</v>
      </c>
      <c r="T35">
        <v>1694.7520951758299</v>
      </c>
      <c r="U35">
        <v>1721.6174639404701</v>
      </c>
      <c r="V35">
        <v>1685.1695802515301</v>
      </c>
      <c r="W35">
        <v>1655.6530207537701</v>
      </c>
      <c r="X35">
        <v>1653.7457008118499</v>
      </c>
      <c r="Y35">
        <v>1646.5119061191399</v>
      </c>
      <c r="Z35">
        <v>1661.55678342032</v>
      </c>
      <c r="AA35">
        <v>1680.8479613516799</v>
      </c>
      <c r="AB35">
        <v>1764.73895908651</v>
      </c>
      <c r="AC35">
        <v>1910.4108819634801</v>
      </c>
      <c r="AD35">
        <v>2044.38260274852</v>
      </c>
      <c r="AE35">
        <v>2142.7107939854</v>
      </c>
      <c r="AF35">
        <v>2391.8932450007601</v>
      </c>
    </row>
    <row r="36" spans="1:32" x14ac:dyDescent="0.3">
      <c r="A36" t="s">
        <v>152</v>
      </c>
      <c r="B36" t="s">
        <v>365</v>
      </c>
      <c r="C36" t="s">
        <v>297</v>
      </c>
      <c r="D36" t="s">
        <v>366</v>
      </c>
      <c r="E36" t="s">
        <v>298</v>
      </c>
      <c r="F36">
        <v>278.52971654927302</v>
      </c>
      <c r="G36">
        <v>288.20993056394798</v>
      </c>
      <c r="H36">
        <v>308.83542760843301</v>
      </c>
      <c r="I36">
        <v>331.28177538477303</v>
      </c>
      <c r="J36">
        <v>350.47499111692798</v>
      </c>
      <c r="K36">
        <v>374.46488152754</v>
      </c>
      <c r="L36">
        <v>387.57127961316002</v>
      </c>
      <c r="M36">
        <v>385.42505381502599</v>
      </c>
      <c r="N36">
        <v>389.03050060322101</v>
      </c>
      <c r="O36">
        <v>402.88124863283099</v>
      </c>
      <c r="P36">
        <v>403.84263047571397</v>
      </c>
      <c r="Q36">
        <v>410.50643803015498</v>
      </c>
      <c r="R36">
        <v>439.49390504197697</v>
      </c>
      <c r="S36">
        <v>460.28974441187</v>
      </c>
      <c r="T36">
        <v>446.868032120588</v>
      </c>
      <c r="U36">
        <v>437.70482649353897</v>
      </c>
      <c r="V36">
        <v>411.53040555632998</v>
      </c>
      <c r="W36">
        <v>370.85660035209901</v>
      </c>
      <c r="X36">
        <v>336.840213925238</v>
      </c>
      <c r="Y36">
        <v>326.85422455029698</v>
      </c>
      <c r="Z36">
        <v>319.91290082972102</v>
      </c>
      <c r="AA36">
        <v>313.21117002839702</v>
      </c>
      <c r="AB36">
        <v>315.08492002000901</v>
      </c>
      <c r="AC36">
        <v>320.14376599227899</v>
      </c>
      <c r="AD36">
        <v>321.70530581523201</v>
      </c>
      <c r="AE36">
        <v>312.08359629079399</v>
      </c>
      <c r="AF36">
        <v>326.86269211812299</v>
      </c>
    </row>
    <row r="37" spans="1:32" x14ac:dyDescent="0.3">
      <c r="A37" t="s">
        <v>152</v>
      </c>
      <c r="B37" t="s">
        <v>367</v>
      </c>
      <c r="C37" t="s">
        <v>297</v>
      </c>
      <c r="D37" t="s">
        <v>368</v>
      </c>
      <c r="E37" t="s">
        <v>298</v>
      </c>
      <c r="F37">
        <v>286.59305101613199</v>
      </c>
      <c r="G37">
        <v>315.17131936954303</v>
      </c>
      <c r="H37">
        <v>350.34329868866803</v>
      </c>
      <c r="I37">
        <v>392.42851722258899</v>
      </c>
      <c r="J37">
        <v>426.29459387617999</v>
      </c>
      <c r="K37">
        <v>455.653960756723</v>
      </c>
      <c r="L37">
        <v>515.28322125936097</v>
      </c>
      <c r="M37">
        <v>548.13237288727396</v>
      </c>
      <c r="N37">
        <v>582.87971819714903</v>
      </c>
      <c r="O37">
        <v>622.03590685455094</v>
      </c>
      <c r="P37">
        <v>631.62052209113199</v>
      </c>
      <c r="Q37">
        <v>624.20740058825595</v>
      </c>
      <c r="R37">
        <v>639.58070056215001</v>
      </c>
      <c r="S37">
        <v>651.10895385896902</v>
      </c>
      <c r="T37">
        <v>643.55943227719604</v>
      </c>
      <c r="U37">
        <v>646.39398132950305</v>
      </c>
      <c r="V37">
        <v>623.37706567607404</v>
      </c>
      <c r="W37">
        <v>624.20184833708299</v>
      </c>
      <c r="X37">
        <v>643.083317959071</v>
      </c>
      <c r="Y37">
        <v>623.08070497813696</v>
      </c>
      <c r="Z37">
        <v>618.28362124480498</v>
      </c>
      <c r="AA37">
        <v>618.67140244092798</v>
      </c>
      <c r="AB37">
        <v>638.11167637349195</v>
      </c>
      <c r="AC37">
        <v>664.31359790454701</v>
      </c>
      <c r="AD37">
        <v>672.46562039447997</v>
      </c>
      <c r="AE37">
        <v>671.273702908779</v>
      </c>
      <c r="AF37">
        <v>722.64705784592104</v>
      </c>
    </row>
    <row r="38" spans="1:32" x14ac:dyDescent="0.3">
      <c r="A38" t="s">
        <v>152</v>
      </c>
      <c r="B38" t="s">
        <v>369</v>
      </c>
      <c r="C38" t="s">
        <v>297</v>
      </c>
      <c r="D38" t="s">
        <v>370</v>
      </c>
      <c r="E38" t="s">
        <v>298</v>
      </c>
      <c r="F38">
        <v>171.48243916164799</v>
      </c>
      <c r="G38">
        <v>194.66653790249799</v>
      </c>
      <c r="H38">
        <v>219.62760058571601</v>
      </c>
      <c r="I38">
        <v>244.72885519589099</v>
      </c>
      <c r="J38">
        <v>268.21960431863101</v>
      </c>
      <c r="K38">
        <v>298.82856380340797</v>
      </c>
      <c r="L38">
        <v>318.11360854724097</v>
      </c>
      <c r="M38">
        <v>349.281900747853</v>
      </c>
      <c r="N38">
        <v>383.05488334296098</v>
      </c>
      <c r="O38">
        <v>418.09494233939398</v>
      </c>
      <c r="P38">
        <v>447.676204462729</v>
      </c>
      <c r="Q38">
        <v>473.35835848417298</v>
      </c>
      <c r="R38">
        <v>517.18881898293898</v>
      </c>
      <c r="S38">
        <v>561.35194895079303</v>
      </c>
      <c r="T38">
        <v>604.32463077804698</v>
      </c>
      <c r="U38">
        <v>637.51865611743096</v>
      </c>
      <c r="V38">
        <v>650.26210901912498</v>
      </c>
      <c r="W38">
        <v>660.59457206458706</v>
      </c>
      <c r="X38">
        <v>673.822168927539</v>
      </c>
      <c r="Y38">
        <v>696.57697659071005</v>
      </c>
      <c r="Z38">
        <v>723.36026134579697</v>
      </c>
      <c r="AA38">
        <v>748.96538888235398</v>
      </c>
      <c r="AB38">
        <v>811.542362693006</v>
      </c>
      <c r="AC38">
        <v>925.95351806665303</v>
      </c>
      <c r="AD38">
        <v>1050.21167653881</v>
      </c>
      <c r="AE38">
        <v>1159.35349478583</v>
      </c>
      <c r="AF38">
        <v>1342.38349503672</v>
      </c>
    </row>
    <row r="39" spans="1:32" x14ac:dyDescent="0.3">
      <c r="A39" t="s">
        <v>152</v>
      </c>
      <c r="B39" t="s">
        <v>371</v>
      </c>
      <c r="C39" t="s">
        <v>297</v>
      </c>
      <c r="D39" t="s">
        <v>372</v>
      </c>
      <c r="E39" t="s">
        <v>298</v>
      </c>
      <c r="F39">
        <v>912.56079890981403</v>
      </c>
      <c r="G39">
        <v>992.85472175277198</v>
      </c>
      <c r="H39">
        <v>1086.87237714599</v>
      </c>
      <c r="I39">
        <v>1186.7104355203701</v>
      </c>
      <c r="J39">
        <v>1275.55373344591</v>
      </c>
      <c r="K39">
        <v>1367.47704765963</v>
      </c>
      <c r="L39">
        <v>1432.4050538925401</v>
      </c>
      <c r="M39">
        <v>1470.20591825255</v>
      </c>
      <c r="N39">
        <v>1550.30725514609</v>
      </c>
      <c r="O39">
        <v>1613.4175165746899</v>
      </c>
      <c r="P39">
        <v>1700.2023628771001</v>
      </c>
      <c r="Q39">
        <v>1797.26343545131</v>
      </c>
      <c r="R39">
        <v>1967.9492108545301</v>
      </c>
      <c r="S39">
        <v>2075.1023484454699</v>
      </c>
      <c r="T39">
        <v>2132.3823512669701</v>
      </c>
      <c r="U39">
        <v>2167.0351237546902</v>
      </c>
      <c r="V39">
        <v>2130.2526568245198</v>
      </c>
      <c r="W39">
        <v>2159.2396687822102</v>
      </c>
      <c r="X39">
        <v>2150.2874274680298</v>
      </c>
      <c r="Y39">
        <v>2092.99594156274</v>
      </c>
      <c r="Z39">
        <v>2034.31749335679</v>
      </c>
      <c r="AA39">
        <v>1968.9113466952299</v>
      </c>
      <c r="AB39">
        <v>1957.7350259806799</v>
      </c>
      <c r="AC39">
        <v>1975.9453226027099</v>
      </c>
      <c r="AD39">
        <v>1989.3335483293899</v>
      </c>
      <c r="AE39">
        <v>1897.2967259464201</v>
      </c>
      <c r="AF39">
        <v>1962.77981048987</v>
      </c>
    </row>
    <row r="40" spans="1:32" x14ac:dyDescent="0.3">
      <c r="A40" t="s">
        <v>152</v>
      </c>
      <c r="B40" t="s">
        <v>373</v>
      </c>
      <c r="C40" t="s">
        <v>297</v>
      </c>
      <c r="D40" t="s">
        <v>374</v>
      </c>
      <c r="E40" t="s">
        <v>298</v>
      </c>
      <c r="F40">
        <v>163.35143292862</v>
      </c>
      <c r="G40">
        <v>181.18412694461699</v>
      </c>
      <c r="H40">
        <v>202.10619970909099</v>
      </c>
      <c r="I40">
        <v>221.62434070675599</v>
      </c>
      <c r="J40">
        <v>236.927719907897</v>
      </c>
      <c r="K40">
        <v>258.296063576721</v>
      </c>
      <c r="L40">
        <v>282.022407631627</v>
      </c>
      <c r="M40">
        <v>295.13624715200399</v>
      </c>
      <c r="N40">
        <v>312.69415366157602</v>
      </c>
      <c r="O40">
        <v>324.77137527771202</v>
      </c>
      <c r="P40">
        <v>331.24095327010298</v>
      </c>
      <c r="Q40">
        <v>335.56093315911397</v>
      </c>
      <c r="R40">
        <v>345.40356661554199</v>
      </c>
      <c r="S40">
        <v>350.75954569553602</v>
      </c>
      <c r="T40">
        <v>344.530648322655</v>
      </c>
      <c r="U40">
        <v>321.51778772758598</v>
      </c>
      <c r="V40">
        <v>298.31020401812702</v>
      </c>
      <c r="W40">
        <v>264.78789953669298</v>
      </c>
      <c r="X40">
        <v>251.93826067660399</v>
      </c>
      <c r="Y40">
        <v>250.09649420354</v>
      </c>
      <c r="Z40">
        <v>263.84521653527003</v>
      </c>
      <c r="AA40">
        <v>298.25372910320601</v>
      </c>
      <c r="AB40">
        <v>357.58614546694099</v>
      </c>
      <c r="AC40">
        <v>421.17801816780599</v>
      </c>
      <c r="AD40">
        <v>461.054142472585</v>
      </c>
      <c r="AE40">
        <v>498.75094531540401</v>
      </c>
      <c r="AF40">
        <v>555.06949707491299</v>
      </c>
    </row>
    <row r="41" spans="1:32" x14ac:dyDescent="0.3">
      <c r="A41" t="s">
        <v>152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152</v>
      </c>
      <c r="B42" t="s">
        <v>377</v>
      </c>
      <c r="C42" t="s">
        <v>297</v>
      </c>
      <c r="D42" t="s">
        <v>378</v>
      </c>
      <c r="E42" t="s">
        <v>298</v>
      </c>
      <c r="F42">
        <v>872.07000771019398</v>
      </c>
      <c r="G42">
        <v>950.86811811701205</v>
      </c>
      <c r="H42">
        <v>1047.5356522483801</v>
      </c>
      <c r="I42">
        <v>1153.0304051711501</v>
      </c>
      <c r="J42">
        <v>1250.46565652547</v>
      </c>
      <c r="K42">
        <v>1337.0342489263401</v>
      </c>
      <c r="L42">
        <v>1423.24206249951</v>
      </c>
      <c r="M42">
        <v>1436.48610853333</v>
      </c>
      <c r="N42">
        <v>1493.3652383368101</v>
      </c>
      <c r="O42">
        <v>1558.2045676223099</v>
      </c>
      <c r="P42">
        <v>1596.66561102627</v>
      </c>
      <c r="Q42">
        <v>1593.4652341010501</v>
      </c>
      <c r="R42">
        <v>1703.9539505121099</v>
      </c>
      <c r="S42">
        <v>1784.9069702796201</v>
      </c>
      <c r="T42">
        <v>1819.9403668536499</v>
      </c>
      <c r="U42">
        <v>1837.9258722238901</v>
      </c>
      <c r="V42">
        <v>1843.8912523358499</v>
      </c>
      <c r="W42">
        <v>1792.4086476838499</v>
      </c>
      <c r="X42">
        <v>1761.23889454659</v>
      </c>
      <c r="Y42">
        <v>1836.2595152254401</v>
      </c>
      <c r="Z42">
        <v>1903.65207906825</v>
      </c>
      <c r="AA42">
        <v>1966.07665310936</v>
      </c>
      <c r="AB42">
        <v>2114.66276705977</v>
      </c>
      <c r="AC42">
        <v>2331.0653813468002</v>
      </c>
      <c r="AD42">
        <v>2495.1210143585099</v>
      </c>
      <c r="AE42">
        <v>2533.81274394813</v>
      </c>
      <c r="AF42">
        <v>2629.9980484144198</v>
      </c>
    </row>
    <row r="43" spans="1:32" x14ac:dyDescent="0.3">
      <c r="A43" t="s">
        <v>152</v>
      </c>
      <c r="B43" t="s">
        <v>379</v>
      </c>
      <c r="C43" t="s">
        <v>297</v>
      </c>
      <c r="D43" t="s">
        <v>380</v>
      </c>
      <c r="E43" t="s">
        <v>298</v>
      </c>
      <c r="F43">
        <v>1100.19540486505</v>
      </c>
      <c r="G43">
        <v>1202.79028887287</v>
      </c>
      <c r="H43">
        <v>1326.9683045253901</v>
      </c>
      <c r="I43">
        <v>1461.90673040417</v>
      </c>
      <c r="J43">
        <v>1586.1050556978601</v>
      </c>
      <c r="K43">
        <v>1702.2339349485701</v>
      </c>
      <c r="L43">
        <v>1809.97142236021</v>
      </c>
      <c r="M43">
        <v>1836.46278612233</v>
      </c>
      <c r="N43">
        <v>1915.5738458915901</v>
      </c>
      <c r="O43">
        <v>2006.62713251276</v>
      </c>
      <c r="P43">
        <v>2062.58329603947</v>
      </c>
      <c r="Q43">
        <v>2076.0568183074402</v>
      </c>
      <c r="R43">
        <v>2231.4173655198201</v>
      </c>
      <c r="S43">
        <v>2353.7802242233302</v>
      </c>
      <c r="T43">
        <v>2404.01067210672</v>
      </c>
      <c r="U43">
        <v>2431.0616590964901</v>
      </c>
      <c r="V43">
        <v>2436.9644935271899</v>
      </c>
      <c r="W43">
        <v>2369.5726833864301</v>
      </c>
      <c r="X43">
        <v>2322.3955705070898</v>
      </c>
      <c r="Y43">
        <v>2384.9296606602102</v>
      </c>
      <c r="Z43">
        <v>2463.3261618002898</v>
      </c>
      <c r="AA43">
        <v>2544.2885301151</v>
      </c>
      <c r="AB43">
        <v>2748.9244025897501</v>
      </c>
      <c r="AC43">
        <v>3056.7920133064999</v>
      </c>
      <c r="AD43">
        <v>3270.50243353526</v>
      </c>
      <c r="AE43">
        <v>3290.75729379422</v>
      </c>
      <c r="AF43">
        <v>3413.0891804324301</v>
      </c>
    </row>
    <row r="44" spans="1:32" x14ac:dyDescent="0.3">
      <c r="A44" t="s">
        <v>152</v>
      </c>
      <c r="B44" t="s">
        <v>381</v>
      </c>
      <c r="C44" t="s">
        <v>297</v>
      </c>
      <c r="D44" t="s">
        <v>382</v>
      </c>
      <c r="E44" t="s">
        <v>298</v>
      </c>
      <c r="F44">
        <v>8511.5678760732208</v>
      </c>
      <c r="G44">
        <v>9102.9586906619206</v>
      </c>
      <c r="H44">
        <v>9876.8659207139899</v>
      </c>
      <c r="I44">
        <v>10758.785698252401</v>
      </c>
      <c r="J44">
        <v>11505.5736327103</v>
      </c>
      <c r="K44">
        <v>12295.411620778401</v>
      </c>
      <c r="L44">
        <v>13028.18106108</v>
      </c>
      <c r="M44">
        <v>13406.3076057702</v>
      </c>
      <c r="N44">
        <v>14000.278535059801</v>
      </c>
      <c r="O44">
        <v>14704.879376762199</v>
      </c>
      <c r="P44">
        <v>15052.2097416613</v>
      </c>
      <c r="Q44">
        <v>15432.168681695601</v>
      </c>
      <c r="R44">
        <v>16640.090601856999</v>
      </c>
      <c r="S44">
        <v>17511.840918224701</v>
      </c>
      <c r="T44">
        <v>17459.2167000421</v>
      </c>
      <c r="U44">
        <v>17575.573356195098</v>
      </c>
      <c r="V44">
        <v>17135.984475214798</v>
      </c>
      <c r="W44">
        <v>16417.619632997601</v>
      </c>
      <c r="X44">
        <v>15971.5652437513</v>
      </c>
      <c r="Y44">
        <v>16037.709151449701</v>
      </c>
      <c r="Z44">
        <v>16233.487243437199</v>
      </c>
      <c r="AA44">
        <v>16443.209564135501</v>
      </c>
      <c r="AB44">
        <v>17131.7094483156</v>
      </c>
      <c r="AC44">
        <v>18322.319298001501</v>
      </c>
      <c r="AD44">
        <v>18981.622780727299</v>
      </c>
      <c r="AE44">
        <v>18977.723101970802</v>
      </c>
      <c r="AF44">
        <v>19956.547021181199</v>
      </c>
    </row>
    <row r="45" spans="1:32" x14ac:dyDescent="0.3">
      <c r="A45" t="s">
        <v>152</v>
      </c>
      <c r="B45" t="s">
        <v>383</v>
      </c>
      <c r="C45" t="s">
        <v>297</v>
      </c>
      <c r="D45" t="s">
        <v>384</v>
      </c>
      <c r="E45" t="s">
        <v>298</v>
      </c>
      <c r="F45">
        <v>8450.0803906763704</v>
      </c>
      <c r="G45">
        <v>9036.7768292254405</v>
      </c>
      <c r="H45">
        <v>9806.7276221850007</v>
      </c>
      <c r="I45">
        <v>10684.6730413519</v>
      </c>
      <c r="J45">
        <v>11427.017332049099</v>
      </c>
      <c r="K45">
        <v>12213.471807433099</v>
      </c>
      <c r="L45">
        <v>12944.905118558599</v>
      </c>
      <c r="M45">
        <v>13324.1302154316</v>
      </c>
      <c r="N45">
        <v>13914.679744524999</v>
      </c>
      <c r="O45">
        <v>14616.7384411652</v>
      </c>
      <c r="P45">
        <v>14961.6003196661</v>
      </c>
      <c r="Q45">
        <v>15340.5786243083</v>
      </c>
      <c r="R45">
        <v>16538.697534347601</v>
      </c>
      <c r="S45">
        <v>17402.930845961699</v>
      </c>
      <c r="T45">
        <v>17348.839984834602</v>
      </c>
      <c r="U45">
        <v>17464.126703975198</v>
      </c>
      <c r="V45">
        <v>17018.988832076499</v>
      </c>
      <c r="W45">
        <v>16294.0259097711</v>
      </c>
      <c r="X45">
        <v>15850.1350590808</v>
      </c>
      <c r="Y45">
        <v>15911.0562560242</v>
      </c>
      <c r="Z45">
        <v>16098.8024721559</v>
      </c>
      <c r="AA45">
        <v>16302.2517220587</v>
      </c>
      <c r="AB45">
        <v>16985.537263372898</v>
      </c>
      <c r="AC45">
        <v>18169.924117454</v>
      </c>
      <c r="AD45">
        <v>18822.366220443299</v>
      </c>
      <c r="AE45">
        <v>18822.186987618399</v>
      </c>
      <c r="AF45">
        <v>19803.324239756301</v>
      </c>
    </row>
    <row r="46" spans="1:32" x14ac:dyDescent="0.3">
      <c r="A46" t="s">
        <v>152</v>
      </c>
      <c r="B46" t="s">
        <v>385</v>
      </c>
      <c r="C46" t="s">
        <v>297</v>
      </c>
      <c r="D46" t="s">
        <v>386</v>
      </c>
      <c r="E46" t="s">
        <v>298</v>
      </c>
      <c r="F46">
        <v>228.125397154854</v>
      </c>
      <c r="G46">
        <v>251.92217075585401</v>
      </c>
      <c r="H46">
        <v>279.43265227700999</v>
      </c>
      <c r="I46">
        <v>308.87632523301698</v>
      </c>
      <c r="J46">
        <v>335.63939917238901</v>
      </c>
      <c r="K46">
        <v>365.19968602223702</v>
      </c>
      <c r="L46">
        <v>386.72935986070399</v>
      </c>
      <c r="M46">
        <v>399.97667758899797</v>
      </c>
      <c r="N46">
        <v>422.20860755477997</v>
      </c>
      <c r="O46">
        <v>448.42256489044399</v>
      </c>
      <c r="P46">
        <v>465.91768501319598</v>
      </c>
      <c r="Q46">
        <v>482.591584206395</v>
      </c>
      <c r="R46">
        <v>527.46341500770802</v>
      </c>
      <c r="S46">
        <v>568.87325394370498</v>
      </c>
      <c r="T46">
        <v>584.070305253073</v>
      </c>
      <c r="U46">
        <v>593.13578687260599</v>
      </c>
      <c r="V46">
        <v>593.07324119134103</v>
      </c>
      <c r="W46">
        <v>577.16403570258399</v>
      </c>
      <c r="X46">
        <v>561.15667596049798</v>
      </c>
      <c r="Y46">
        <v>548.67014543477706</v>
      </c>
      <c r="Z46">
        <v>559.67408273204205</v>
      </c>
      <c r="AA46">
        <v>578.21187700574501</v>
      </c>
      <c r="AB46">
        <v>634.26163552997195</v>
      </c>
      <c r="AC46">
        <v>725.72663195969301</v>
      </c>
      <c r="AD46">
        <v>775.38141917674795</v>
      </c>
      <c r="AE46">
        <v>756.94454984608296</v>
      </c>
      <c r="AF46">
        <v>783.09113201801495</v>
      </c>
    </row>
    <row r="47" spans="1:32" x14ac:dyDescent="0.3">
      <c r="A47" t="s">
        <v>152</v>
      </c>
      <c r="B47" t="s">
        <v>387</v>
      </c>
      <c r="C47" t="s">
        <v>297</v>
      </c>
      <c r="D47" t="s">
        <v>388</v>
      </c>
      <c r="E47" t="s">
        <v>298</v>
      </c>
      <c r="F47">
        <v>133.66740527531999</v>
      </c>
      <c r="G47">
        <v>145.04233188639199</v>
      </c>
      <c r="H47">
        <v>157.531535155885</v>
      </c>
      <c r="I47">
        <v>171.08924797434901</v>
      </c>
      <c r="J47">
        <v>185.88857306223599</v>
      </c>
      <c r="K47">
        <v>208.413538932992</v>
      </c>
      <c r="L47">
        <v>220.53165764461599</v>
      </c>
      <c r="M47">
        <v>222.32488361189701</v>
      </c>
      <c r="N47">
        <v>232.974266108748</v>
      </c>
      <c r="O47">
        <v>246.13547989717901</v>
      </c>
      <c r="P47">
        <v>263.17935938941997</v>
      </c>
      <c r="Q47">
        <v>276.53863321806102</v>
      </c>
      <c r="R47">
        <v>315.42142684587799</v>
      </c>
      <c r="S47">
        <v>339.67766900204299</v>
      </c>
      <c r="T47">
        <v>364.97841997426701</v>
      </c>
      <c r="U47">
        <v>361.38949845155298</v>
      </c>
      <c r="V47">
        <v>350.40505117714599</v>
      </c>
      <c r="W47">
        <v>349.11220371715802</v>
      </c>
      <c r="X47">
        <v>347.39165882908298</v>
      </c>
      <c r="Y47">
        <v>346.052830141691</v>
      </c>
      <c r="Z47">
        <v>335.88632995283803</v>
      </c>
      <c r="AA47">
        <v>318.58910767997799</v>
      </c>
      <c r="AB47">
        <v>319.58475578613701</v>
      </c>
      <c r="AC47">
        <v>333.12152515241598</v>
      </c>
      <c r="AD47">
        <v>334.74926215362399</v>
      </c>
      <c r="AE47">
        <v>328.49555227399901</v>
      </c>
      <c r="AF47">
        <v>330.60759253896401</v>
      </c>
    </row>
    <row r="48" spans="1:32" x14ac:dyDescent="0.3">
      <c r="A48" t="s">
        <v>152</v>
      </c>
      <c r="B48" t="s">
        <v>389</v>
      </c>
      <c r="C48" t="s">
        <v>297</v>
      </c>
      <c r="D48" t="s">
        <v>390</v>
      </c>
      <c r="E48" t="s">
        <v>298</v>
      </c>
      <c r="F48">
        <v>570.82796015709903</v>
      </c>
      <c r="G48">
        <v>618.35506134598199</v>
      </c>
      <c r="H48">
        <v>669.93726708483803</v>
      </c>
      <c r="I48">
        <v>724.58094997686806</v>
      </c>
      <c r="J48">
        <v>783.88895032108098</v>
      </c>
      <c r="K48">
        <v>856.11333475012202</v>
      </c>
      <c r="L48">
        <v>913.39070083058095</v>
      </c>
      <c r="M48">
        <v>953.088589540253</v>
      </c>
      <c r="N48">
        <v>1025.6317623560799</v>
      </c>
      <c r="O48">
        <v>1095.3008666007199</v>
      </c>
      <c r="P48">
        <v>1148.51563387692</v>
      </c>
      <c r="Q48">
        <v>1185.09415301078</v>
      </c>
      <c r="R48">
        <v>1272.4239684807501</v>
      </c>
      <c r="S48">
        <v>1354.19318426412</v>
      </c>
      <c r="T48">
        <v>1444.53945250987</v>
      </c>
      <c r="U48">
        <v>1479.71817212112</v>
      </c>
      <c r="V48">
        <v>1523.0179594137901</v>
      </c>
      <c r="W48">
        <v>1517.11107142434</v>
      </c>
      <c r="X48">
        <v>1515.0580974157299</v>
      </c>
      <c r="Y48">
        <v>1537.31504708392</v>
      </c>
      <c r="Z48">
        <v>1547.7037387109799</v>
      </c>
      <c r="AA48">
        <v>1556.87209967695</v>
      </c>
      <c r="AB48">
        <v>1622.13246149573</v>
      </c>
      <c r="AC48">
        <v>1713.58332141607</v>
      </c>
      <c r="AD48">
        <v>1777.1765709241199</v>
      </c>
      <c r="AE48">
        <v>1765.6188309614399</v>
      </c>
      <c r="AF48">
        <v>1802.4760922530199</v>
      </c>
    </row>
    <row r="49" spans="1:32" x14ac:dyDescent="0.3">
      <c r="A49" t="s">
        <v>152</v>
      </c>
      <c r="B49" t="s">
        <v>391</v>
      </c>
      <c r="C49" t="s">
        <v>297</v>
      </c>
      <c r="D49" t="s">
        <v>392</v>
      </c>
      <c r="E49" t="s">
        <v>298</v>
      </c>
      <c r="F49">
        <v>188.918450854409</v>
      </c>
      <c r="G49">
        <v>201.75152017457</v>
      </c>
      <c r="H49">
        <v>217.95328280927299</v>
      </c>
      <c r="I49">
        <v>235.065983729067</v>
      </c>
      <c r="J49">
        <v>251.67163133352801</v>
      </c>
      <c r="K49">
        <v>271.402700422137</v>
      </c>
      <c r="L49">
        <v>287.95882064701698</v>
      </c>
      <c r="M49">
        <v>299.59596637733</v>
      </c>
      <c r="N49">
        <v>316.72349209001698</v>
      </c>
      <c r="O49">
        <v>333.58736643687303</v>
      </c>
      <c r="P49">
        <v>347.55097108821701</v>
      </c>
      <c r="Q49">
        <v>355.11054602574802</v>
      </c>
      <c r="R49">
        <v>366.499147327554</v>
      </c>
      <c r="S49">
        <v>384.07779865567801</v>
      </c>
      <c r="T49">
        <v>407.11886121737302</v>
      </c>
      <c r="U49">
        <v>417.94174001778799</v>
      </c>
      <c r="V49">
        <v>427.87220233222598</v>
      </c>
      <c r="W49">
        <v>410.73980059521801</v>
      </c>
      <c r="X49">
        <v>408.23116336344998</v>
      </c>
      <c r="Y49">
        <v>403.90627446271299</v>
      </c>
      <c r="Z49">
        <v>392.83468826079098</v>
      </c>
      <c r="AA49">
        <v>382.91652910403599</v>
      </c>
      <c r="AB49">
        <v>381.778050612014</v>
      </c>
      <c r="AC49">
        <v>400.2306987691</v>
      </c>
      <c r="AD49">
        <v>406.506945454348</v>
      </c>
      <c r="AE49">
        <v>395.45760007361702</v>
      </c>
      <c r="AF49">
        <v>406.06148645735499</v>
      </c>
    </row>
    <row r="50" spans="1:32" x14ac:dyDescent="0.3">
      <c r="A50" t="s">
        <v>152</v>
      </c>
      <c r="B50" t="s">
        <v>393</v>
      </c>
      <c r="C50" t="s">
        <v>297</v>
      </c>
      <c r="D50" t="s">
        <v>394</v>
      </c>
      <c r="E50" t="s">
        <v>298</v>
      </c>
      <c r="F50">
        <v>248.242104027371</v>
      </c>
      <c r="G50">
        <v>271.561209285019</v>
      </c>
      <c r="H50">
        <v>294.45244911968001</v>
      </c>
      <c r="I50">
        <v>318.42571827345199</v>
      </c>
      <c r="J50">
        <v>346.32874592531698</v>
      </c>
      <c r="K50">
        <v>376.29709539499299</v>
      </c>
      <c r="L50">
        <v>404.90022253894801</v>
      </c>
      <c r="M50">
        <v>431.16773955102599</v>
      </c>
      <c r="N50">
        <v>475.93400415731702</v>
      </c>
      <c r="O50">
        <v>515.57802026667196</v>
      </c>
      <c r="P50">
        <v>537.78530339928102</v>
      </c>
      <c r="Q50">
        <v>553.444973766972</v>
      </c>
      <c r="R50">
        <v>590.50339430731594</v>
      </c>
      <c r="S50">
        <v>630.43771660639698</v>
      </c>
      <c r="T50">
        <v>672.44217131823098</v>
      </c>
      <c r="U50">
        <v>700.38693365178005</v>
      </c>
      <c r="V50">
        <v>744.74070590441704</v>
      </c>
      <c r="W50">
        <v>757.25906711196399</v>
      </c>
      <c r="X50">
        <v>759.43527522319596</v>
      </c>
      <c r="Y50">
        <v>787.35594247951497</v>
      </c>
      <c r="Z50">
        <v>818.98272049734601</v>
      </c>
      <c r="AA50">
        <v>855.36646289293799</v>
      </c>
      <c r="AB50">
        <v>920.76965509758395</v>
      </c>
      <c r="AC50">
        <v>980.23109749455398</v>
      </c>
      <c r="AD50">
        <v>1035.9203633161501</v>
      </c>
      <c r="AE50">
        <v>1041.6656786138301</v>
      </c>
      <c r="AF50">
        <v>1065.8070132567</v>
      </c>
    </row>
    <row r="51" spans="1:32" x14ac:dyDescent="0.3">
      <c r="A51" t="s">
        <v>152</v>
      </c>
      <c r="B51" t="s">
        <v>395</v>
      </c>
      <c r="C51" t="s">
        <v>297</v>
      </c>
      <c r="D51" t="s">
        <v>396</v>
      </c>
      <c r="E51" t="s">
        <v>298</v>
      </c>
      <c r="F51">
        <v>211.644483249421</v>
      </c>
      <c r="G51">
        <v>232.24026933101101</v>
      </c>
      <c r="H51">
        <v>252.599440784367</v>
      </c>
      <c r="I51">
        <v>273.73877906563001</v>
      </c>
      <c r="J51">
        <v>298.78786774948497</v>
      </c>
      <c r="K51">
        <v>325.78441980024297</v>
      </c>
      <c r="L51">
        <v>351.62125686680201</v>
      </c>
      <c r="M51">
        <v>374.93857826835199</v>
      </c>
      <c r="N51">
        <v>416.07404495732601</v>
      </c>
      <c r="O51">
        <v>452.19543984585903</v>
      </c>
      <c r="P51">
        <v>472.691573669967</v>
      </c>
      <c r="Q51">
        <v>486.34890167036099</v>
      </c>
      <c r="R51">
        <v>518.23157452099099</v>
      </c>
      <c r="S51">
        <v>553.45160385037605</v>
      </c>
      <c r="T51">
        <v>592.061315706036</v>
      </c>
      <c r="U51">
        <v>618.153480174278</v>
      </c>
      <c r="V51">
        <v>660.54285451569797</v>
      </c>
      <c r="W51">
        <v>671.56209226812405</v>
      </c>
      <c r="X51">
        <v>671.977138348165</v>
      </c>
      <c r="Y51">
        <v>696.90405441230405</v>
      </c>
      <c r="Z51">
        <v>723.98069208324102</v>
      </c>
      <c r="AA51">
        <v>755.01558890974798</v>
      </c>
      <c r="AB51">
        <v>809.93878525866103</v>
      </c>
      <c r="AC51">
        <v>855.24640003497495</v>
      </c>
      <c r="AD51">
        <v>902.38577477861099</v>
      </c>
      <c r="AE51">
        <v>906.50423698221903</v>
      </c>
      <c r="AF51">
        <v>925.92340914872204</v>
      </c>
    </row>
    <row r="52" spans="1:32" x14ac:dyDescent="0.3">
      <c r="A52" t="s">
        <v>152</v>
      </c>
      <c r="B52" t="s">
        <v>397</v>
      </c>
      <c r="C52" t="s">
        <v>297</v>
      </c>
      <c r="D52" t="s">
        <v>398</v>
      </c>
      <c r="E52" t="s">
        <v>298</v>
      </c>
      <c r="F52">
        <v>36.597620777949402</v>
      </c>
      <c r="G52">
        <v>39.3209399540074</v>
      </c>
      <c r="H52">
        <v>41.853008335313099</v>
      </c>
      <c r="I52">
        <v>44.686939207822398</v>
      </c>
      <c r="J52">
        <v>47.540878175832702</v>
      </c>
      <c r="K52">
        <v>50.512675594749702</v>
      </c>
      <c r="L52">
        <v>53.278965672145603</v>
      </c>
      <c r="M52">
        <v>56.229161282673701</v>
      </c>
      <c r="N52">
        <v>59.859959199991003</v>
      </c>
      <c r="O52">
        <v>63.382580420812999</v>
      </c>
      <c r="P52">
        <v>65.093729729314305</v>
      </c>
      <c r="Q52">
        <v>67.096072096610399</v>
      </c>
      <c r="R52">
        <v>72.2718197863245</v>
      </c>
      <c r="S52">
        <v>76.986112756021498</v>
      </c>
      <c r="T52">
        <v>80.380855612195205</v>
      </c>
      <c r="U52">
        <v>82.233453477502806</v>
      </c>
      <c r="V52">
        <v>84.197851388718902</v>
      </c>
      <c r="W52">
        <v>85.696974843839996</v>
      </c>
      <c r="X52">
        <v>87.458136875031002</v>
      </c>
      <c r="Y52">
        <v>90.451888067210703</v>
      </c>
      <c r="Z52">
        <v>95.002028414105496</v>
      </c>
      <c r="AA52">
        <v>100.35087398319</v>
      </c>
      <c r="AB52">
        <v>110.83086983892299</v>
      </c>
      <c r="AC52">
        <v>124.984697459579</v>
      </c>
      <c r="AD52">
        <v>133.534588537536</v>
      </c>
      <c r="AE52">
        <v>135.16144163160899</v>
      </c>
      <c r="AF52">
        <v>139.88360410798001</v>
      </c>
    </row>
    <row r="53" spans="1:32" x14ac:dyDescent="0.3">
      <c r="A53" t="s">
        <v>152</v>
      </c>
      <c r="B53" t="s">
        <v>399</v>
      </c>
      <c r="C53" t="s">
        <v>297</v>
      </c>
      <c r="D53" t="s">
        <v>400</v>
      </c>
      <c r="E53" t="s">
        <v>298</v>
      </c>
      <c r="F53">
        <v>141.11332757612399</v>
      </c>
      <c r="G53">
        <v>148.10947298518801</v>
      </c>
      <c r="H53">
        <v>156.39207813308701</v>
      </c>
      <c r="I53">
        <v>164.009838603996</v>
      </c>
      <c r="J53">
        <v>171.86445618880799</v>
      </c>
      <c r="K53">
        <v>183.166686453278</v>
      </c>
      <c r="L53">
        <v>194.08812387042499</v>
      </c>
      <c r="M53">
        <v>193.63297824253601</v>
      </c>
      <c r="N53">
        <v>193.93377224391</v>
      </c>
      <c r="O53">
        <v>203.80045000275501</v>
      </c>
      <c r="P53">
        <v>211.02698594390401</v>
      </c>
      <c r="Q53">
        <v>216.40657884128001</v>
      </c>
      <c r="R53">
        <v>237.30198374870699</v>
      </c>
      <c r="S53">
        <v>252.99058322325101</v>
      </c>
      <c r="T53">
        <v>255.590875634719</v>
      </c>
      <c r="U53">
        <v>257.90491117993702</v>
      </c>
      <c r="V53">
        <v>253.539472095435</v>
      </c>
      <c r="W53">
        <v>246.032719300195</v>
      </c>
      <c r="X53">
        <v>244.37425152227499</v>
      </c>
      <c r="Y53">
        <v>262.83166680571901</v>
      </c>
      <c r="Z53">
        <v>274.711356103556</v>
      </c>
      <c r="AA53">
        <v>295.99933936761198</v>
      </c>
      <c r="AB53">
        <v>306.320942315016</v>
      </c>
      <c r="AC53">
        <v>332.67016896168298</v>
      </c>
      <c r="AD53">
        <v>369.02740072625897</v>
      </c>
      <c r="AE53">
        <v>353.17844788682999</v>
      </c>
      <c r="AF53">
        <v>348.73185886530001</v>
      </c>
    </row>
    <row r="54" spans="1:32" x14ac:dyDescent="0.3">
      <c r="A54" t="s">
        <v>152</v>
      </c>
      <c r="B54" t="s">
        <v>401</v>
      </c>
      <c r="C54" t="s">
        <v>297</v>
      </c>
      <c r="D54" t="s">
        <v>402</v>
      </c>
      <c r="E54" t="s">
        <v>298</v>
      </c>
      <c r="F54">
        <v>326.35353573980399</v>
      </c>
      <c r="G54">
        <v>345.379731908944</v>
      </c>
      <c r="H54">
        <v>367.40779431212599</v>
      </c>
      <c r="I54">
        <v>387.61531631792002</v>
      </c>
      <c r="J54">
        <v>404.52779022630102</v>
      </c>
      <c r="K54">
        <v>425.85232424355303</v>
      </c>
      <c r="L54">
        <v>448.740215842807</v>
      </c>
      <c r="M54">
        <v>456.97967312175399</v>
      </c>
      <c r="N54">
        <v>478.75745983447501</v>
      </c>
      <c r="O54">
        <v>508.34319067734901</v>
      </c>
      <c r="P54">
        <v>523.38745220646501</v>
      </c>
      <c r="Q54">
        <v>536.42611789822104</v>
      </c>
      <c r="R54">
        <v>581.86443995275499</v>
      </c>
      <c r="S54">
        <v>619.13738742808005</v>
      </c>
      <c r="T54">
        <v>629.68193737588695</v>
      </c>
      <c r="U54">
        <v>632.62419677132402</v>
      </c>
      <c r="V54">
        <v>621.09268193173705</v>
      </c>
      <c r="W54">
        <v>599.73834267049904</v>
      </c>
      <c r="X54">
        <v>593.26223254271599</v>
      </c>
      <c r="Y54">
        <v>621.54249134064105</v>
      </c>
      <c r="Z54">
        <v>635.40227923866996</v>
      </c>
      <c r="AA54">
        <v>652.91014050508397</v>
      </c>
      <c r="AB54">
        <v>668.596121013014</v>
      </c>
      <c r="AC54">
        <v>713.10388795915696</v>
      </c>
      <c r="AD54">
        <v>749.15198197935001</v>
      </c>
      <c r="AE54">
        <v>740.81294989270395</v>
      </c>
      <c r="AF54">
        <v>743.21859244638904</v>
      </c>
    </row>
    <row r="55" spans="1:32" x14ac:dyDescent="0.3">
      <c r="A55" t="s">
        <v>152</v>
      </c>
      <c r="B55" t="s">
        <v>403</v>
      </c>
      <c r="C55" t="s">
        <v>297</v>
      </c>
      <c r="D55" t="s">
        <v>404</v>
      </c>
      <c r="E55" t="s">
        <v>298</v>
      </c>
      <c r="F55">
        <v>185.24020816367999</v>
      </c>
      <c r="G55">
        <v>197.27025892375599</v>
      </c>
      <c r="H55">
        <v>211.015716179039</v>
      </c>
      <c r="I55">
        <v>223.60547771392399</v>
      </c>
      <c r="J55">
        <v>232.663334037494</v>
      </c>
      <c r="K55">
        <v>242.685637790275</v>
      </c>
      <c r="L55">
        <v>254.65209197238201</v>
      </c>
      <c r="M55">
        <v>263.34669487921798</v>
      </c>
      <c r="N55">
        <v>284.82368759056499</v>
      </c>
      <c r="O55">
        <v>304.54274067459397</v>
      </c>
      <c r="P55">
        <v>312.36046626256098</v>
      </c>
      <c r="Q55">
        <v>320.01953905694103</v>
      </c>
      <c r="R55">
        <v>344.56245620404798</v>
      </c>
      <c r="S55">
        <v>366.14680420482898</v>
      </c>
      <c r="T55">
        <v>374.09106174116903</v>
      </c>
      <c r="U55">
        <v>374.71928559138701</v>
      </c>
      <c r="V55">
        <v>367.55320983630202</v>
      </c>
      <c r="W55">
        <v>353.70562337030401</v>
      </c>
      <c r="X55">
        <v>348.88798102044098</v>
      </c>
      <c r="Y55">
        <v>358.71082453492198</v>
      </c>
      <c r="Z55">
        <v>360.69092313511402</v>
      </c>
      <c r="AA55">
        <v>356.91080113747103</v>
      </c>
      <c r="AB55">
        <v>362.275178697998</v>
      </c>
      <c r="AC55">
        <v>380.43371899747399</v>
      </c>
      <c r="AD55">
        <v>380.12458125309098</v>
      </c>
      <c r="AE55">
        <v>387.63450200587403</v>
      </c>
      <c r="AF55">
        <v>394.48673358108999</v>
      </c>
    </row>
    <row r="56" spans="1:32" x14ac:dyDescent="0.3">
      <c r="A56" t="s">
        <v>152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152</v>
      </c>
      <c r="B57" t="s">
        <v>407</v>
      </c>
      <c r="C57" t="s">
        <v>297</v>
      </c>
      <c r="D57" t="s">
        <v>408</v>
      </c>
      <c r="E57" t="s">
        <v>298</v>
      </c>
      <c r="F57">
        <v>9245.7472691589301</v>
      </c>
      <c r="G57">
        <v>9902.4978789525103</v>
      </c>
      <c r="H57">
        <v>10748.9093875079</v>
      </c>
      <c r="I57">
        <v>11704.990988936001</v>
      </c>
      <c r="J57">
        <v>12526.3903029393</v>
      </c>
      <c r="K57">
        <v>13409.8210191052</v>
      </c>
      <c r="L57">
        <v>14223.594169542201</v>
      </c>
      <c r="M57">
        <v>14654.5324424625</v>
      </c>
      <c r="N57">
        <v>15338.604451077499</v>
      </c>
      <c r="O57">
        <v>16124.9516186406</v>
      </c>
      <c r="P57">
        <v>16531.966328808299</v>
      </c>
      <c r="Q57">
        <v>16952.823767865499</v>
      </c>
      <c r="R57">
        <v>18257.9181369533</v>
      </c>
      <c r="S57">
        <v>19216.793648184299</v>
      </c>
      <c r="T57">
        <v>19248.286800874601</v>
      </c>
      <c r="U57">
        <v>19376.8093160438</v>
      </c>
      <c r="V57">
        <v>18957.312638646701</v>
      </c>
      <c r="W57">
        <v>18199.518603958699</v>
      </c>
      <c r="X57">
        <v>17738.561601843601</v>
      </c>
      <c r="Y57">
        <v>17825.1206927372</v>
      </c>
      <c r="Z57">
        <v>18045.0361986834</v>
      </c>
      <c r="AA57">
        <v>18298.3353929156</v>
      </c>
      <c r="AB57">
        <v>19111.428055278298</v>
      </c>
      <c r="AC57">
        <v>20457.080637585401</v>
      </c>
      <c r="AD57">
        <v>21219.853494124</v>
      </c>
      <c r="AE57">
        <v>21242.092878247699</v>
      </c>
      <c r="AF57">
        <v>22314.092610509098</v>
      </c>
    </row>
    <row r="58" spans="1:32" x14ac:dyDescent="0.3">
      <c r="A58" t="s">
        <v>152</v>
      </c>
      <c r="B58" t="s">
        <v>409</v>
      </c>
      <c r="C58" t="s">
        <v>297</v>
      </c>
      <c r="D58" t="s">
        <v>410</v>
      </c>
      <c r="E58" t="s">
        <v>298</v>
      </c>
      <c r="F58">
        <v>9245.7472691589301</v>
      </c>
      <c r="G58">
        <v>9902.4978789525103</v>
      </c>
      <c r="H58">
        <v>10748.9093875079</v>
      </c>
      <c r="I58">
        <v>11704.990988936001</v>
      </c>
      <c r="J58">
        <v>12526.3903029393</v>
      </c>
      <c r="K58">
        <v>13409.8210191052</v>
      </c>
      <c r="L58">
        <v>14223.594169542201</v>
      </c>
      <c r="M58">
        <v>14654.5324424625</v>
      </c>
      <c r="N58">
        <v>15338.604451077499</v>
      </c>
      <c r="O58">
        <v>16124.9516186406</v>
      </c>
      <c r="P58">
        <v>16531.966328808299</v>
      </c>
      <c r="Q58">
        <v>16952.823767865499</v>
      </c>
      <c r="R58">
        <v>18257.9181369533</v>
      </c>
      <c r="S58">
        <v>19216.793648184299</v>
      </c>
      <c r="T58">
        <v>19248.286800874601</v>
      </c>
      <c r="U58">
        <v>19376.8093160438</v>
      </c>
      <c r="V58">
        <v>18957.312638646701</v>
      </c>
      <c r="W58">
        <v>18199.518603958699</v>
      </c>
      <c r="X58">
        <v>17738.561601843601</v>
      </c>
      <c r="Y58">
        <v>17825.1206927372</v>
      </c>
      <c r="Z58">
        <v>18045.0361986834</v>
      </c>
      <c r="AA58">
        <v>18298.3353929156</v>
      </c>
      <c r="AB58">
        <v>19111.428055278298</v>
      </c>
      <c r="AC58">
        <v>20457.080637585401</v>
      </c>
      <c r="AD58">
        <v>21219.853494124</v>
      </c>
      <c r="AE58">
        <v>21242.092878247699</v>
      </c>
      <c r="AF58">
        <v>22314.092610509098</v>
      </c>
    </row>
    <row r="59" spans="1:32" x14ac:dyDescent="0.3">
      <c r="A59" t="s">
        <v>152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153</v>
      </c>
      <c r="B2" t="s">
        <v>295</v>
      </c>
      <c r="C2" t="s">
        <v>297</v>
      </c>
      <c r="D2" t="s">
        <v>296</v>
      </c>
      <c r="E2" t="s">
        <v>298</v>
      </c>
      <c r="F2">
        <v>109.716570270871</v>
      </c>
      <c r="G2">
        <v>117.31042163887901</v>
      </c>
      <c r="H2">
        <v>124.185497841507</v>
      </c>
      <c r="I2">
        <v>131.31028561623</v>
      </c>
      <c r="J2">
        <v>138.62216175608901</v>
      </c>
      <c r="K2">
        <v>144.49479105858899</v>
      </c>
      <c r="L2">
        <v>147.193780033271</v>
      </c>
      <c r="M2">
        <v>145.54105500428599</v>
      </c>
      <c r="N2">
        <v>151.553026623308</v>
      </c>
      <c r="O2">
        <v>155.64007848181299</v>
      </c>
      <c r="P2">
        <v>159.274080298771</v>
      </c>
      <c r="Q2">
        <v>161.01030939439701</v>
      </c>
      <c r="R2">
        <v>175.50560105676601</v>
      </c>
      <c r="S2">
        <v>186.77385208409601</v>
      </c>
      <c r="T2">
        <v>190.18987171610701</v>
      </c>
      <c r="U2">
        <v>191.48972650543701</v>
      </c>
      <c r="V2">
        <v>196.863881550754</v>
      </c>
      <c r="W2">
        <v>200.16006920439301</v>
      </c>
      <c r="X2">
        <v>196.19590996473499</v>
      </c>
      <c r="Y2">
        <v>202.105040696386</v>
      </c>
      <c r="Z2">
        <v>212.048571000582</v>
      </c>
      <c r="AA2">
        <v>221.93985814168499</v>
      </c>
      <c r="AB2">
        <v>232.29055428065999</v>
      </c>
      <c r="AC2">
        <v>247.194457215227</v>
      </c>
      <c r="AD2">
        <v>261.66669738080202</v>
      </c>
      <c r="AE2">
        <v>264.49593847922398</v>
      </c>
      <c r="AF2">
        <v>272.91705129260799</v>
      </c>
    </row>
    <row r="3" spans="1:32" x14ac:dyDescent="0.3">
      <c r="A3" t="s">
        <v>153</v>
      </c>
      <c r="B3" t="s">
        <v>299</v>
      </c>
      <c r="C3" t="s">
        <v>297</v>
      </c>
      <c r="D3" t="s">
        <v>300</v>
      </c>
      <c r="E3" t="s">
        <v>298</v>
      </c>
      <c r="F3">
        <v>60.253359400597702</v>
      </c>
      <c r="G3">
        <v>62.967369752137898</v>
      </c>
      <c r="H3">
        <v>68.065219691800905</v>
      </c>
      <c r="I3">
        <v>72.898094515881198</v>
      </c>
      <c r="J3">
        <v>76.791542869958903</v>
      </c>
      <c r="K3">
        <v>81.271982925132093</v>
      </c>
      <c r="L3">
        <v>85.905171047309295</v>
      </c>
      <c r="M3">
        <v>88.174840491313503</v>
      </c>
      <c r="N3">
        <v>91.910614376764102</v>
      </c>
      <c r="O3">
        <v>94.571921222542997</v>
      </c>
      <c r="P3">
        <v>97.226666923552997</v>
      </c>
      <c r="Q3">
        <v>99.720266627571306</v>
      </c>
      <c r="R3">
        <v>105.579374817231</v>
      </c>
      <c r="S3">
        <v>110.159199521068</v>
      </c>
      <c r="T3">
        <v>109.556949427966</v>
      </c>
      <c r="U3">
        <v>108.559525846535</v>
      </c>
      <c r="V3">
        <v>106.664456213043</v>
      </c>
      <c r="W3">
        <v>101.900590051793</v>
      </c>
      <c r="X3">
        <v>96.875708597023106</v>
      </c>
      <c r="Y3">
        <v>92.475965626408097</v>
      </c>
      <c r="Z3">
        <v>90.518759628003906</v>
      </c>
      <c r="AA3">
        <v>90.166569308681801</v>
      </c>
      <c r="AB3">
        <v>94.636106985436996</v>
      </c>
      <c r="AC3">
        <v>107.954437651221</v>
      </c>
      <c r="AD3">
        <v>116.993509961161</v>
      </c>
      <c r="AE3">
        <v>127.61319810511399</v>
      </c>
      <c r="AF3">
        <v>141.22994962936701</v>
      </c>
    </row>
    <row r="4" spans="1:32" x14ac:dyDescent="0.3">
      <c r="A4" t="s">
        <v>153</v>
      </c>
      <c r="B4" t="s">
        <v>301</v>
      </c>
      <c r="C4" t="s">
        <v>297</v>
      </c>
      <c r="D4" t="s">
        <v>302</v>
      </c>
      <c r="E4" t="s">
        <v>298</v>
      </c>
      <c r="F4">
        <v>3101.8531698032102</v>
      </c>
      <c r="G4">
        <v>3236.92943537889</v>
      </c>
      <c r="H4">
        <v>3437.9050481180302</v>
      </c>
      <c r="I4">
        <v>3641.8727599240501</v>
      </c>
      <c r="J4">
        <v>3790.7963388994799</v>
      </c>
      <c r="K4">
        <v>3963.6835096719301</v>
      </c>
      <c r="L4">
        <v>4111.1048743270003</v>
      </c>
      <c r="M4">
        <v>4150.8194201426804</v>
      </c>
      <c r="N4">
        <v>4288.1894375499396</v>
      </c>
      <c r="O4">
        <v>4383.2275142467797</v>
      </c>
      <c r="P4">
        <v>4387.6001823505603</v>
      </c>
      <c r="Q4">
        <v>4451.0366317861199</v>
      </c>
      <c r="R4">
        <v>4706.8941207872604</v>
      </c>
      <c r="S4">
        <v>4869.7919343307703</v>
      </c>
      <c r="T4">
        <v>4750.6818177760697</v>
      </c>
      <c r="U4">
        <v>4711.7816030082704</v>
      </c>
      <c r="V4">
        <v>4625.6653721708399</v>
      </c>
      <c r="W4">
        <v>4479.0346264059199</v>
      </c>
      <c r="X4">
        <v>4419.37404271583</v>
      </c>
      <c r="Y4">
        <v>4445.3630197254997</v>
      </c>
      <c r="Z4">
        <v>4472.6918053232002</v>
      </c>
      <c r="AA4">
        <v>4534.8514929521898</v>
      </c>
      <c r="AB4">
        <v>4666.02932611502</v>
      </c>
      <c r="AC4">
        <v>4972.3916749847904</v>
      </c>
      <c r="AD4">
        <v>5146.3996584883398</v>
      </c>
      <c r="AE4">
        <v>5362.5947393095703</v>
      </c>
      <c r="AF4">
        <v>5849.4957893415503</v>
      </c>
    </row>
    <row r="5" spans="1:32" x14ac:dyDescent="0.3">
      <c r="A5" t="s">
        <v>153</v>
      </c>
      <c r="B5" t="s">
        <v>303</v>
      </c>
      <c r="C5" t="s">
        <v>297</v>
      </c>
      <c r="D5" t="s">
        <v>304</v>
      </c>
      <c r="E5" t="s">
        <v>298</v>
      </c>
      <c r="F5">
        <v>598.51146848628298</v>
      </c>
      <c r="G5">
        <v>626.01823311007399</v>
      </c>
      <c r="H5">
        <v>659.90050902491396</v>
      </c>
      <c r="I5">
        <v>692.91556249755695</v>
      </c>
      <c r="J5">
        <v>715.66927859602902</v>
      </c>
      <c r="K5">
        <v>744.12086229497402</v>
      </c>
      <c r="L5">
        <v>784.01615282375803</v>
      </c>
      <c r="M5">
        <v>806.05210871330598</v>
      </c>
      <c r="N5">
        <v>844.23986907599397</v>
      </c>
      <c r="O5">
        <v>875.84147069787798</v>
      </c>
      <c r="P5">
        <v>871.25976729225999</v>
      </c>
      <c r="Q5">
        <v>881.477014933737</v>
      </c>
      <c r="R5">
        <v>959.739481579119</v>
      </c>
      <c r="S5">
        <v>1019.19146833554</v>
      </c>
      <c r="T5">
        <v>996.20796093556896</v>
      </c>
      <c r="U5">
        <v>990.95837323027297</v>
      </c>
      <c r="V5">
        <v>958.93548132730098</v>
      </c>
      <c r="W5">
        <v>929.51764156521699</v>
      </c>
      <c r="X5">
        <v>933.08979965106903</v>
      </c>
      <c r="Y5">
        <v>965.57513495931198</v>
      </c>
      <c r="Z5">
        <v>990.18256010169705</v>
      </c>
      <c r="AA5">
        <v>1045.7767807733801</v>
      </c>
      <c r="AB5">
        <v>1090.6599139857799</v>
      </c>
      <c r="AC5">
        <v>1162.1858520690901</v>
      </c>
      <c r="AD5">
        <v>1210.1981359883</v>
      </c>
      <c r="AE5">
        <v>1223.0791878970799</v>
      </c>
      <c r="AF5">
        <v>1295.5954174849301</v>
      </c>
    </row>
    <row r="6" spans="1:32" x14ac:dyDescent="0.3">
      <c r="A6" t="s">
        <v>153</v>
      </c>
      <c r="B6" t="s">
        <v>305</v>
      </c>
      <c r="C6" t="s">
        <v>297</v>
      </c>
      <c r="D6" t="s">
        <v>306</v>
      </c>
      <c r="E6" t="s">
        <v>298</v>
      </c>
      <c r="F6">
        <v>662.59921856080098</v>
      </c>
      <c r="G6">
        <v>669.01748509506604</v>
      </c>
      <c r="H6">
        <v>691.63513717892204</v>
      </c>
      <c r="I6">
        <v>720.32794300216904</v>
      </c>
      <c r="J6">
        <v>732.98155757884194</v>
      </c>
      <c r="K6">
        <v>743.15072937697198</v>
      </c>
      <c r="L6">
        <v>750.13074498653498</v>
      </c>
      <c r="M6">
        <v>740.00827619506697</v>
      </c>
      <c r="N6">
        <v>740.13769355996499</v>
      </c>
      <c r="O6">
        <v>732.78082090996998</v>
      </c>
      <c r="P6">
        <v>704.532475076521</v>
      </c>
      <c r="Q6">
        <v>683.33602834062299</v>
      </c>
      <c r="R6">
        <v>685.60480476565999</v>
      </c>
      <c r="S6">
        <v>670.50168979589398</v>
      </c>
      <c r="T6">
        <v>635.93418453929803</v>
      </c>
      <c r="U6">
        <v>608.52698512416305</v>
      </c>
      <c r="V6">
        <v>583.88630409360701</v>
      </c>
      <c r="W6">
        <v>564.69392686961305</v>
      </c>
      <c r="X6">
        <v>559.37728002752397</v>
      </c>
      <c r="Y6">
        <v>568.99900051010502</v>
      </c>
      <c r="Z6">
        <v>579.42512770206804</v>
      </c>
      <c r="AA6">
        <v>592.33907595532901</v>
      </c>
      <c r="AB6">
        <v>614.34693909319299</v>
      </c>
      <c r="AC6">
        <v>653.17098491420404</v>
      </c>
      <c r="AD6">
        <v>669.94623631065701</v>
      </c>
      <c r="AE6">
        <v>700.01995075460604</v>
      </c>
      <c r="AF6">
        <v>769.49210589736902</v>
      </c>
    </row>
    <row r="7" spans="1:32" x14ac:dyDescent="0.3">
      <c r="A7" t="s">
        <v>153</v>
      </c>
      <c r="B7" t="s">
        <v>307</v>
      </c>
      <c r="C7" t="s">
        <v>297</v>
      </c>
      <c r="D7" t="s">
        <v>308</v>
      </c>
      <c r="E7" t="s">
        <v>298</v>
      </c>
      <c r="F7">
        <v>281.70969333234802</v>
      </c>
      <c r="G7">
        <v>293.127788026872</v>
      </c>
      <c r="H7">
        <v>310.94112456322301</v>
      </c>
      <c r="I7">
        <v>333.72850198073002</v>
      </c>
      <c r="J7">
        <v>350.25919393623099</v>
      </c>
      <c r="K7">
        <v>369.72026104074598</v>
      </c>
      <c r="L7">
        <v>382.05199028169801</v>
      </c>
      <c r="M7">
        <v>383.24660630330499</v>
      </c>
      <c r="N7">
        <v>397.92982851351201</v>
      </c>
      <c r="O7">
        <v>408.70300471300698</v>
      </c>
      <c r="P7">
        <v>413.00326646383297</v>
      </c>
      <c r="Q7">
        <v>419.93070010971297</v>
      </c>
      <c r="R7">
        <v>439.20787401973303</v>
      </c>
      <c r="S7">
        <v>447.05586891129798</v>
      </c>
      <c r="T7">
        <v>436.26314993646599</v>
      </c>
      <c r="U7">
        <v>431.09475809220498</v>
      </c>
      <c r="V7">
        <v>419.723287580614</v>
      </c>
      <c r="W7">
        <v>405.89641893495201</v>
      </c>
      <c r="X7">
        <v>394.47734070449798</v>
      </c>
      <c r="Y7">
        <v>389.821047104005</v>
      </c>
      <c r="Z7">
        <v>389.35829155827298</v>
      </c>
      <c r="AA7">
        <v>386.93011738224902</v>
      </c>
      <c r="AB7">
        <v>394.55932054298398</v>
      </c>
      <c r="AC7">
        <v>415.47365079627002</v>
      </c>
      <c r="AD7">
        <v>425.86205169541898</v>
      </c>
      <c r="AE7">
        <v>446.94071646788802</v>
      </c>
      <c r="AF7">
        <v>486.84657449130401</v>
      </c>
    </row>
    <row r="8" spans="1:32" x14ac:dyDescent="0.3">
      <c r="A8" t="s">
        <v>153</v>
      </c>
      <c r="B8" t="s">
        <v>309</v>
      </c>
      <c r="C8" t="s">
        <v>297</v>
      </c>
      <c r="D8" t="s">
        <v>310</v>
      </c>
      <c r="E8" t="s">
        <v>298</v>
      </c>
      <c r="F8">
        <v>35.3990874922739</v>
      </c>
      <c r="G8">
        <v>38.180139666589298</v>
      </c>
      <c r="H8">
        <v>40.938284704630597</v>
      </c>
      <c r="I8">
        <v>38.824628726941697</v>
      </c>
      <c r="J8">
        <v>40.341674827169598</v>
      </c>
      <c r="K8">
        <v>48.3586522997348</v>
      </c>
      <c r="L8">
        <v>52.8124433872525</v>
      </c>
      <c r="M8">
        <v>53.869392359976203</v>
      </c>
      <c r="N8">
        <v>58.669563498774501</v>
      </c>
      <c r="O8">
        <v>66.060855277726205</v>
      </c>
      <c r="P8">
        <v>80.919181501814904</v>
      </c>
      <c r="Q8">
        <v>97.870478542812805</v>
      </c>
      <c r="R8">
        <v>110.137590675582</v>
      </c>
      <c r="S8">
        <v>128.30208687017</v>
      </c>
      <c r="T8">
        <v>116.84331127309601</v>
      </c>
      <c r="U8">
        <v>122.74758502408299</v>
      </c>
      <c r="V8">
        <v>139.44444090670601</v>
      </c>
      <c r="W8">
        <v>132.504286616092</v>
      </c>
      <c r="X8">
        <v>133.49375244357199</v>
      </c>
      <c r="Y8">
        <v>135.999018703692</v>
      </c>
      <c r="Z8">
        <v>126.629057389414</v>
      </c>
      <c r="AA8">
        <v>118.56735782734</v>
      </c>
      <c r="AB8">
        <v>106.25580721293299</v>
      </c>
      <c r="AC8">
        <v>100.857491992042</v>
      </c>
      <c r="AD8">
        <v>93.913909753395799</v>
      </c>
      <c r="AE8">
        <v>86.3322061827932</v>
      </c>
      <c r="AF8">
        <v>86.511897069388596</v>
      </c>
    </row>
    <row r="9" spans="1:32" x14ac:dyDescent="0.3">
      <c r="A9" t="s">
        <v>153</v>
      </c>
      <c r="B9" t="s">
        <v>311</v>
      </c>
      <c r="C9" t="s">
        <v>297</v>
      </c>
      <c r="D9" t="s">
        <v>312</v>
      </c>
      <c r="E9" t="s">
        <v>298</v>
      </c>
      <c r="F9">
        <v>139.10660840417501</v>
      </c>
      <c r="G9">
        <v>142.833926380419</v>
      </c>
      <c r="H9">
        <v>151.58759388476099</v>
      </c>
      <c r="I9">
        <v>156.87482355018699</v>
      </c>
      <c r="J9">
        <v>158.784731802311</v>
      </c>
      <c r="K9">
        <v>163.427755585607</v>
      </c>
      <c r="L9">
        <v>166.07122158979001</v>
      </c>
      <c r="M9">
        <v>167.860093736359</v>
      </c>
      <c r="N9">
        <v>175.06857100446601</v>
      </c>
      <c r="O9">
        <v>181.288234520104</v>
      </c>
      <c r="P9">
        <v>182.98607597964201</v>
      </c>
      <c r="Q9">
        <v>186.49463905170899</v>
      </c>
      <c r="R9">
        <v>199.89537798024901</v>
      </c>
      <c r="S9">
        <v>205.02979138153199</v>
      </c>
      <c r="T9">
        <v>194.74703839258601</v>
      </c>
      <c r="U9">
        <v>198.997595948618</v>
      </c>
      <c r="V9">
        <v>195.38608752127001</v>
      </c>
      <c r="W9">
        <v>189.39458210078001</v>
      </c>
      <c r="X9">
        <v>184.42483756806899</v>
      </c>
      <c r="Y9">
        <v>180.53098324033101</v>
      </c>
      <c r="Z9">
        <v>179.051549263667</v>
      </c>
      <c r="AA9">
        <v>177.94560672527999</v>
      </c>
      <c r="AB9">
        <v>185.53843980341</v>
      </c>
      <c r="AC9">
        <v>198.157267482002</v>
      </c>
      <c r="AD9">
        <v>208.49889552270599</v>
      </c>
      <c r="AE9">
        <v>216.18413251109499</v>
      </c>
      <c r="AF9">
        <v>232.14416271757301</v>
      </c>
    </row>
    <row r="10" spans="1:32" x14ac:dyDescent="0.3">
      <c r="A10" t="s">
        <v>153</v>
      </c>
      <c r="B10" t="s">
        <v>313</v>
      </c>
      <c r="C10" t="s">
        <v>297</v>
      </c>
      <c r="D10" t="s">
        <v>314</v>
      </c>
      <c r="E10" t="s">
        <v>298</v>
      </c>
      <c r="F10">
        <v>266.61242067964997</v>
      </c>
      <c r="G10">
        <v>274.00436259266399</v>
      </c>
      <c r="H10">
        <v>291.78787439573301</v>
      </c>
      <c r="I10">
        <v>302.12933686056999</v>
      </c>
      <c r="J10">
        <v>305.83586019349099</v>
      </c>
      <c r="K10">
        <v>315.60503402615899</v>
      </c>
      <c r="L10">
        <v>320.646038672815</v>
      </c>
      <c r="M10">
        <v>322.40056107365501</v>
      </c>
      <c r="N10">
        <v>330.19486612367598</v>
      </c>
      <c r="O10">
        <v>337.22763100761</v>
      </c>
      <c r="P10">
        <v>337.44078917303699</v>
      </c>
      <c r="Q10">
        <v>343.90655991964798</v>
      </c>
      <c r="R10">
        <v>370.78237644251499</v>
      </c>
      <c r="S10">
        <v>379.46593988679302</v>
      </c>
      <c r="T10">
        <v>370.17776480281901</v>
      </c>
      <c r="U10">
        <v>376.72159124041002</v>
      </c>
      <c r="V10">
        <v>372.17495376534202</v>
      </c>
      <c r="W10">
        <v>348.06229147633002</v>
      </c>
      <c r="X10">
        <v>331.31825487865598</v>
      </c>
      <c r="Y10">
        <v>315.21585227532398</v>
      </c>
      <c r="Z10">
        <v>309.340435850924</v>
      </c>
      <c r="AA10">
        <v>302.438387412971</v>
      </c>
      <c r="AB10">
        <v>306.04648174010401</v>
      </c>
      <c r="AC10">
        <v>322.49540507309399</v>
      </c>
      <c r="AD10">
        <v>336.30002859579997</v>
      </c>
      <c r="AE10">
        <v>356.196027744557</v>
      </c>
      <c r="AF10">
        <v>389.38869547592901</v>
      </c>
    </row>
    <row r="11" spans="1:32" x14ac:dyDescent="0.3">
      <c r="A11" t="s">
        <v>153</v>
      </c>
      <c r="B11" t="s">
        <v>315</v>
      </c>
      <c r="C11" t="s">
        <v>297</v>
      </c>
      <c r="D11" t="s">
        <v>316</v>
      </c>
      <c r="E11" t="s">
        <v>298</v>
      </c>
      <c r="F11">
        <v>127.505812275474</v>
      </c>
      <c r="G11">
        <v>131.17043621224499</v>
      </c>
      <c r="H11">
        <v>140.20028051097199</v>
      </c>
      <c r="I11">
        <v>145.254513310383</v>
      </c>
      <c r="J11">
        <v>147.05112839118101</v>
      </c>
      <c r="K11">
        <v>152.17727844055199</v>
      </c>
      <c r="L11">
        <v>154.57481708302501</v>
      </c>
      <c r="M11">
        <v>154.54046733729601</v>
      </c>
      <c r="N11">
        <v>155.12629511921</v>
      </c>
      <c r="O11">
        <v>155.939396487507</v>
      </c>
      <c r="P11">
        <v>154.45471319339501</v>
      </c>
      <c r="Q11">
        <v>157.41192086793899</v>
      </c>
      <c r="R11">
        <v>170.88699846226601</v>
      </c>
      <c r="S11">
        <v>174.436148505261</v>
      </c>
      <c r="T11">
        <v>175.43072641023301</v>
      </c>
      <c r="U11">
        <v>177.72399529179199</v>
      </c>
      <c r="V11">
        <v>176.78886624407201</v>
      </c>
      <c r="W11">
        <v>158.66770937555</v>
      </c>
      <c r="X11">
        <v>146.89341731058701</v>
      </c>
      <c r="Y11">
        <v>134.684869034993</v>
      </c>
      <c r="Z11">
        <v>130.28888658725799</v>
      </c>
      <c r="AA11">
        <v>124.492780687691</v>
      </c>
      <c r="AB11">
        <v>120.50804193669499</v>
      </c>
      <c r="AC11">
        <v>124.33813759109201</v>
      </c>
      <c r="AD11">
        <v>127.80113307309399</v>
      </c>
      <c r="AE11">
        <v>140.01189523346201</v>
      </c>
      <c r="AF11">
        <v>157.244532758356</v>
      </c>
    </row>
    <row r="12" spans="1:32" x14ac:dyDescent="0.3">
      <c r="A12" t="s">
        <v>153</v>
      </c>
      <c r="B12" t="s">
        <v>317</v>
      </c>
      <c r="C12" t="s">
        <v>297</v>
      </c>
      <c r="D12" t="s">
        <v>318</v>
      </c>
      <c r="E12" t="s">
        <v>298</v>
      </c>
      <c r="F12">
        <v>295.66633626492001</v>
      </c>
      <c r="G12">
        <v>313.64637706838499</v>
      </c>
      <c r="H12">
        <v>336.34595662905502</v>
      </c>
      <c r="I12">
        <v>361.19099810655001</v>
      </c>
      <c r="J12">
        <v>383.07630915508599</v>
      </c>
      <c r="K12">
        <v>408.74234575206901</v>
      </c>
      <c r="L12">
        <v>429.14071833026799</v>
      </c>
      <c r="M12">
        <v>438.86049951974297</v>
      </c>
      <c r="N12">
        <v>459.57205221489102</v>
      </c>
      <c r="O12">
        <v>474.11858794035902</v>
      </c>
      <c r="P12">
        <v>483.80168553154999</v>
      </c>
      <c r="Q12">
        <v>494.87925248161099</v>
      </c>
      <c r="R12">
        <v>524.54061713091096</v>
      </c>
      <c r="S12">
        <v>542.17763684804299</v>
      </c>
      <c r="T12">
        <v>530.38224406194502</v>
      </c>
      <c r="U12">
        <v>522.09796232269298</v>
      </c>
      <c r="V12">
        <v>510.31097492480899</v>
      </c>
      <c r="W12">
        <v>485.48855847115999</v>
      </c>
      <c r="X12">
        <v>467.36152424151499</v>
      </c>
      <c r="Y12">
        <v>461.41649338989902</v>
      </c>
      <c r="Z12">
        <v>461.439080984643</v>
      </c>
      <c r="AA12">
        <v>462.26829293180998</v>
      </c>
      <c r="AB12">
        <v>476.43733083793001</v>
      </c>
      <c r="AC12">
        <v>509.82221340357501</v>
      </c>
      <c r="AD12">
        <v>528.23602451159297</v>
      </c>
      <c r="AE12">
        <v>557.51723303144001</v>
      </c>
      <c r="AF12">
        <v>615.33436631922996</v>
      </c>
    </row>
    <row r="13" spans="1:32" x14ac:dyDescent="0.3">
      <c r="A13" t="s">
        <v>153</v>
      </c>
      <c r="B13" t="s">
        <v>319</v>
      </c>
      <c r="C13" t="s">
        <v>297</v>
      </c>
      <c r="D13" t="s">
        <v>320</v>
      </c>
      <c r="E13" t="s">
        <v>298</v>
      </c>
      <c r="F13">
        <v>228.467494168466</v>
      </c>
      <c r="G13">
        <v>242.544098322368</v>
      </c>
      <c r="H13">
        <v>263.20972576985997</v>
      </c>
      <c r="I13">
        <v>285.07261161874402</v>
      </c>
      <c r="J13">
        <v>302.77173187211997</v>
      </c>
      <c r="K13">
        <v>322.27268099675302</v>
      </c>
      <c r="L13">
        <v>338.45446731775502</v>
      </c>
      <c r="M13">
        <v>343.89213615535601</v>
      </c>
      <c r="N13">
        <v>360.13807076105002</v>
      </c>
      <c r="O13">
        <v>376.58515148110399</v>
      </c>
      <c r="P13">
        <v>386.61703620664298</v>
      </c>
      <c r="Q13">
        <v>402.51382719790001</v>
      </c>
      <c r="R13">
        <v>437.65022393608598</v>
      </c>
      <c r="S13">
        <v>466.93949380866502</v>
      </c>
      <c r="T13">
        <v>468.04098819676102</v>
      </c>
      <c r="U13">
        <v>470.87008010984903</v>
      </c>
      <c r="V13">
        <v>475.505930393884</v>
      </c>
      <c r="W13">
        <v>479.21273132888803</v>
      </c>
      <c r="X13">
        <v>481.05447523010002</v>
      </c>
      <c r="Y13">
        <v>481.73713427487297</v>
      </c>
      <c r="Z13">
        <v>475.73876107743598</v>
      </c>
      <c r="AA13">
        <v>470.62198719914198</v>
      </c>
      <c r="AB13">
        <v>483.74618812422602</v>
      </c>
      <c r="AC13">
        <v>515.45579312494999</v>
      </c>
      <c r="AD13">
        <v>535.580312718973</v>
      </c>
      <c r="AE13">
        <v>571.222007134504</v>
      </c>
      <c r="AF13">
        <v>641.50373105221001</v>
      </c>
    </row>
    <row r="14" spans="1:32" x14ac:dyDescent="0.3">
      <c r="A14" t="s">
        <v>153</v>
      </c>
      <c r="B14" t="s">
        <v>321</v>
      </c>
      <c r="C14" t="s">
        <v>297</v>
      </c>
      <c r="D14" t="s">
        <v>322</v>
      </c>
      <c r="E14" t="s">
        <v>298</v>
      </c>
      <c r="F14">
        <v>85.290625240372194</v>
      </c>
      <c r="G14">
        <v>87.468435662971999</v>
      </c>
      <c r="H14">
        <v>92.676980459501905</v>
      </c>
      <c r="I14">
        <v>97.345373538217402</v>
      </c>
      <c r="J14">
        <v>102.83805109387301</v>
      </c>
      <c r="K14">
        <v>105.096708022423</v>
      </c>
      <c r="L14">
        <v>108.729329156326</v>
      </c>
      <c r="M14">
        <v>108.166553707136</v>
      </c>
      <c r="N14">
        <v>111.530665278318</v>
      </c>
      <c r="O14">
        <v>112.84146052145699</v>
      </c>
      <c r="P14">
        <v>114.285160971435</v>
      </c>
      <c r="Q14">
        <v>117.290371669636</v>
      </c>
      <c r="R14">
        <v>120.34569702790201</v>
      </c>
      <c r="S14">
        <v>118.09330630209099</v>
      </c>
      <c r="T14">
        <v>107.914467711087</v>
      </c>
      <c r="U14">
        <v>99.098114967220397</v>
      </c>
      <c r="V14">
        <v>95.467950912213396</v>
      </c>
      <c r="W14">
        <v>91.425901092257803</v>
      </c>
      <c r="X14">
        <v>87.615991455745004</v>
      </c>
      <c r="Y14">
        <v>86.033344522499206</v>
      </c>
      <c r="Z14">
        <v>85.816769461587697</v>
      </c>
      <c r="AA14">
        <v>87.690227347931199</v>
      </c>
      <c r="AB14">
        <v>91.722223402872302</v>
      </c>
      <c r="AC14">
        <v>98.8289443472122</v>
      </c>
      <c r="AD14">
        <v>98.425199562925798</v>
      </c>
      <c r="AE14">
        <v>102.65139010883399</v>
      </c>
      <c r="AF14">
        <v>112.486915064302</v>
      </c>
    </row>
    <row r="15" spans="1:32" x14ac:dyDescent="0.3">
      <c r="A15" t="s">
        <v>153</v>
      </c>
      <c r="B15" t="s">
        <v>323</v>
      </c>
      <c r="C15" t="s">
        <v>297</v>
      </c>
      <c r="D15" t="s">
        <v>324</v>
      </c>
      <c r="E15" t="s">
        <v>298</v>
      </c>
      <c r="F15">
        <v>174.07635121912901</v>
      </c>
      <c r="G15">
        <v>181.10560253904299</v>
      </c>
      <c r="H15">
        <v>193.91642311464199</v>
      </c>
      <c r="I15">
        <v>205.20462024913601</v>
      </c>
      <c r="J15">
        <v>217.94458269860399</v>
      </c>
      <c r="K15">
        <v>227.07998807729101</v>
      </c>
      <c r="L15">
        <v>236.00679915165099</v>
      </c>
      <c r="M15">
        <v>235.11226168495801</v>
      </c>
      <c r="N15">
        <v>239.84858276400001</v>
      </c>
      <c r="O15">
        <v>240.86920291155599</v>
      </c>
      <c r="P15">
        <v>240.92913760926101</v>
      </c>
      <c r="Q15">
        <v>244.36671821253501</v>
      </c>
      <c r="R15">
        <v>254.21984022934899</v>
      </c>
      <c r="S15">
        <v>259.04165806690099</v>
      </c>
      <c r="T15">
        <v>254.101915834381</v>
      </c>
      <c r="U15">
        <v>250.59367245109601</v>
      </c>
      <c r="V15">
        <v>246.19194348734999</v>
      </c>
      <c r="W15">
        <v>241.600216176788</v>
      </c>
      <c r="X15">
        <v>241.005979269866</v>
      </c>
      <c r="Y15">
        <v>243.26404368927601</v>
      </c>
      <c r="Z15">
        <v>244.43533835376101</v>
      </c>
      <c r="AA15">
        <v>246.68477595718801</v>
      </c>
      <c r="AB15">
        <v>256.249229879545</v>
      </c>
      <c r="AC15">
        <v>271.89927798456898</v>
      </c>
      <c r="AD15">
        <v>274.92244444880299</v>
      </c>
      <c r="AE15">
        <v>283.90937314110101</v>
      </c>
      <c r="AF15">
        <v>306.63940472924003</v>
      </c>
    </row>
    <row r="16" spans="1:32" x14ac:dyDescent="0.3">
      <c r="A16" t="s">
        <v>153</v>
      </c>
      <c r="B16" t="s">
        <v>325</v>
      </c>
      <c r="C16" t="s">
        <v>297</v>
      </c>
      <c r="D16" t="s">
        <v>326</v>
      </c>
      <c r="E16" t="s">
        <v>298</v>
      </c>
      <c r="F16">
        <v>88.785725978756702</v>
      </c>
      <c r="G16">
        <v>93.637166876071305</v>
      </c>
      <c r="H16">
        <v>101.239442655141</v>
      </c>
      <c r="I16">
        <v>107.859246710918</v>
      </c>
      <c r="J16">
        <v>115.106531604731</v>
      </c>
      <c r="K16">
        <v>121.983280054869</v>
      </c>
      <c r="L16">
        <v>127.27746999532501</v>
      </c>
      <c r="M16">
        <v>126.945707977822</v>
      </c>
      <c r="N16">
        <v>128.31791748568199</v>
      </c>
      <c r="O16">
        <v>128.0277423901</v>
      </c>
      <c r="P16">
        <v>126.643976637826</v>
      </c>
      <c r="Q16">
        <v>127.076346542899</v>
      </c>
      <c r="R16">
        <v>133.874143201447</v>
      </c>
      <c r="S16">
        <v>140.94835176481101</v>
      </c>
      <c r="T16">
        <v>146.18744812329501</v>
      </c>
      <c r="U16">
        <v>151.49555748387499</v>
      </c>
      <c r="V16">
        <v>150.723992575137</v>
      </c>
      <c r="W16">
        <v>150.17431508453001</v>
      </c>
      <c r="X16">
        <v>153.38998781412101</v>
      </c>
      <c r="Y16">
        <v>157.23069916677699</v>
      </c>
      <c r="Z16">
        <v>158.61856889217299</v>
      </c>
      <c r="AA16">
        <v>158.99454860925701</v>
      </c>
      <c r="AB16">
        <v>164.52700647667299</v>
      </c>
      <c r="AC16">
        <v>173.07033363735599</v>
      </c>
      <c r="AD16">
        <v>176.497244885877</v>
      </c>
      <c r="AE16">
        <v>181.25798303226699</v>
      </c>
      <c r="AF16">
        <v>194.152489664938</v>
      </c>
    </row>
    <row r="17" spans="1:32" x14ac:dyDescent="0.3">
      <c r="A17" t="s">
        <v>153</v>
      </c>
      <c r="B17" t="s">
        <v>327</v>
      </c>
      <c r="C17" t="s">
        <v>297</v>
      </c>
      <c r="D17" t="s">
        <v>328</v>
      </c>
      <c r="E17" t="s">
        <v>298</v>
      </c>
      <c r="F17">
        <v>82.022877130244595</v>
      </c>
      <c r="G17">
        <v>86.5220357781958</v>
      </c>
      <c r="H17">
        <v>93.658246577605894</v>
      </c>
      <c r="I17">
        <v>100.295996606462</v>
      </c>
      <c r="J17">
        <v>107.31620326487401</v>
      </c>
      <c r="K17">
        <v>114.495356778022</v>
      </c>
      <c r="L17">
        <v>119.482031554551</v>
      </c>
      <c r="M17">
        <v>121.43448768939299</v>
      </c>
      <c r="N17">
        <v>126.390739099793</v>
      </c>
      <c r="O17">
        <v>130.17636641587799</v>
      </c>
      <c r="P17">
        <v>130.94278720057201</v>
      </c>
      <c r="Q17">
        <v>134.38903103260799</v>
      </c>
      <c r="R17">
        <v>145.80997355380501</v>
      </c>
      <c r="S17">
        <v>153.46569691746001</v>
      </c>
      <c r="T17">
        <v>149.178947074077</v>
      </c>
      <c r="U17">
        <v>142.631326696142</v>
      </c>
      <c r="V17">
        <v>136.71324138209101</v>
      </c>
      <c r="W17">
        <v>129.422598159562</v>
      </c>
      <c r="X17">
        <v>126.820176315532</v>
      </c>
      <c r="Y17">
        <v>128.53554408930199</v>
      </c>
      <c r="Z17">
        <v>128.501083800396</v>
      </c>
      <c r="AA17">
        <v>130.67237410600501</v>
      </c>
      <c r="AB17">
        <v>132.60866132576501</v>
      </c>
      <c r="AC17">
        <v>142.09370590686899</v>
      </c>
      <c r="AD17">
        <v>147.54070218143801</v>
      </c>
      <c r="AE17">
        <v>157.10012867207899</v>
      </c>
      <c r="AF17">
        <v>176.11679106884</v>
      </c>
    </row>
    <row r="18" spans="1:32" x14ac:dyDescent="0.3">
      <c r="A18" t="s">
        <v>153</v>
      </c>
      <c r="B18" t="s">
        <v>329</v>
      </c>
      <c r="C18" t="s">
        <v>297</v>
      </c>
      <c r="D18" t="s">
        <v>330</v>
      </c>
      <c r="E18" t="s">
        <v>298</v>
      </c>
      <c r="F18">
        <v>259.61717907683499</v>
      </c>
      <c r="G18">
        <v>277.15869542395802</v>
      </c>
      <c r="H18">
        <v>297.407691633284</v>
      </c>
      <c r="I18">
        <v>320.69467578673999</v>
      </c>
      <c r="J18">
        <v>335.05577272291703</v>
      </c>
      <c r="K18">
        <v>352.63215777614698</v>
      </c>
      <c r="L18">
        <v>366.38013378866901</v>
      </c>
      <c r="M18">
        <v>367.94261684871702</v>
      </c>
      <c r="N18">
        <v>376.61330286138502</v>
      </c>
      <c r="O18">
        <v>375.52342075002599</v>
      </c>
      <c r="P18">
        <v>370.07832703230298</v>
      </c>
      <c r="Q18">
        <v>374.51073649501001</v>
      </c>
      <c r="R18">
        <v>381.36746442568301</v>
      </c>
      <c r="S18">
        <v>383.24217845871698</v>
      </c>
      <c r="T18">
        <v>364.60095564505201</v>
      </c>
      <c r="U18">
        <v>361.119269132093</v>
      </c>
      <c r="V18">
        <v>353.47873347402299</v>
      </c>
      <c r="W18">
        <v>343.85456140925999</v>
      </c>
      <c r="X18">
        <v>336.50347435989698</v>
      </c>
      <c r="Y18">
        <v>333.01425104355002</v>
      </c>
      <c r="Z18">
        <v>336.02854174218402</v>
      </c>
      <c r="AA18">
        <v>341.72894454223098</v>
      </c>
      <c r="AB18">
        <v>353.33740622113902</v>
      </c>
      <c r="AC18">
        <v>391.06681623973202</v>
      </c>
      <c r="AD18">
        <v>416.209949913348</v>
      </c>
      <c r="AE18">
        <v>440.65447516252902</v>
      </c>
      <c r="AF18">
        <v>485.29060458171102</v>
      </c>
    </row>
    <row r="19" spans="1:32" x14ac:dyDescent="0.3">
      <c r="A19" t="s">
        <v>153</v>
      </c>
      <c r="B19" t="s">
        <v>331</v>
      </c>
      <c r="C19" t="s">
        <v>297</v>
      </c>
      <c r="D19" t="s">
        <v>332</v>
      </c>
      <c r="E19" t="s">
        <v>298</v>
      </c>
      <c r="F19">
        <v>217.17104339226</v>
      </c>
      <c r="G19">
        <v>235.604617755677</v>
      </c>
      <c r="H19">
        <v>258.16407452616397</v>
      </c>
      <c r="I19">
        <v>281.48788448845499</v>
      </c>
      <c r="J19">
        <v>299.54417405412102</v>
      </c>
      <c r="K19">
        <v>317.50544125306698</v>
      </c>
      <c r="L19">
        <v>331.98335403204499</v>
      </c>
      <c r="M19">
        <v>338.00047359920302</v>
      </c>
      <c r="N19">
        <v>354.45486907689798</v>
      </c>
      <c r="O19">
        <v>365.34100214166602</v>
      </c>
      <c r="P19">
        <v>368.07572926276498</v>
      </c>
      <c r="Q19">
        <v>373.85628451992397</v>
      </c>
      <c r="R19">
        <v>397.83387402881999</v>
      </c>
      <c r="S19">
        <v>420.40821643128902</v>
      </c>
      <c r="T19">
        <v>428.95039547660099</v>
      </c>
      <c r="U19">
        <v>434.419999585266</v>
      </c>
      <c r="V19">
        <v>429.30008083511399</v>
      </c>
      <c r="W19">
        <v>418.78139539805397</v>
      </c>
      <c r="X19">
        <v>414.87198559359598</v>
      </c>
      <c r="Y19">
        <v>421.78549968616397</v>
      </c>
      <c r="Z19">
        <v>431.61352676240301</v>
      </c>
      <c r="AA19">
        <v>436.82339886454002</v>
      </c>
      <c r="AB19">
        <v>451.78204715141902</v>
      </c>
      <c r="AC19">
        <v>487.87048348039701</v>
      </c>
      <c r="AD19">
        <v>507.68986237061301</v>
      </c>
      <c r="AE19">
        <v>539.62343312098801</v>
      </c>
      <c r="AF19">
        <v>596.77620117139804</v>
      </c>
    </row>
    <row r="20" spans="1:32" x14ac:dyDescent="0.3">
      <c r="A20" t="s">
        <v>153</v>
      </c>
      <c r="B20" t="s">
        <v>333</v>
      </c>
      <c r="C20" t="s">
        <v>297</v>
      </c>
      <c r="D20" t="s">
        <v>334</v>
      </c>
      <c r="E20" t="s">
        <v>298</v>
      </c>
      <c r="F20">
        <v>171.7893988637</v>
      </c>
      <c r="G20">
        <v>181.28376342665899</v>
      </c>
      <c r="H20">
        <v>191.275917657848</v>
      </c>
      <c r="I20">
        <v>200.32881159194699</v>
      </c>
      <c r="J20">
        <v>215.736534285928</v>
      </c>
      <c r="K20">
        <v>239.02623770724</v>
      </c>
      <c r="L20">
        <v>261.56962293496599</v>
      </c>
      <c r="M20">
        <v>274.12288236099198</v>
      </c>
      <c r="N20">
        <v>295.67958410548999</v>
      </c>
      <c r="O20">
        <v>314.843431550373</v>
      </c>
      <c r="P20">
        <v>351.54445518207001</v>
      </c>
      <c r="Q20">
        <v>376.68960785332303</v>
      </c>
      <c r="R20">
        <v>424.92070212834898</v>
      </c>
      <c r="S20">
        <v>495.53853458959702</v>
      </c>
      <c r="T20">
        <v>511.615822665324</v>
      </c>
      <c r="U20">
        <v>521.57151685216297</v>
      </c>
      <c r="V20">
        <v>532.99189936217101</v>
      </c>
      <c r="W20">
        <v>509.60062376445399</v>
      </c>
      <c r="X20">
        <v>535.67810751127399</v>
      </c>
      <c r="Y20">
        <v>548.67069451988698</v>
      </c>
      <c r="Z20">
        <v>517.94591877102198</v>
      </c>
      <c r="AA20">
        <v>497.93101975420097</v>
      </c>
      <c r="AB20">
        <v>496.43779912176399</v>
      </c>
      <c r="AC20">
        <v>477.56071909279302</v>
      </c>
      <c r="AD20">
        <v>452.30163775631001</v>
      </c>
      <c r="AE20">
        <v>460.593605300533</v>
      </c>
      <c r="AF20">
        <v>482.07956991888801</v>
      </c>
    </row>
    <row r="21" spans="1:32" x14ac:dyDescent="0.3">
      <c r="A21" t="s">
        <v>153</v>
      </c>
      <c r="B21" t="s">
        <v>335</v>
      </c>
      <c r="C21" t="s">
        <v>297</v>
      </c>
      <c r="D21" t="s">
        <v>336</v>
      </c>
      <c r="E21" t="s">
        <v>298</v>
      </c>
      <c r="F21">
        <v>297.98584397202501</v>
      </c>
      <c r="G21">
        <v>319.66326432473102</v>
      </c>
      <c r="H21">
        <v>343.59246048497897</v>
      </c>
      <c r="I21">
        <v>367.46700425527303</v>
      </c>
      <c r="J21">
        <v>398.18317225197598</v>
      </c>
      <c r="K21">
        <v>438.00509436329702</v>
      </c>
      <c r="L21">
        <v>478.54983375149101</v>
      </c>
      <c r="M21">
        <v>504.62829068377499</v>
      </c>
      <c r="N21">
        <v>552.56906420016696</v>
      </c>
      <c r="O21">
        <v>595.77109719817804</v>
      </c>
      <c r="P21">
        <v>654.06152119961598</v>
      </c>
      <c r="Q21">
        <v>704.32011310157395</v>
      </c>
      <c r="R21">
        <v>787.65191769463604</v>
      </c>
      <c r="S21">
        <v>889.13516502328298</v>
      </c>
      <c r="T21">
        <v>927.92761777245198</v>
      </c>
      <c r="U21">
        <v>947.51145763084503</v>
      </c>
      <c r="V21">
        <v>958.66133123931002</v>
      </c>
      <c r="W21">
        <v>920.96065293036099</v>
      </c>
      <c r="X21">
        <v>939.45224483475204</v>
      </c>
      <c r="Y21">
        <v>938.51072549281798</v>
      </c>
      <c r="Z21">
        <v>894.21816409427402</v>
      </c>
      <c r="AA21">
        <v>867.14017358248498</v>
      </c>
      <c r="AB21">
        <v>865.65197441647001</v>
      </c>
      <c r="AC21">
        <v>853.66418858110603</v>
      </c>
      <c r="AD21">
        <v>820.53396583711105</v>
      </c>
      <c r="AE21">
        <v>840.63600721273599</v>
      </c>
      <c r="AF21">
        <v>883.46014108017505</v>
      </c>
    </row>
    <row r="22" spans="1:32" x14ac:dyDescent="0.3">
      <c r="A22" t="s">
        <v>153</v>
      </c>
      <c r="B22" t="s">
        <v>337</v>
      </c>
      <c r="C22" t="s">
        <v>297</v>
      </c>
      <c r="D22" t="s">
        <v>338</v>
      </c>
      <c r="E22" t="s">
        <v>298</v>
      </c>
      <c r="F22">
        <v>126.19644510832499</v>
      </c>
      <c r="G22">
        <v>138.379500898072</v>
      </c>
      <c r="H22">
        <v>152.316542827131</v>
      </c>
      <c r="I22">
        <v>167.138192663327</v>
      </c>
      <c r="J22">
        <v>182.446637966048</v>
      </c>
      <c r="K22">
        <v>198.97885665605699</v>
      </c>
      <c r="L22">
        <v>216.98021081652499</v>
      </c>
      <c r="M22">
        <v>230.50540832278301</v>
      </c>
      <c r="N22">
        <v>256.889480094676</v>
      </c>
      <c r="O22">
        <v>280.92766564780499</v>
      </c>
      <c r="P22">
        <v>302.51706601754597</v>
      </c>
      <c r="Q22">
        <v>327.63050524825098</v>
      </c>
      <c r="R22">
        <v>362.73121556628797</v>
      </c>
      <c r="S22">
        <v>393.59663043368698</v>
      </c>
      <c r="T22">
        <v>416.31179510712798</v>
      </c>
      <c r="U22">
        <v>425.93994077868302</v>
      </c>
      <c r="V22">
        <v>425.669431877139</v>
      </c>
      <c r="W22">
        <v>411.36002916590701</v>
      </c>
      <c r="X22">
        <v>403.77413732347799</v>
      </c>
      <c r="Y22">
        <v>389.840030972931</v>
      </c>
      <c r="Z22">
        <v>376.272245323253</v>
      </c>
      <c r="AA22">
        <v>369.209153828284</v>
      </c>
      <c r="AB22">
        <v>369.21417529470602</v>
      </c>
      <c r="AC22">
        <v>376.10346948831398</v>
      </c>
      <c r="AD22">
        <v>368.23232808080098</v>
      </c>
      <c r="AE22">
        <v>380.04240191220299</v>
      </c>
      <c r="AF22">
        <v>401.38057116128698</v>
      </c>
    </row>
    <row r="23" spans="1:32" x14ac:dyDescent="0.3">
      <c r="A23" t="s">
        <v>153</v>
      </c>
      <c r="B23" t="s">
        <v>339</v>
      </c>
      <c r="C23" t="s">
        <v>297</v>
      </c>
      <c r="D23" t="s">
        <v>340</v>
      </c>
      <c r="E23" t="s">
        <v>298</v>
      </c>
      <c r="F23">
        <v>1293.0752318786499</v>
      </c>
      <c r="G23">
        <v>1395.1862117235601</v>
      </c>
      <c r="H23">
        <v>1548.2340105145199</v>
      </c>
      <c r="I23">
        <v>1747.5751984634701</v>
      </c>
      <c r="J23">
        <v>1924.05074174725</v>
      </c>
      <c r="K23">
        <v>2134.6041651853102</v>
      </c>
      <c r="L23">
        <v>2300.9598338860701</v>
      </c>
      <c r="M23">
        <v>2416.6329542137901</v>
      </c>
      <c r="N23">
        <v>2575.8440375065802</v>
      </c>
      <c r="O23">
        <v>2704.5850675608999</v>
      </c>
      <c r="P23">
        <v>2812.6887469243802</v>
      </c>
      <c r="Q23">
        <v>2912.2035120478299</v>
      </c>
      <c r="R23">
        <v>3110.8325843276398</v>
      </c>
      <c r="S23">
        <v>3250.7736314140302</v>
      </c>
      <c r="T23">
        <v>3298.9374023018099</v>
      </c>
      <c r="U23">
        <v>3271.8721924650799</v>
      </c>
      <c r="V23">
        <v>3170.8054386930698</v>
      </c>
      <c r="W23">
        <v>2911.7870679469802</v>
      </c>
      <c r="X23">
        <v>2680.7399473052101</v>
      </c>
      <c r="Y23">
        <v>2487.2362974657899</v>
      </c>
      <c r="Z23">
        <v>2325.9876104560799</v>
      </c>
      <c r="AA23">
        <v>2174.9817146618602</v>
      </c>
      <c r="AB23">
        <v>2104.7711694201398</v>
      </c>
      <c r="AC23">
        <v>2128.31476364326</v>
      </c>
      <c r="AD23">
        <v>2152.7777391416298</v>
      </c>
      <c r="AE23">
        <v>2160.2422334441198</v>
      </c>
      <c r="AF23">
        <v>2342.2104317096801</v>
      </c>
    </row>
    <row r="24" spans="1:32" x14ac:dyDescent="0.3">
      <c r="A24" t="s">
        <v>153</v>
      </c>
      <c r="B24" t="s">
        <v>341</v>
      </c>
      <c r="C24" t="s">
        <v>297</v>
      </c>
      <c r="D24" t="s">
        <v>342</v>
      </c>
      <c r="E24" t="s">
        <v>298</v>
      </c>
      <c r="F24">
        <v>2992.2443489122502</v>
      </c>
      <c r="G24">
        <v>3169.0577510752801</v>
      </c>
      <c r="H24">
        <v>3384.4919492071299</v>
      </c>
      <c r="I24">
        <v>3682.68275050988</v>
      </c>
      <c r="J24">
        <v>3932.7550616906301</v>
      </c>
      <c r="K24">
        <v>4174.6030897902301</v>
      </c>
      <c r="L24">
        <v>4407.9360157143701</v>
      </c>
      <c r="M24">
        <v>4528.2990082616197</v>
      </c>
      <c r="N24">
        <v>4720.6799841554002</v>
      </c>
      <c r="O24">
        <v>5008.56706014675</v>
      </c>
      <c r="P24">
        <v>5083.2726360624101</v>
      </c>
      <c r="Q24">
        <v>5173.9430830780502</v>
      </c>
      <c r="R24">
        <v>5525.8040141396004</v>
      </c>
      <c r="S24">
        <v>5744.3300699286801</v>
      </c>
      <c r="T24">
        <v>5625.9003653976097</v>
      </c>
      <c r="U24">
        <v>5576.9508448755596</v>
      </c>
      <c r="V24">
        <v>5261.9591570832999</v>
      </c>
      <c r="W24">
        <v>4870.7637571023397</v>
      </c>
      <c r="X24">
        <v>4683.3387422605501</v>
      </c>
      <c r="Y24">
        <v>4781.4898586781601</v>
      </c>
      <c r="Z24">
        <v>4928.7570830648101</v>
      </c>
      <c r="AA24">
        <v>5077.2935101938101</v>
      </c>
      <c r="AB24">
        <v>5341.96348715351</v>
      </c>
      <c r="AC24">
        <v>5758.0586838483996</v>
      </c>
      <c r="AD24">
        <v>5887.8083369791602</v>
      </c>
      <c r="AE24">
        <v>5891.0913432794496</v>
      </c>
      <c r="AF24">
        <v>6279.8647656087196</v>
      </c>
    </row>
    <row r="25" spans="1:32" x14ac:dyDescent="0.3">
      <c r="A25" t="s">
        <v>153</v>
      </c>
      <c r="B25" t="s">
        <v>343</v>
      </c>
      <c r="C25" t="s">
        <v>297</v>
      </c>
      <c r="D25" t="s">
        <v>344</v>
      </c>
      <c r="E25" t="s">
        <v>298</v>
      </c>
      <c r="F25">
        <v>364.480639825727</v>
      </c>
      <c r="G25">
        <v>384.39787530923599</v>
      </c>
      <c r="H25">
        <v>409.58610811736702</v>
      </c>
      <c r="I25">
        <v>445.22222793007802</v>
      </c>
      <c r="J25">
        <v>476.61669583826398</v>
      </c>
      <c r="K25">
        <v>507.12689540774397</v>
      </c>
      <c r="L25">
        <v>540.59708784900101</v>
      </c>
      <c r="M25">
        <v>562.76275431347699</v>
      </c>
      <c r="N25">
        <v>600.75034447626501</v>
      </c>
      <c r="O25">
        <v>643.505408443958</v>
      </c>
      <c r="P25">
        <v>656.41932550741103</v>
      </c>
      <c r="Q25">
        <v>675.46089205820397</v>
      </c>
      <c r="R25">
        <v>731.27642250488304</v>
      </c>
      <c r="S25">
        <v>769.48984166723096</v>
      </c>
      <c r="T25">
        <v>766.65031085850603</v>
      </c>
      <c r="U25">
        <v>770.33967286134896</v>
      </c>
      <c r="V25">
        <v>745.34791765350496</v>
      </c>
      <c r="W25">
        <v>693.69748425657804</v>
      </c>
      <c r="X25">
        <v>669.22836651097202</v>
      </c>
      <c r="Y25">
        <v>681.25514047895797</v>
      </c>
      <c r="Z25">
        <v>709.86024457000099</v>
      </c>
      <c r="AA25">
        <v>745.78107246158095</v>
      </c>
      <c r="AB25">
        <v>803.29458449849903</v>
      </c>
      <c r="AC25">
        <v>873.42431337251298</v>
      </c>
      <c r="AD25">
        <v>910.20020150436198</v>
      </c>
      <c r="AE25">
        <v>879.63773584666103</v>
      </c>
      <c r="AF25">
        <v>914.62845905352196</v>
      </c>
    </row>
    <row r="26" spans="1:32" x14ac:dyDescent="0.3">
      <c r="A26" t="s">
        <v>153</v>
      </c>
      <c r="B26" t="s">
        <v>345</v>
      </c>
      <c r="C26" t="s">
        <v>297</v>
      </c>
      <c r="D26" t="s">
        <v>346</v>
      </c>
      <c r="E26" t="s">
        <v>298</v>
      </c>
      <c r="F26">
        <v>1511.9545002032801</v>
      </c>
      <c r="G26">
        <v>1603.4292693641301</v>
      </c>
      <c r="H26">
        <v>1713.75047237954</v>
      </c>
      <c r="I26">
        <v>1866.6883042550701</v>
      </c>
      <c r="J26">
        <v>1992.29605460467</v>
      </c>
      <c r="K26">
        <v>2111.2264358499701</v>
      </c>
      <c r="L26">
        <v>2223.63232762499</v>
      </c>
      <c r="M26">
        <v>2281.3937648668498</v>
      </c>
      <c r="N26">
        <v>2372.2655719496802</v>
      </c>
      <c r="O26">
        <v>2524.4081074462702</v>
      </c>
      <c r="P26">
        <v>2563.4094732782501</v>
      </c>
      <c r="Q26">
        <v>2603.7124651041599</v>
      </c>
      <c r="R26">
        <v>2776.0351169897999</v>
      </c>
      <c r="S26">
        <v>2879.9979326589701</v>
      </c>
      <c r="T26">
        <v>2806.9717405347101</v>
      </c>
      <c r="U26">
        <v>2779.9128531193201</v>
      </c>
      <c r="V26">
        <v>2621.70506500999</v>
      </c>
      <c r="W26">
        <v>2401.4893435711401</v>
      </c>
      <c r="X26">
        <v>2299.7441586007199</v>
      </c>
      <c r="Y26">
        <v>2357.3649634174199</v>
      </c>
      <c r="Z26">
        <v>2419.47368122138</v>
      </c>
      <c r="AA26">
        <v>2489.9802706668402</v>
      </c>
      <c r="AB26">
        <v>2597.3655218967001</v>
      </c>
      <c r="AC26">
        <v>2741.5731636119399</v>
      </c>
      <c r="AD26">
        <v>2765.59082181954</v>
      </c>
      <c r="AE26">
        <v>2780.6409770421101</v>
      </c>
      <c r="AF26">
        <v>2971.47971494905</v>
      </c>
    </row>
    <row r="27" spans="1:32" x14ac:dyDescent="0.3">
      <c r="A27" t="s">
        <v>153</v>
      </c>
      <c r="B27" t="s">
        <v>347</v>
      </c>
      <c r="C27" t="s">
        <v>297</v>
      </c>
      <c r="D27" t="s">
        <v>348</v>
      </c>
      <c r="E27" t="s">
        <v>298</v>
      </c>
      <c r="F27">
        <v>1115.80920888324</v>
      </c>
      <c r="G27">
        <v>1181.2306064019201</v>
      </c>
      <c r="H27">
        <v>1261.15536871022</v>
      </c>
      <c r="I27">
        <v>1370.7722183247399</v>
      </c>
      <c r="J27">
        <v>1463.8423112477001</v>
      </c>
      <c r="K27">
        <v>1556.24975853252</v>
      </c>
      <c r="L27">
        <v>1643.7066002403801</v>
      </c>
      <c r="M27">
        <v>1684.14248908129</v>
      </c>
      <c r="N27">
        <v>1747.6640677294499</v>
      </c>
      <c r="O27">
        <v>1840.65354425652</v>
      </c>
      <c r="P27">
        <v>1863.44383727676</v>
      </c>
      <c r="Q27">
        <v>1894.7697259156801</v>
      </c>
      <c r="R27">
        <v>2018.4924746449101</v>
      </c>
      <c r="S27">
        <v>2094.8422956024801</v>
      </c>
      <c r="T27">
        <v>2052.2783140043898</v>
      </c>
      <c r="U27">
        <v>2026.69831889489</v>
      </c>
      <c r="V27">
        <v>1894.90617441981</v>
      </c>
      <c r="W27">
        <v>1775.5769292746199</v>
      </c>
      <c r="X27">
        <v>1714.36621714886</v>
      </c>
      <c r="Y27">
        <v>1742.8697547817801</v>
      </c>
      <c r="Z27">
        <v>1799.42315727343</v>
      </c>
      <c r="AA27">
        <v>1841.53216706539</v>
      </c>
      <c r="AB27">
        <v>1941.3033807583099</v>
      </c>
      <c r="AC27">
        <v>2143.0612068639398</v>
      </c>
      <c r="AD27">
        <v>2212.0173136552598</v>
      </c>
      <c r="AE27">
        <v>2230.8126303906802</v>
      </c>
      <c r="AF27">
        <v>2393.7565916061499</v>
      </c>
    </row>
    <row r="28" spans="1:32" x14ac:dyDescent="0.3">
      <c r="A28" t="s">
        <v>153</v>
      </c>
      <c r="B28" t="s">
        <v>349</v>
      </c>
      <c r="C28" t="s">
        <v>297</v>
      </c>
      <c r="D28" t="s">
        <v>350</v>
      </c>
      <c r="E28" t="s">
        <v>298</v>
      </c>
      <c r="F28">
        <v>520.25055569681399</v>
      </c>
      <c r="G28">
        <v>575.82974649825098</v>
      </c>
      <c r="H28">
        <v>639.56520520446304</v>
      </c>
      <c r="I28">
        <v>712.94174353323899</v>
      </c>
      <c r="J28">
        <v>774.137252518737</v>
      </c>
      <c r="K28">
        <v>849.52889801575805</v>
      </c>
      <c r="L28">
        <v>916.53402813505704</v>
      </c>
      <c r="M28">
        <v>961.58308641958195</v>
      </c>
      <c r="N28">
        <v>1037.16833447967</v>
      </c>
      <c r="O28">
        <v>1115.82937740388</v>
      </c>
      <c r="P28">
        <v>1193.5828640965699</v>
      </c>
      <c r="Q28">
        <v>1272.0659889209901</v>
      </c>
      <c r="R28">
        <v>1405.9510025617201</v>
      </c>
      <c r="S28">
        <v>1535.8757961818001</v>
      </c>
      <c r="T28">
        <v>1604.4504367117499</v>
      </c>
      <c r="U28">
        <v>1675.4059936286701</v>
      </c>
      <c r="V28">
        <v>1664.33026990186</v>
      </c>
      <c r="W28">
        <v>1585.11272795786</v>
      </c>
      <c r="X28">
        <v>1545.7354633314801</v>
      </c>
      <c r="Y28">
        <v>1515.0834359871701</v>
      </c>
      <c r="Z28">
        <v>1507.39768541649</v>
      </c>
      <c r="AA28">
        <v>1519.7853903960099</v>
      </c>
      <c r="AB28">
        <v>1582.8207732911801</v>
      </c>
      <c r="AC28">
        <v>1725.50526706442</v>
      </c>
      <c r="AD28">
        <v>1760.63325058795</v>
      </c>
      <c r="AE28">
        <v>1756.0240924622999</v>
      </c>
      <c r="AF28">
        <v>1792.1536522025301</v>
      </c>
    </row>
    <row r="29" spans="1:32" x14ac:dyDescent="0.3">
      <c r="A29" t="s">
        <v>153</v>
      </c>
      <c r="B29" t="s">
        <v>351</v>
      </c>
      <c r="C29" t="s">
        <v>297</v>
      </c>
      <c r="D29" t="s">
        <v>352</v>
      </c>
      <c r="E29" t="s">
        <v>298</v>
      </c>
      <c r="F29">
        <v>146.99791917354699</v>
      </c>
      <c r="G29">
        <v>160.92021763925499</v>
      </c>
      <c r="H29">
        <v>177.82875136819601</v>
      </c>
      <c r="I29">
        <v>197.691239675232</v>
      </c>
      <c r="J29">
        <v>214.65800221299199</v>
      </c>
      <c r="K29">
        <v>234.14119747693701</v>
      </c>
      <c r="L29">
        <v>252.051341021692</v>
      </c>
      <c r="M29">
        <v>264.76279783531999</v>
      </c>
      <c r="N29">
        <v>283.01743454155502</v>
      </c>
      <c r="O29">
        <v>304.47947956580299</v>
      </c>
      <c r="P29">
        <v>323.05253485587002</v>
      </c>
      <c r="Q29">
        <v>342.38793154001797</v>
      </c>
      <c r="R29">
        <v>375.63409904829899</v>
      </c>
      <c r="S29">
        <v>406.069674360146</v>
      </c>
      <c r="T29">
        <v>423.74405425290598</v>
      </c>
      <c r="U29">
        <v>452.19763905526901</v>
      </c>
      <c r="V29">
        <v>458.99775544107899</v>
      </c>
      <c r="W29">
        <v>454.02616751067598</v>
      </c>
      <c r="X29">
        <v>460.97482472845797</v>
      </c>
      <c r="Y29">
        <v>461.45235013885298</v>
      </c>
      <c r="Z29">
        <v>476.78339257556098</v>
      </c>
      <c r="AA29">
        <v>496.36234268506098</v>
      </c>
      <c r="AB29">
        <v>537.49944746012795</v>
      </c>
      <c r="AC29">
        <v>609.444679244383</v>
      </c>
      <c r="AD29">
        <v>631.55943207125699</v>
      </c>
      <c r="AE29">
        <v>650.02463735902495</v>
      </c>
      <c r="AF29">
        <v>678.34225466219198</v>
      </c>
    </row>
    <row r="30" spans="1:32" x14ac:dyDescent="0.3">
      <c r="A30" t="s">
        <v>153</v>
      </c>
      <c r="B30" t="s">
        <v>353</v>
      </c>
      <c r="C30" t="s">
        <v>297</v>
      </c>
      <c r="D30" t="s">
        <v>354</v>
      </c>
      <c r="E30" t="s">
        <v>298</v>
      </c>
      <c r="F30">
        <v>11.1945765198889</v>
      </c>
      <c r="G30">
        <v>12.437390558120599</v>
      </c>
      <c r="H30">
        <v>13.8942759803436</v>
      </c>
      <c r="I30">
        <v>15.5862567150433</v>
      </c>
      <c r="J30">
        <v>16.941337554423999</v>
      </c>
      <c r="K30">
        <v>18.728718921225401</v>
      </c>
      <c r="L30">
        <v>20.3300739788748</v>
      </c>
      <c r="M30">
        <v>21.417763596244999</v>
      </c>
      <c r="N30">
        <v>23.280033724372799</v>
      </c>
      <c r="O30">
        <v>25.178488171641501</v>
      </c>
      <c r="P30">
        <v>26.9974086608836</v>
      </c>
      <c r="Q30">
        <v>28.666169401644702</v>
      </c>
      <c r="R30">
        <v>31.675270630446601</v>
      </c>
      <c r="S30">
        <v>34.298496720444803</v>
      </c>
      <c r="T30">
        <v>34.796544208953797</v>
      </c>
      <c r="U30">
        <v>35.474748963198103</v>
      </c>
      <c r="V30">
        <v>35.5725414598054</v>
      </c>
      <c r="W30">
        <v>33.961403106469902</v>
      </c>
      <c r="X30">
        <v>34.355594085651397</v>
      </c>
      <c r="Y30">
        <v>36.323620493656698</v>
      </c>
      <c r="Z30">
        <v>37.057582590793103</v>
      </c>
      <c r="AA30">
        <v>36.559037382745203</v>
      </c>
      <c r="AB30">
        <v>37.425844782815098</v>
      </c>
      <c r="AC30">
        <v>42.038741799290001</v>
      </c>
      <c r="AD30">
        <v>49.919783307269697</v>
      </c>
      <c r="AE30">
        <v>55.237733663657103</v>
      </c>
      <c r="AF30">
        <v>61.395722690850597</v>
      </c>
    </row>
    <row r="31" spans="1:32" x14ac:dyDescent="0.3">
      <c r="A31" t="s">
        <v>153</v>
      </c>
      <c r="B31" t="s">
        <v>355</v>
      </c>
      <c r="C31" t="s">
        <v>297</v>
      </c>
      <c r="D31" t="s">
        <v>356</v>
      </c>
      <c r="E31" t="s">
        <v>298</v>
      </c>
      <c r="F31">
        <v>66.889995257997896</v>
      </c>
      <c r="G31">
        <v>73.440169043145005</v>
      </c>
      <c r="H31">
        <v>81.184940956572405</v>
      </c>
      <c r="I31">
        <v>90.263880154212103</v>
      </c>
      <c r="J31">
        <v>97.870972378418898</v>
      </c>
      <c r="K31">
        <v>106.923488107344</v>
      </c>
      <c r="L31">
        <v>115.26022860302599</v>
      </c>
      <c r="M31">
        <v>120.995352405087</v>
      </c>
      <c r="N31">
        <v>130.98850735034301</v>
      </c>
      <c r="O31">
        <v>140.61333934672899</v>
      </c>
      <c r="P31">
        <v>149.53862761297199</v>
      </c>
      <c r="Q31">
        <v>157.87855469971899</v>
      </c>
      <c r="R31">
        <v>172.521410873566</v>
      </c>
      <c r="S31">
        <v>185.25653630985801</v>
      </c>
      <c r="T31">
        <v>191.14622047879399</v>
      </c>
      <c r="U31">
        <v>195.129333207163</v>
      </c>
      <c r="V31">
        <v>191.990327359589</v>
      </c>
      <c r="W31">
        <v>185.550242135443</v>
      </c>
      <c r="X31">
        <v>184.93281605585</v>
      </c>
      <c r="Y31">
        <v>181.92901548185</v>
      </c>
      <c r="Z31">
        <v>179.05913818850499</v>
      </c>
      <c r="AA31">
        <v>179.17586095013399</v>
      </c>
      <c r="AB31">
        <v>186.993475103175</v>
      </c>
      <c r="AC31">
        <v>209.772594389337</v>
      </c>
      <c r="AD31">
        <v>216.39934734555001</v>
      </c>
      <c r="AE31">
        <v>208.07229593835001</v>
      </c>
      <c r="AF31">
        <v>203.54992230676899</v>
      </c>
    </row>
    <row r="32" spans="1:32" x14ac:dyDescent="0.3">
      <c r="A32" t="s">
        <v>153</v>
      </c>
      <c r="B32" t="s">
        <v>357</v>
      </c>
      <c r="C32" t="s">
        <v>297</v>
      </c>
      <c r="D32" t="s">
        <v>358</v>
      </c>
      <c r="E32" t="s">
        <v>298</v>
      </c>
      <c r="F32">
        <v>244.98582297895399</v>
      </c>
      <c r="G32">
        <v>273.19186405146399</v>
      </c>
      <c r="H32">
        <v>304.46989680783798</v>
      </c>
      <c r="I32">
        <v>340.17021171546702</v>
      </c>
      <c r="J32">
        <v>369.35473024980701</v>
      </c>
      <c r="K32">
        <v>407.25247890425197</v>
      </c>
      <c r="L32">
        <v>439.78386834203701</v>
      </c>
      <c r="M32">
        <v>460.42983912791601</v>
      </c>
      <c r="N32">
        <v>498.40685030696602</v>
      </c>
      <c r="O32">
        <v>535.68682826196004</v>
      </c>
      <c r="P32">
        <v>575.99126963558797</v>
      </c>
      <c r="Q32">
        <v>613.99827139694503</v>
      </c>
      <c r="R32">
        <v>678.06105637824896</v>
      </c>
      <c r="S32">
        <v>740.99666852393204</v>
      </c>
      <c r="T32">
        <v>770.94980818528097</v>
      </c>
      <c r="U32">
        <v>795.20593016346902</v>
      </c>
      <c r="V32">
        <v>782.93810044915904</v>
      </c>
      <c r="W32">
        <v>719.66919774201097</v>
      </c>
      <c r="X32">
        <v>678.01827487785499</v>
      </c>
      <c r="Y32">
        <v>649.24834435239404</v>
      </c>
      <c r="Z32">
        <v>630.79117890631505</v>
      </c>
      <c r="AA32">
        <v>627.16617543846098</v>
      </c>
      <c r="AB32">
        <v>640.51296571102</v>
      </c>
      <c r="AC32">
        <v>678.820560752284</v>
      </c>
      <c r="AD32">
        <v>685.55431959965301</v>
      </c>
      <c r="AE32">
        <v>673.76225878117202</v>
      </c>
      <c r="AF32">
        <v>681.73147863537997</v>
      </c>
    </row>
    <row r="33" spans="1:32" x14ac:dyDescent="0.3">
      <c r="A33" t="s">
        <v>153</v>
      </c>
      <c r="B33" t="s">
        <v>359</v>
      </c>
      <c r="C33" t="s">
        <v>297</v>
      </c>
      <c r="D33" t="s">
        <v>360</v>
      </c>
      <c r="E33" t="s">
        <v>298</v>
      </c>
      <c r="F33">
        <v>50.182241766426003</v>
      </c>
      <c r="G33">
        <v>55.840105206266998</v>
      </c>
      <c r="H33">
        <v>62.187340091511999</v>
      </c>
      <c r="I33">
        <v>69.230155273284097</v>
      </c>
      <c r="J33">
        <v>75.312210123094403</v>
      </c>
      <c r="K33">
        <v>82.483014606000097</v>
      </c>
      <c r="L33">
        <v>89.108516189427405</v>
      </c>
      <c r="M33">
        <v>93.977333455012996</v>
      </c>
      <c r="N33">
        <v>101.475508556435</v>
      </c>
      <c r="O33">
        <v>109.871242057746</v>
      </c>
      <c r="P33">
        <v>118.003023331254</v>
      </c>
      <c r="Q33">
        <v>129.135061882663</v>
      </c>
      <c r="R33">
        <v>148.05916563115699</v>
      </c>
      <c r="S33">
        <v>169.25442026742201</v>
      </c>
      <c r="T33">
        <v>183.813809585814</v>
      </c>
      <c r="U33">
        <v>197.398342239567</v>
      </c>
      <c r="V33">
        <v>194.831545192231</v>
      </c>
      <c r="W33">
        <v>191.905717463256</v>
      </c>
      <c r="X33">
        <v>187.453953583664</v>
      </c>
      <c r="Y33">
        <v>186.13010552041601</v>
      </c>
      <c r="Z33">
        <v>183.70639315531599</v>
      </c>
      <c r="AA33">
        <v>180.52197393961299</v>
      </c>
      <c r="AB33">
        <v>180.38904023404001</v>
      </c>
      <c r="AC33">
        <v>185.42869087912899</v>
      </c>
      <c r="AD33">
        <v>177.200368264216</v>
      </c>
      <c r="AE33">
        <v>168.927166720093</v>
      </c>
      <c r="AF33">
        <v>167.13427390733401</v>
      </c>
    </row>
    <row r="34" spans="1:32" x14ac:dyDescent="0.3">
      <c r="A34" t="s">
        <v>153</v>
      </c>
      <c r="B34" t="s">
        <v>361</v>
      </c>
      <c r="C34" t="s">
        <v>297</v>
      </c>
      <c r="D34" t="s">
        <v>362</v>
      </c>
      <c r="E34" t="s">
        <v>298</v>
      </c>
      <c r="F34">
        <v>381.12747144727899</v>
      </c>
      <c r="G34">
        <v>408.68889544188602</v>
      </c>
      <c r="H34">
        <v>450.17218347400501</v>
      </c>
      <c r="I34">
        <v>497.20126311740898</v>
      </c>
      <c r="J34">
        <v>534.65861841963203</v>
      </c>
      <c r="K34">
        <v>573.42807444440996</v>
      </c>
      <c r="L34">
        <v>615.48139907155996</v>
      </c>
      <c r="M34">
        <v>637.36306666967596</v>
      </c>
      <c r="N34">
        <v>666.80886261840499</v>
      </c>
      <c r="O34">
        <v>692.17207389586599</v>
      </c>
      <c r="P34">
        <v>709.022456598193</v>
      </c>
      <c r="Q34">
        <v>732.92630801304006</v>
      </c>
      <c r="R34">
        <v>792.00732527514799</v>
      </c>
      <c r="S34">
        <v>823.53869436376101</v>
      </c>
      <c r="T34">
        <v>831.11039424635203</v>
      </c>
      <c r="U34">
        <v>840.22454853711702</v>
      </c>
      <c r="V34">
        <v>817.81855746365795</v>
      </c>
      <c r="W34">
        <v>760.58338107520501</v>
      </c>
      <c r="X34">
        <v>715.45820855091597</v>
      </c>
      <c r="Y34">
        <v>708.80674713703604</v>
      </c>
      <c r="Z34">
        <v>734.61318617473398</v>
      </c>
      <c r="AA34">
        <v>761.11762895885295</v>
      </c>
      <c r="AB34">
        <v>820.19344527533804</v>
      </c>
      <c r="AC34">
        <v>911.35986328411195</v>
      </c>
      <c r="AD34">
        <v>980.87570502665403</v>
      </c>
      <c r="AE34">
        <v>910.86987946759598</v>
      </c>
      <c r="AF34">
        <v>917.42942210342903</v>
      </c>
    </row>
    <row r="35" spans="1:32" x14ac:dyDescent="0.3">
      <c r="A35" t="s">
        <v>153</v>
      </c>
      <c r="B35" t="s">
        <v>363</v>
      </c>
      <c r="C35" t="s">
        <v>297</v>
      </c>
      <c r="D35" t="s">
        <v>364</v>
      </c>
      <c r="E35" t="s">
        <v>298</v>
      </c>
      <c r="F35">
        <v>1077.8361541337299</v>
      </c>
      <c r="G35">
        <v>1164.12356320298</v>
      </c>
      <c r="H35">
        <v>1273.83688467093</v>
      </c>
      <c r="I35">
        <v>1397.98584083284</v>
      </c>
      <c r="J35">
        <v>1503.4097028722699</v>
      </c>
      <c r="K35">
        <v>1621.7503900520201</v>
      </c>
      <c r="L35">
        <v>1749.74058164025</v>
      </c>
      <c r="M35">
        <v>1826.3328056697901</v>
      </c>
      <c r="N35">
        <v>1936.7275176650801</v>
      </c>
      <c r="O35">
        <v>2052.0425857179698</v>
      </c>
      <c r="P35">
        <v>2114.3325111133299</v>
      </c>
      <c r="Q35">
        <v>2153.3987103891</v>
      </c>
      <c r="R35">
        <v>2271.5583105146302</v>
      </c>
      <c r="S35">
        <v>2376.8641211465801</v>
      </c>
      <c r="T35">
        <v>2427.4821971620399</v>
      </c>
      <c r="U35">
        <v>2458.4685238912698</v>
      </c>
      <c r="V35">
        <v>2420.61616212021</v>
      </c>
      <c r="W35">
        <v>2365.8462648982199</v>
      </c>
      <c r="X35">
        <v>2357.3018643381502</v>
      </c>
      <c r="Y35">
        <v>2339.04982068973</v>
      </c>
      <c r="Z35">
        <v>2332.2568420483399</v>
      </c>
      <c r="AA35">
        <v>2335.1261039104102</v>
      </c>
      <c r="AB35">
        <v>2422.5481440338499</v>
      </c>
      <c r="AC35">
        <v>2605.1786409543502</v>
      </c>
      <c r="AD35">
        <v>2764.8282416420702</v>
      </c>
      <c r="AE35">
        <v>2889.9739294116298</v>
      </c>
      <c r="AF35">
        <v>3197.0192728447</v>
      </c>
    </row>
    <row r="36" spans="1:32" x14ac:dyDescent="0.3">
      <c r="A36" t="s">
        <v>153</v>
      </c>
      <c r="B36" t="s">
        <v>365</v>
      </c>
      <c r="C36" t="s">
        <v>297</v>
      </c>
      <c r="D36" t="s">
        <v>366</v>
      </c>
      <c r="E36" t="s">
        <v>298</v>
      </c>
      <c r="F36">
        <v>406.03776278675701</v>
      </c>
      <c r="G36">
        <v>419.52556047823998</v>
      </c>
      <c r="H36">
        <v>445.51779902456701</v>
      </c>
      <c r="I36">
        <v>474.61558370591501</v>
      </c>
      <c r="J36">
        <v>498.616772171082</v>
      </c>
      <c r="K36">
        <v>528.70915477717199</v>
      </c>
      <c r="L36">
        <v>545.37498827256798</v>
      </c>
      <c r="M36">
        <v>540.51747033258903</v>
      </c>
      <c r="N36">
        <v>548.57386612146297</v>
      </c>
      <c r="O36">
        <v>564.75178354811896</v>
      </c>
      <c r="P36">
        <v>566.98556342576296</v>
      </c>
      <c r="Q36">
        <v>574.029897720642</v>
      </c>
      <c r="R36">
        <v>608.18376972276701</v>
      </c>
      <c r="S36">
        <v>635.10923734970004</v>
      </c>
      <c r="T36">
        <v>625.01104176205604</v>
      </c>
      <c r="U36">
        <v>613.29815056556401</v>
      </c>
      <c r="V36">
        <v>580.55105100946798</v>
      </c>
      <c r="W36">
        <v>527.79634899103405</v>
      </c>
      <c r="X36">
        <v>482.98948259790802</v>
      </c>
      <c r="Y36">
        <v>466.88920847583103</v>
      </c>
      <c r="Z36">
        <v>452.66841063547503</v>
      </c>
      <c r="AA36">
        <v>437.97144294915802</v>
      </c>
      <c r="AB36">
        <v>435.45700009798497</v>
      </c>
      <c r="AC36">
        <v>441.01891096748602</v>
      </c>
      <c r="AD36">
        <v>440.98743542920499</v>
      </c>
      <c r="AE36">
        <v>427.72627948651598</v>
      </c>
      <c r="AF36">
        <v>444.826478779723</v>
      </c>
    </row>
    <row r="37" spans="1:32" x14ac:dyDescent="0.3">
      <c r="A37" t="s">
        <v>153</v>
      </c>
      <c r="B37" t="s">
        <v>367</v>
      </c>
      <c r="C37" t="s">
        <v>297</v>
      </c>
      <c r="D37" t="s">
        <v>368</v>
      </c>
      <c r="E37" t="s">
        <v>298</v>
      </c>
      <c r="F37">
        <v>417.26233648248098</v>
      </c>
      <c r="G37">
        <v>458.79594157116998</v>
      </c>
      <c r="H37">
        <v>508.44829166329401</v>
      </c>
      <c r="I37">
        <v>568.22107736105897</v>
      </c>
      <c r="J37">
        <v>616.88509966172103</v>
      </c>
      <c r="K37">
        <v>664.82208631021797</v>
      </c>
      <c r="L37">
        <v>749.75494341924195</v>
      </c>
      <c r="M37">
        <v>795.89957256297203</v>
      </c>
      <c r="N37">
        <v>853.34838779553604</v>
      </c>
      <c r="O37">
        <v>909.50406371492204</v>
      </c>
      <c r="P37">
        <v>932.06158012519802</v>
      </c>
      <c r="Q37">
        <v>932.72893951954904</v>
      </c>
      <c r="R37">
        <v>963.80380552320196</v>
      </c>
      <c r="S37">
        <v>988.44828015619396</v>
      </c>
      <c r="T37">
        <v>994.24224808937197</v>
      </c>
      <c r="U37">
        <v>1000.00233875003</v>
      </c>
      <c r="V37">
        <v>984.63606124828698</v>
      </c>
      <c r="W37">
        <v>980.31757722447901</v>
      </c>
      <c r="X37">
        <v>1003.252339853</v>
      </c>
      <c r="Y37">
        <v>978.37265690073502</v>
      </c>
      <c r="Z37">
        <v>959.93207663800001</v>
      </c>
      <c r="AA37">
        <v>952.08562305609496</v>
      </c>
      <c r="AB37">
        <v>970.238436612432</v>
      </c>
      <c r="AC37">
        <v>1009.10625957374</v>
      </c>
      <c r="AD37">
        <v>1021.15510498673</v>
      </c>
      <c r="AE37">
        <v>1027.1780441639701</v>
      </c>
      <c r="AF37">
        <v>1101.6451027046701</v>
      </c>
    </row>
    <row r="38" spans="1:32" x14ac:dyDescent="0.3">
      <c r="A38" t="s">
        <v>153</v>
      </c>
      <c r="B38" t="s">
        <v>369</v>
      </c>
      <c r="C38" t="s">
        <v>297</v>
      </c>
      <c r="D38" t="s">
        <v>370</v>
      </c>
      <c r="E38" t="s">
        <v>298</v>
      </c>
      <c r="F38">
        <v>254.53605486448899</v>
      </c>
      <c r="G38">
        <v>285.80206115356702</v>
      </c>
      <c r="H38">
        <v>319.870793983071</v>
      </c>
      <c r="I38">
        <v>355.14917976586997</v>
      </c>
      <c r="J38">
        <v>387.907831039467</v>
      </c>
      <c r="K38">
        <v>428.21914896463301</v>
      </c>
      <c r="L38">
        <v>454.61064994844003</v>
      </c>
      <c r="M38">
        <v>489.91576277422399</v>
      </c>
      <c r="N38">
        <v>534.80526374808403</v>
      </c>
      <c r="O38">
        <v>577.78673845492904</v>
      </c>
      <c r="P38">
        <v>615.28536756237304</v>
      </c>
      <c r="Q38">
        <v>646.63987314890801</v>
      </c>
      <c r="R38">
        <v>699.57073526866498</v>
      </c>
      <c r="S38">
        <v>753.30660364069001</v>
      </c>
      <c r="T38">
        <v>808.22890731061102</v>
      </c>
      <c r="U38">
        <v>845.168034575673</v>
      </c>
      <c r="V38">
        <v>855.42904986245901</v>
      </c>
      <c r="W38">
        <v>857.73233868270404</v>
      </c>
      <c r="X38">
        <v>871.06004188724103</v>
      </c>
      <c r="Y38">
        <v>893.787955313162</v>
      </c>
      <c r="Z38">
        <v>919.65635477487001</v>
      </c>
      <c r="AA38">
        <v>945.06903790515503</v>
      </c>
      <c r="AB38">
        <v>1016.85270732343</v>
      </c>
      <c r="AC38">
        <v>1155.0534704131301</v>
      </c>
      <c r="AD38">
        <v>1302.6857012261401</v>
      </c>
      <c r="AE38">
        <v>1435.0696057611401</v>
      </c>
      <c r="AF38">
        <v>1650.54769136031</v>
      </c>
    </row>
    <row r="39" spans="1:32" x14ac:dyDescent="0.3">
      <c r="A39" t="s">
        <v>153</v>
      </c>
      <c r="B39" t="s">
        <v>371</v>
      </c>
      <c r="C39" t="s">
        <v>297</v>
      </c>
      <c r="D39" t="s">
        <v>372</v>
      </c>
      <c r="E39" t="s">
        <v>298</v>
      </c>
      <c r="F39">
        <v>1735.70861213694</v>
      </c>
      <c r="G39">
        <v>1868.72039215828</v>
      </c>
      <c r="H39">
        <v>1999.1731669972401</v>
      </c>
      <c r="I39">
        <v>2137.9167011977902</v>
      </c>
      <c r="J39">
        <v>2276.7589801878798</v>
      </c>
      <c r="K39">
        <v>2376.3104314010302</v>
      </c>
      <c r="L39">
        <v>2507.6513586145702</v>
      </c>
      <c r="M39">
        <v>2588.3184756178198</v>
      </c>
      <c r="N39">
        <v>2722.9959306826399</v>
      </c>
      <c r="O39">
        <v>2806.77773474687</v>
      </c>
      <c r="P39">
        <v>2945.6461218233999</v>
      </c>
      <c r="Q39">
        <v>3115.1264431647201</v>
      </c>
      <c r="R39">
        <v>3357.2405993375301</v>
      </c>
      <c r="S39">
        <v>3568.5298768358098</v>
      </c>
      <c r="T39">
        <v>3675.2212803135099</v>
      </c>
      <c r="U39">
        <v>3705.0646576859899</v>
      </c>
      <c r="V39">
        <v>3776.09936923227</v>
      </c>
      <c r="W39">
        <v>3772.50767794386</v>
      </c>
      <c r="X39">
        <v>3748.59265238544</v>
      </c>
      <c r="Y39">
        <v>3631.7469853041098</v>
      </c>
      <c r="Z39">
        <v>3547.6611656042901</v>
      </c>
      <c r="AA39">
        <v>3466.1310634152301</v>
      </c>
      <c r="AB39">
        <v>3453.5142840322501</v>
      </c>
      <c r="AC39">
        <v>3495.07851519407</v>
      </c>
      <c r="AD39">
        <v>3546.6312447628102</v>
      </c>
      <c r="AE39">
        <v>3471.2551576188898</v>
      </c>
      <c r="AF39">
        <v>3659.8758618644001</v>
      </c>
    </row>
    <row r="40" spans="1:32" x14ac:dyDescent="0.3">
      <c r="A40" t="s">
        <v>153</v>
      </c>
      <c r="B40" t="s">
        <v>373</v>
      </c>
      <c r="C40" t="s">
        <v>297</v>
      </c>
      <c r="D40" t="s">
        <v>374</v>
      </c>
      <c r="E40" t="s">
        <v>298</v>
      </c>
      <c r="F40">
        <v>284.67414361758199</v>
      </c>
      <c r="G40">
        <v>311.19349967938501</v>
      </c>
      <c r="H40">
        <v>342.78134410975201</v>
      </c>
      <c r="I40">
        <v>373.68487011654702</v>
      </c>
      <c r="J40">
        <v>397.83142224612499</v>
      </c>
      <c r="K40">
        <v>429.14845303636002</v>
      </c>
      <c r="L40">
        <v>465.67209233761599</v>
      </c>
      <c r="M40">
        <v>485.20711827481801</v>
      </c>
      <c r="N40">
        <v>515.67932028507903</v>
      </c>
      <c r="O40">
        <v>535.90777359423498</v>
      </c>
      <c r="P40">
        <v>548.32777030316197</v>
      </c>
      <c r="Q40">
        <v>556.54577111791798</v>
      </c>
      <c r="R40">
        <v>570.68984876971501</v>
      </c>
      <c r="S40">
        <v>578.54158100741802</v>
      </c>
      <c r="T40">
        <v>574.15188961075501</v>
      </c>
      <c r="U40">
        <v>538.65662272563702</v>
      </c>
      <c r="V40">
        <v>502.20689194351502</v>
      </c>
      <c r="W40">
        <v>450.48668501787301</v>
      </c>
      <c r="X40">
        <v>429.52084635573601</v>
      </c>
      <c r="Y40">
        <v>422.12042201810698</v>
      </c>
      <c r="Z40">
        <v>432.08556764290302</v>
      </c>
      <c r="AA40">
        <v>467.77495021614698</v>
      </c>
      <c r="AB40">
        <v>538.28392850005105</v>
      </c>
      <c r="AC40">
        <v>620.85630961946003</v>
      </c>
      <c r="AD40">
        <v>671.39204423483795</v>
      </c>
      <c r="AE40">
        <v>725.27374631903501</v>
      </c>
      <c r="AF40">
        <v>811.62103457308797</v>
      </c>
    </row>
    <row r="41" spans="1:32" x14ac:dyDescent="0.3">
      <c r="A41" t="s">
        <v>153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153</v>
      </c>
      <c r="B42" t="s">
        <v>377</v>
      </c>
      <c r="C42" t="s">
        <v>297</v>
      </c>
      <c r="D42" t="s">
        <v>378</v>
      </c>
      <c r="E42" t="s">
        <v>298</v>
      </c>
      <c r="F42">
        <v>1666.89510216798</v>
      </c>
      <c r="G42">
        <v>1812.9394928216</v>
      </c>
      <c r="H42">
        <v>1986.6443051490801</v>
      </c>
      <c r="I42">
        <v>2181.60742165994</v>
      </c>
      <c r="J42">
        <v>2360.7994725315498</v>
      </c>
      <c r="K42">
        <v>2526.8140696958399</v>
      </c>
      <c r="L42">
        <v>2685.81454111113</v>
      </c>
      <c r="M42">
        <v>2729.0564743791701</v>
      </c>
      <c r="N42">
        <v>2871.9524640201998</v>
      </c>
      <c r="O42">
        <v>3000.17657113021</v>
      </c>
      <c r="P42">
        <v>3097.7557111065898</v>
      </c>
      <c r="Q42">
        <v>3127.4865440963899</v>
      </c>
      <c r="R42">
        <v>3329.3632820928501</v>
      </c>
      <c r="S42">
        <v>3492.6297237322701</v>
      </c>
      <c r="T42">
        <v>3616.2170381655201</v>
      </c>
      <c r="U42">
        <v>3660.7415618836399</v>
      </c>
      <c r="V42">
        <v>3651.8743250756702</v>
      </c>
      <c r="W42">
        <v>3525.5498960364198</v>
      </c>
      <c r="X42">
        <v>3463.30822209809</v>
      </c>
      <c r="Y42">
        <v>3523.1056518474702</v>
      </c>
      <c r="Z42">
        <v>3576.87415877372</v>
      </c>
      <c r="AA42">
        <v>3649.4544659972198</v>
      </c>
      <c r="AB42">
        <v>3851.0177450125898</v>
      </c>
      <c r="AC42">
        <v>4222.51214470984</v>
      </c>
      <c r="AD42">
        <v>4495.3256828753001</v>
      </c>
      <c r="AE42">
        <v>4621.0901781077901</v>
      </c>
      <c r="AF42">
        <v>4871.9852044233403</v>
      </c>
    </row>
    <row r="43" spans="1:32" x14ac:dyDescent="0.3">
      <c r="A43" t="s">
        <v>153</v>
      </c>
      <c r="B43" t="s">
        <v>379</v>
      </c>
      <c r="C43" t="s">
        <v>297</v>
      </c>
      <c r="D43" t="s">
        <v>380</v>
      </c>
      <c r="E43" t="s">
        <v>298</v>
      </c>
      <c r="F43">
        <v>2027.6568733331301</v>
      </c>
      <c r="G43">
        <v>2208.7469089289302</v>
      </c>
      <c r="H43">
        <v>2422.6521895374199</v>
      </c>
      <c r="I43">
        <v>2661.7008741816098</v>
      </c>
      <c r="J43">
        <v>2880.7365960611501</v>
      </c>
      <c r="K43">
        <v>3089.9796503604998</v>
      </c>
      <c r="L43">
        <v>3280.6762775246698</v>
      </c>
      <c r="M43">
        <v>3341.1241265819899</v>
      </c>
      <c r="N43">
        <v>3519.74112414102</v>
      </c>
      <c r="O43">
        <v>3684.3217266996298</v>
      </c>
      <c r="P43">
        <v>3808.7588086629198</v>
      </c>
      <c r="Q43">
        <v>3863.3703704691002</v>
      </c>
      <c r="R43">
        <v>4126.5619767760099</v>
      </c>
      <c r="S43">
        <v>4347.6740452281701</v>
      </c>
      <c r="T43">
        <v>4501.2783129502996</v>
      </c>
      <c r="U43">
        <v>4558.2312868141498</v>
      </c>
      <c r="V43">
        <v>4546.5929978711001</v>
      </c>
      <c r="W43">
        <v>4391.1728239081003</v>
      </c>
      <c r="X43">
        <v>4309.0798755097403</v>
      </c>
      <c r="Y43">
        <v>4350.0313558349098</v>
      </c>
      <c r="Z43">
        <v>4410.6630250087301</v>
      </c>
      <c r="AA43">
        <v>4501.9472508974104</v>
      </c>
      <c r="AB43">
        <v>4770.7330542540303</v>
      </c>
      <c r="AC43">
        <v>5262.9048683316796</v>
      </c>
      <c r="AD43">
        <v>5604.4418166759997</v>
      </c>
      <c r="AE43">
        <v>5714.7049624686597</v>
      </c>
      <c r="AF43">
        <v>6010.8553979628005</v>
      </c>
    </row>
    <row r="44" spans="1:32" x14ac:dyDescent="0.3">
      <c r="A44" t="s">
        <v>153</v>
      </c>
      <c r="B44" t="s">
        <v>381</v>
      </c>
      <c r="C44" t="s">
        <v>297</v>
      </c>
      <c r="D44" t="s">
        <v>382</v>
      </c>
      <c r="E44" t="s">
        <v>298</v>
      </c>
      <c r="F44">
        <v>14077.360618205301</v>
      </c>
      <c r="G44">
        <v>15033.5614037294</v>
      </c>
      <c r="H44">
        <v>16228.1663528676</v>
      </c>
      <c r="I44">
        <v>17616.547340490499</v>
      </c>
      <c r="J44">
        <v>18819.233541353002</v>
      </c>
      <c r="K44">
        <v>20064.280187554199</v>
      </c>
      <c r="L44">
        <v>21246.674376965701</v>
      </c>
      <c r="M44">
        <v>21840.1794198391</v>
      </c>
      <c r="N44">
        <v>22943.967461903401</v>
      </c>
      <c r="O44">
        <v>24008.318635986801</v>
      </c>
      <c r="P44">
        <v>24700.141549200202</v>
      </c>
      <c r="Q44">
        <v>25390.332406424001</v>
      </c>
      <c r="R44">
        <v>27174.190341168101</v>
      </c>
      <c r="S44">
        <v>28560.381076685899</v>
      </c>
      <c r="T44">
        <v>28821.204025465799</v>
      </c>
      <c r="U44">
        <v>28928.0212744782</v>
      </c>
      <c r="V44">
        <v>28408.410590204301</v>
      </c>
      <c r="W44">
        <v>27189.757310104898</v>
      </c>
      <c r="X44">
        <v>26509.775596073399</v>
      </c>
      <c r="Y44">
        <v>26339.761381049499</v>
      </c>
      <c r="Z44">
        <v>26316.843959522699</v>
      </c>
      <c r="AA44">
        <v>26430.716979384699</v>
      </c>
      <c r="AB44">
        <v>27261.3367970006</v>
      </c>
      <c r="AC44">
        <v>29040.7635813124</v>
      </c>
      <c r="AD44">
        <v>30069.7927102213</v>
      </c>
      <c r="AE44">
        <v>30413.1983842468</v>
      </c>
      <c r="AF44">
        <v>32391.0899954366</v>
      </c>
    </row>
    <row r="45" spans="1:32" x14ac:dyDescent="0.3">
      <c r="A45" t="s">
        <v>153</v>
      </c>
      <c r="B45" t="s">
        <v>383</v>
      </c>
      <c r="C45" t="s">
        <v>297</v>
      </c>
      <c r="D45" t="s">
        <v>384</v>
      </c>
      <c r="E45" t="s">
        <v>298</v>
      </c>
      <c r="F45">
        <v>13967.6440479345</v>
      </c>
      <c r="G45">
        <v>14916.2509820905</v>
      </c>
      <c r="H45">
        <v>16103.9808550261</v>
      </c>
      <c r="I45">
        <v>17485.237054874298</v>
      </c>
      <c r="J45">
        <v>18680.611379596899</v>
      </c>
      <c r="K45">
        <v>19919.785396495601</v>
      </c>
      <c r="L45">
        <v>21099.480596932401</v>
      </c>
      <c r="M45">
        <v>21694.638364834798</v>
      </c>
      <c r="N45">
        <v>22792.414435280101</v>
      </c>
      <c r="O45">
        <v>23852.6785575049</v>
      </c>
      <c r="P45">
        <v>24540.867468901401</v>
      </c>
      <c r="Q45">
        <v>25229.322097029501</v>
      </c>
      <c r="R45">
        <v>26998.684740111399</v>
      </c>
      <c r="S45">
        <v>28373.607224601801</v>
      </c>
      <c r="T45">
        <v>28631.0141537497</v>
      </c>
      <c r="U45">
        <v>28736.5315479727</v>
      </c>
      <c r="V45">
        <v>28211.546708653601</v>
      </c>
      <c r="W45">
        <v>26989.597240900501</v>
      </c>
      <c r="X45">
        <v>26313.5796861087</v>
      </c>
      <c r="Y45">
        <v>26137.656340353202</v>
      </c>
      <c r="Z45">
        <v>26104.7953885221</v>
      </c>
      <c r="AA45">
        <v>26208.777121243002</v>
      </c>
      <c r="AB45">
        <v>27029.04624272</v>
      </c>
      <c r="AC45">
        <v>28793.569124097201</v>
      </c>
      <c r="AD45">
        <v>29808.126012840501</v>
      </c>
      <c r="AE45">
        <v>30148.7024457675</v>
      </c>
      <c r="AF45">
        <v>32118.172944144</v>
      </c>
    </row>
    <row r="46" spans="1:32" x14ac:dyDescent="0.3">
      <c r="A46" t="s">
        <v>153</v>
      </c>
      <c r="B46" t="s">
        <v>385</v>
      </c>
      <c r="C46" t="s">
        <v>297</v>
      </c>
      <c r="D46" t="s">
        <v>386</v>
      </c>
      <c r="E46" t="s">
        <v>298</v>
      </c>
      <c r="F46">
        <v>360.76177116515299</v>
      </c>
      <c r="G46">
        <v>395.807416107329</v>
      </c>
      <c r="H46">
        <v>436.00788438833899</v>
      </c>
      <c r="I46">
        <v>480.09345252166798</v>
      </c>
      <c r="J46">
        <v>519.93712352959801</v>
      </c>
      <c r="K46">
        <v>563.165580664657</v>
      </c>
      <c r="L46">
        <v>594.86173641353798</v>
      </c>
      <c r="M46">
        <v>612.06765220281795</v>
      </c>
      <c r="N46">
        <v>647.78866012081698</v>
      </c>
      <c r="O46">
        <v>684.14515556941899</v>
      </c>
      <c r="P46">
        <v>711.00309755632895</v>
      </c>
      <c r="Q46">
        <v>735.88382637270195</v>
      </c>
      <c r="R46">
        <v>797.19869468315801</v>
      </c>
      <c r="S46">
        <v>855.04432149589695</v>
      </c>
      <c r="T46">
        <v>885.06127478477799</v>
      </c>
      <c r="U46">
        <v>897.48972493050405</v>
      </c>
      <c r="V46">
        <v>894.71867279542903</v>
      </c>
      <c r="W46">
        <v>865.62292787167701</v>
      </c>
      <c r="X46">
        <v>845.77165341164698</v>
      </c>
      <c r="Y46">
        <v>826.92570398743601</v>
      </c>
      <c r="Z46">
        <v>833.78886623500102</v>
      </c>
      <c r="AA46">
        <v>852.49278490019196</v>
      </c>
      <c r="AB46">
        <v>919.71530924144304</v>
      </c>
      <c r="AC46">
        <v>1040.3927236218401</v>
      </c>
      <c r="AD46">
        <v>1109.1161338007</v>
      </c>
      <c r="AE46">
        <v>1093.6147843608701</v>
      </c>
      <c r="AF46">
        <v>1138.8701935394699</v>
      </c>
    </row>
    <row r="47" spans="1:32" x14ac:dyDescent="0.3">
      <c r="A47" t="s">
        <v>153</v>
      </c>
      <c r="B47" t="s">
        <v>387</v>
      </c>
      <c r="C47" t="s">
        <v>297</v>
      </c>
      <c r="D47" t="s">
        <v>388</v>
      </c>
      <c r="E47" t="s">
        <v>298</v>
      </c>
      <c r="F47">
        <v>179.30923663368901</v>
      </c>
      <c r="G47">
        <v>194.4419234579</v>
      </c>
      <c r="H47">
        <v>210.875839341127</v>
      </c>
      <c r="I47">
        <v>228.63704018759699</v>
      </c>
      <c r="J47">
        <v>247.811209205967</v>
      </c>
      <c r="K47">
        <v>276.40528448708397</v>
      </c>
      <c r="L47">
        <v>292.82374343502698</v>
      </c>
      <c r="M47">
        <v>295.81592761688398</v>
      </c>
      <c r="N47">
        <v>311.29850725475399</v>
      </c>
      <c r="O47">
        <v>328.04645617355499</v>
      </c>
      <c r="P47">
        <v>349.93975309097499</v>
      </c>
      <c r="Q47">
        <v>367.55650323028999</v>
      </c>
      <c r="R47">
        <v>415.64070344966098</v>
      </c>
      <c r="S47">
        <v>447.13700123452003</v>
      </c>
      <c r="T47">
        <v>482.29183073184601</v>
      </c>
      <c r="U47">
        <v>480.327466348965</v>
      </c>
      <c r="V47">
        <v>469.09667096641698</v>
      </c>
      <c r="W47">
        <v>467.30159792424797</v>
      </c>
      <c r="X47">
        <v>466.60011421300197</v>
      </c>
      <c r="Y47">
        <v>466.022817327594</v>
      </c>
      <c r="Z47">
        <v>455.82912750826199</v>
      </c>
      <c r="AA47">
        <v>437.686137362522</v>
      </c>
      <c r="AB47">
        <v>440.30533322124398</v>
      </c>
      <c r="AC47">
        <v>459.34552298609799</v>
      </c>
      <c r="AD47">
        <v>460.81231287770697</v>
      </c>
      <c r="AE47">
        <v>454.69835468294099</v>
      </c>
      <c r="AF47">
        <v>462.949462128942</v>
      </c>
    </row>
    <row r="48" spans="1:32" x14ac:dyDescent="0.3">
      <c r="A48" t="s">
        <v>153</v>
      </c>
      <c r="B48" t="s">
        <v>389</v>
      </c>
      <c r="C48" t="s">
        <v>297</v>
      </c>
      <c r="D48" t="s">
        <v>390</v>
      </c>
      <c r="E48" t="s">
        <v>298</v>
      </c>
      <c r="F48">
        <v>814.95399616298596</v>
      </c>
      <c r="G48">
        <v>881.95796564932004</v>
      </c>
      <c r="H48">
        <v>954.36483814016594</v>
      </c>
      <c r="I48">
        <v>1031.0041593779399</v>
      </c>
      <c r="J48">
        <v>1112.15912588481</v>
      </c>
      <c r="K48">
        <v>1209.42023191467</v>
      </c>
      <c r="L48">
        <v>1287.4257586717299</v>
      </c>
      <c r="M48">
        <v>1339.30174877281</v>
      </c>
      <c r="N48">
        <v>1444.1279897567299</v>
      </c>
      <c r="O48">
        <v>1539.7996084578899</v>
      </c>
      <c r="P48">
        <v>1615.24460171894</v>
      </c>
      <c r="Q48">
        <v>1670.59315303586</v>
      </c>
      <c r="R48">
        <v>1791.1638145259301</v>
      </c>
      <c r="S48">
        <v>1905.38749292536</v>
      </c>
      <c r="T48">
        <v>2038.23272806973</v>
      </c>
      <c r="U48">
        <v>2092.2541033921202</v>
      </c>
      <c r="V48">
        <v>2128.1391581303601</v>
      </c>
      <c r="W48">
        <v>2097.3790031671901</v>
      </c>
      <c r="X48">
        <v>2088.2460449132</v>
      </c>
      <c r="Y48">
        <v>2103.9317300096</v>
      </c>
      <c r="Z48">
        <v>2099.14854905014</v>
      </c>
      <c r="AA48">
        <v>2101.9336337290201</v>
      </c>
      <c r="AB48">
        <v>2175.1651307402299</v>
      </c>
      <c r="AC48">
        <v>2299.9779364644801</v>
      </c>
      <c r="AD48">
        <v>2392.98008322747</v>
      </c>
      <c r="AE48">
        <v>2403.8812689441602</v>
      </c>
      <c r="AF48">
        <v>2492.0557158593501</v>
      </c>
    </row>
    <row r="49" spans="1:32" x14ac:dyDescent="0.3">
      <c r="A49" t="s">
        <v>153</v>
      </c>
      <c r="B49" t="s">
        <v>391</v>
      </c>
      <c r="C49" t="s">
        <v>297</v>
      </c>
      <c r="D49" t="s">
        <v>392</v>
      </c>
      <c r="E49" t="s">
        <v>298</v>
      </c>
      <c r="F49">
        <v>254.768270178254</v>
      </c>
      <c r="G49">
        <v>271.41597833925101</v>
      </c>
      <c r="H49">
        <v>292.11241906608598</v>
      </c>
      <c r="I49">
        <v>314.02284232978502</v>
      </c>
      <c r="J49">
        <v>334.92233617083099</v>
      </c>
      <c r="K49">
        <v>359.68804848282002</v>
      </c>
      <c r="L49">
        <v>380.542285358659</v>
      </c>
      <c r="M49">
        <v>394.21063819124703</v>
      </c>
      <c r="N49">
        <v>417.33992861923502</v>
      </c>
      <c r="O49">
        <v>438.619770661774</v>
      </c>
      <c r="P49">
        <v>456.72307267012701</v>
      </c>
      <c r="Q49">
        <v>467.30759181288897</v>
      </c>
      <c r="R49">
        <v>483.55435149327798</v>
      </c>
      <c r="S49">
        <v>505.90324460973397</v>
      </c>
      <c r="T49">
        <v>535.95904707821103</v>
      </c>
      <c r="U49">
        <v>549.00042881098102</v>
      </c>
      <c r="V49">
        <v>557.87482911286895</v>
      </c>
      <c r="W49">
        <v>533.55558173218697</v>
      </c>
      <c r="X49">
        <v>527.64795680847999</v>
      </c>
      <c r="Y49">
        <v>518.03983289366397</v>
      </c>
      <c r="Z49">
        <v>500.87948326659</v>
      </c>
      <c r="AA49">
        <v>486.81205131489099</v>
      </c>
      <c r="AB49">
        <v>484.15295552857998</v>
      </c>
      <c r="AC49">
        <v>507.754557937627</v>
      </c>
      <c r="AD49">
        <v>518.20770393121404</v>
      </c>
      <c r="AE49">
        <v>510.53009896525202</v>
      </c>
      <c r="AF49">
        <v>527.661529821812</v>
      </c>
    </row>
    <row r="50" spans="1:32" x14ac:dyDescent="0.3">
      <c r="A50" t="s">
        <v>153</v>
      </c>
      <c r="B50" t="s">
        <v>393</v>
      </c>
      <c r="C50" t="s">
        <v>297</v>
      </c>
      <c r="D50" t="s">
        <v>394</v>
      </c>
      <c r="E50" t="s">
        <v>298</v>
      </c>
      <c r="F50">
        <v>380.87648935104301</v>
      </c>
      <c r="G50">
        <v>416.100063852169</v>
      </c>
      <c r="H50">
        <v>451.37657973295302</v>
      </c>
      <c r="I50">
        <v>488.34427686056102</v>
      </c>
      <c r="J50">
        <v>529.42558050801404</v>
      </c>
      <c r="K50">
        <v>573.32689894477096</v>
      </c>
      <c r="L50">
        <v>614.05972987804</v>
      </c>
      <c r="M50">
        <v>649.27518296467701</v>
      </c>
      <c r="N50">
        <v>715.48955388274396</v>
      </c>
      <c r="O50">
        <v>773.13338162256105</v>
      </c>
      <c r="P50">
        <v>808.58177595783502</v>
      </c>
      <c r="Q50">
        <v>835.72905799267505</v>
      </c>
      <c r="R50">
        <v>891.96875958299404</v>
      </c>
      <c r="S50">
        <v>952.34724708110798</v>
      </c>
      <c r="T50">
        <v>1019.98185025968</v>
      </c>
      <c r="U50">
        <v>1062.92620823218</v>
      </c>
      <c r="V50">
        <v>1101.16765805108</v>
      </c>
      <c r="W50">
        <v>1096.52182351076</v>
      </c>
      <c r="X50">
        <v>1093.99797389171</v>
      </c>
      <c r="Y50">
        <v>1119.8690797883501</v>
      </c>
      <c r="Z50">
        <v>1142.4399382752899</v>
      </c>
      <c r="AA50">
        <v>1177.43544505161</v>
      </c>
      <c r="AB50">
        <v>1250.7068419904001</v>
      </c>
      <c r="AC50">
        <v>1332.87785554076</v>
      </c>
      <c r="AD50">
        <v>1413.96006641855</v>
      </c>
      <c r="AE50">
        <v>1438.65281529597</v>
      </c>
      <c r="AF50">
        <v>1501.4447239086001</v>
      </c>
    </row>
    <row r="51" spans="1:32" x14ac:dyDescent="0.3">
      <c r="A51" t="s">
        <v>153</v>
      </c>
      <c r="B51" t="s">
        <v>395</v>
      </c>
      <c r="C51" t="s">
        <v>297</v>
      </c>
      <c r="D51" t="s">
        <v>396</v>
      </c>
      <c r="E51" t="s">
        <v>298</v>
      </c>
      <c r="F51">
        <v>336.00975466953298</v>
      </c>
      <c r="G51">
        <v>367.91208775639802</v>
      </c>
      <c r="H51">
        <v>400.02224229677898</v>
      </c>
      <c r="I51">
        <v>433.466804819039</v>
      </c>
      <c r="J51">
        <v>471.00818030882499</v>
      </c>
      <c r="K51">
        <v>511.20884701393402</v>
      </c>
      <c r="L51">
        <v>548.66577675766405</v>
      </c>
      <c r="M51">
        <v>580.61459839971997</v>
      </c>
      <c r="N51">
        <v>642.32904096770403</v>
      </c>
      <c r="O51">
        <v>695.76510239864001</v>
      </c>
      <c r="P51">
        <v>728.986410180044</v>
      </c>
      <c r="Q51">
        <v>753.61305639746399</v>
      </c>
      <c r="R51">
        <v>803.59983009427197</v>
      </c>
      <c r="S51">
        <v>858.22562658398397</v>
      </c>
      <c r="T51">
        <v>921.45976425680794</v>
      </c>
      <c r="U51">
        <v>962.28018990243197</v>
      </c>
      <c r="V51">
        <v>998.53085735608795</v>
      </c>
      <c r="W51">
        <v>992.73648667109603</v>
      </c>
      <c r="X51">
        <v>988.05574412722297</v>
      </c>
      <c r="Y51">
        <v>1010.56152758237</v>
      </c>
      <c r="Z51">
        <v>1028.1312256216199</v>
      </c>
      <c r="AA51">
        <v>1057.2156370511</v>
      </c>
      <c r="AB51">
        <v>1118.7092334434501</v>
      </c>
      <c r="AC51">
        <v>1184.1550926622899</v>
      </c>
      <c r="AD51">
        <v>1254.31558859489</v>
      </c>
      <c r="AE51">
        <v>1275.85668104455</v>
      </c>
      <c r="AF51">
        <v>1330.3545069218601</v>
      </c>
    </row>
    <row r="52" spans="1:32" x14ac:dyDescent="0.3">
      <c r="A52" t="s">
        <v>153</v>
      </c>
      <c r="B52" t="s">
        <v>397</v>
      </c>
      <c r="C52" t="s">
        <v>297</v>
      </c>
      <c r="D52" t="s">
        <v>398</v>
      </c>
      <c r="E52" t="s">
        <v>298</v>
      </c>
      <c r="F52">
        <v>44.866734681509797</v>
      </c>
      <c r="G52">
        <v>48.187976095770303</v>
      </c>
      <c r="H52">
        <v>51.3543374361738</v>
      </c>
      <c r="I52">
        <v>54.877472041522402</v>
      </c>
      <c r="J52">
        <v>58.4174001991884</v>
      </c>
      <c r="K52">
        <v>62.118051930837098</v>
      </c>
      <c r="L52">
        <v>65.393953120375798</v>
      </c>
      <c r="M52">
        <v>68.660584564956494</v>
      </c>
      <c r="N52">
        <v>73.160512915040002</v>
      </c>
      <c r="O52">
        <v>77.368279223921306</v>
      </c>
      <c r="P52">
        <v>79.595365777790605</v>
      </c>
      <c r="Q52">
        <v>82.116001595211699</v>
      </c>
      <c r="R52">
        <v>88.368929488722003</v>
      </c>
      <c r="S52">
        <v>94.1216204971238</v>
      </c>
      <c r="T52">
        <v>98.522086002867894</v>
      </c>
      <c r="U52">
        <v>100.646018329744</v>
      </c>
      <c r="V52">
        <v>102.63680069498901</v>
      </c>
      <c r="W52">
        <v>103.785336839664</v>
      </c>
      <c r="X52">
        <v>105.942229764489</v>
      </c>
      <c r="Y52">
        <v>109.307552205978</v>
      </c>
      <c r="Z52">
        <v>114.308712653664</v>
      </c>
      <c r="AA52">
        <v>120.219808000504</v>
      </c>
      <c r="AB52">
        <v>131.997608546956</v>
      </c>
      <c r="AC52">
        <v>148.72276287846501</v>
      </c>
      <c r="AD52">
        <v>159.64447782366099</v>
      </c>
      <c r="AE52">
        <v>162.79613425142099</v>
      </c>
      <c r="AF52">
        <v>171.09021698673601</v>
      </c>
    </row>
    <row r="53" spans="1:32" x14ac:dyDescent="0.3">
      <c r="A53" t="s">
        <v>153</v>
      </c>
      <c r="B53" t="s">
        <v>399</v>
      </c>
      <c r="C53" t="s">
        <v>297</v>
      </c>
      <c r="D53" t="s">
        <v>400</v>
      </c>
      <c r="E53" t="s">
        <v>298</v>
      </c>
      <c r="F53">
        <v>227.146769907872</v>
      </c>
      <c r="G53">
        <v>238.059324892587</v>
      </c>
      <c r="H53">
        <v>250.26209582069001</v>
      </c>
      <c r="I53">
        <v>262.10559723746201</v>
      </c>
      <c r="J53">
        <v>273.41962897890301</v>
      </c>
      <c r="K53">
        <v>288.92968072552202</v>
      </c>
      <c r="L53">
        <v>303.116518355658</v>
      </c>
      <c r="M53">
        <v>300.76766938388499</v>
      </c>
      <c r="N53">
        <v>302.41057288759498</v>
      </c>
      <c r="O53">
        <v>313.72985458786798</v>
      </c>
      <c r="P53">
        <v>322.860801107258</v>
      </c>
      <c r="Q53">
        <v>329.37992390447198</v>
      </c>
      <c r="R53">
        <v>356.49985753891201</v>
      </c>
      <c r="S53">
        <v>377.80804948582499</v>
      </c>
      <c r="T53">
        <v>385.91690753729398</v>
      </c>
      <c r="U53">
        <v>389.06714872099201</v>
      </c>
      <c r="V53">
        <v>378.92997649047402</v>
      </c>
      <c r="W53">
        <v>363.06384496245801</v>
      </c>
      <c r="X53">
        <v>356.293726707144</v>
      </c>
      <c r="Y53">
        <v>375.16496756848898</v>
      </c>
      <c r="Z53">
        <v>386.243770122478</v>
      </c>
      <c r="AA53">
        <v>410.13695238608602</v>
      </c>
      <c r="AB53">
        <v>427.19407221947603</v>
      </c>
      <c r="AC53">
        <v>464.56384203701498</v>
      </c>
      <c r="AD53">
        <v>510.38399861891497</v>
      </c>
      <c r="AE53">
        <v>496.98511958577399</v>
      </c>
      <c r="AF53">
        <v>501.55286973941998</v>
      </c>
    </row>
    <row r="54" spans="1:32" x14ac:dyDescent="0.3">
      <c r="A54" t="s">
        <v>153</v>
      </c>
      <c r="B54" t="s">
        <v>401</v>
      </c>
      <c r="C54" t="s">
        <v>297</v>
      </c>
      <c r="D54" t="s">
        <v>402</v>
      </c>
      <c r="E54" t="s">
        <v>298</v>
      </c>
      <c r="F54">
        <v>479.65242721983202</v>
      </c>
      <c r="G54">
        <v>506.33744360556</v>
      </c>
      <c r="H54">
        <v>536.29253712554305</v>
      </c>
      <c r="I54">
        <v>564.99482434285005</v>
      </c>
      <c r="J54">
        <v>588.33337207791897</v>
      </c>
      <c r="K54">
        <v>616.62011028599397</v>
      </c>
      <c r="L54">
        <v>644.94122322003795</v>
      </c>
      <c r="M54">
        <v>651.36229008279304</v>
      </c>
      <c r="N54">
        <v>679.77952790439303</v>
      </c>
      <c r="O54">
        <v>714.81239866556496</v>
      </c>
      <c r="P54">
        <v>734.674953146436</v>
      </c>
      <c r="Q54">
        <v>751.21066943146604</v>
      </c>
      <c r="R54">
        <v>808.60351387995399</v>
      </c>
      <c r="S54">
        <v>856.93469062789404</v>
      </c>
      <c r="T54">
        <v>878.46737968982995</v>
      </c>
      <c r="U54">
        <v>882.46091358923002</v>
      </c>
      <c r="V54">
        <v>862.33359666490003</v>
      </c>
      <c r="W54">
        <v>829.92767067984096</v>
      </c>
      <c r="X54">
        <v>817.63093627958904</v>
      </c>
      <c r="Y54">
        <v>847.86212841152997</v>
      </c>
      <c r="Z54">
        <v>860.03006170319304</v>
      </c>
      <c r="AA54">
        <v>880.23622296610097</v>
      </c>
      <c r="AB54">
        <v>906.18447774276103</v>
      </c>
      <c r="AC54">
        <v>973.15822055976605</v>
      </c>
      <c r="AD54">
        <v>1026.2025437376401</v>
      </c>
      <c r="AE54">
        <v>1023.69690298749</v>
      </c>
      <c r="AF54">
        <v>1044.5782597966599</v>
      </c>
    </row>
    <row r="55" spans="1:32" x14ac:dyDescent="0.3">
      <c r="A55" t="s">
        <v>153</v>
      </c>
      <c r="B55" t="s">
        <v>403</v>
      </c>
      <c r="C55" t="s">
        <v>297</v>
      </c>
      <c r="D55" t="s">
        <v>404</v>
      </c>
      <c r="E55" t="s">
        <v>298</v>
      </c>
      <c r="F55">
        <v>252.50565731195999</v>
      </c>
      <c r="G55">
        <v>268.27811871297303</v>
      </c>
      <c r="H55">
        <v>286.03044130485301</v>
      </c>
      <c r="I55">
        <v>302.88922710538799</v>
      </c>
      <c r="J55">
        <v>314.91374309901602</v>
      </c>
      <c r="K55">
        <v>327.69042956047298</v>
      </c>
      <c r="L55">
        <v>341.82470486438001</v>
      </c>
      <c r="M55">
        <v>350.59462069890799</v>
      </c>
      <c r="N55">
        <v>377.368955016798</v>
      </c>
      <c r="O55">
        <v>401.08254407769601</v>
      </c>
      <c r="P55">
        <v>411.814152039178</v>
      </c>
      <c r="Q55">
        <v>421.83074552699401</v>
      </c>
      <c r="R55">
        <v>452.10365634104198</v>
      </c>
      <c r="S55">
        <v>479.12664114206899</v>
      </c>
      <c r="T55">
        <v>492.55047215253597</v>
      </c>
      <c r="U55">
        <v>493.39376486823897</v>
      </c>
      <c r="V55">
        <v>483.40362017442601</v>
      </c>
      <c r="W55">
        <v>466.86382571738397</v>
      </c>
      <c r="X55">
        <v>461.33720957244498</v>
      </c>
      <c r="Y55">
        <v>472.69716084304099</v>
      </c>
      <c r="Z55">
        <v>473.78629158071499</v>
      </c>
      <c r="AA55">
        <v>470.099270580015</v>
      </c>
      <c r="AB55">
        <v>478.99040552328501</v>
      </c>
      <c r="AC55">
        <v>508.59437852275101</v>
      </c>
      <c r="AD55">
        <v>515.81854511872598</v>
      </c>
      <c r="AE55">
        <v>526.71178340171696</v>
      </c>
      <c r="AF55">
        <v>543.02539005724202</v>
      </c>
    </row>
    <row r="56" spans="1:32" x14ac:dyDescent="0.3">
      <c r="A56" t="s">
        <v>153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153</v>
      </c>
      <c r="B57" t="s">
        <v>407</v>
      </c>
      <c r="C57" t="s">
        <v>297</v>
      </c>
      <c r="D57" t="s">
        <v>408</v>
      </c>
      <c r="E57" t="s">
        <v>298</v>
      </c>
      <c r="F57">
        <v>15176.988757985901</v>
      </c>
      <c r="G57">
        <v>16226.712869058099</v>
      </c>
      <c r="H57">
        <v>17525.3125351175</v>
      </c>
      <c r="I57">
        <v>19021.236369984999</v>
      </c>
      <c r="J57">
        <v>20329.224089483901</v>
      </c>
      <c r="K57">
        <v>21702.848872505201</v>
      </c>
      <c r="L57">
        <v>22999.772227975001</v>
      </c>
      <c r="M57">
        <v>23664.6882868867</v>
      </c>
      <c r="N57">
        <v>24903.774771945202</v>
      </c>
      <c r="O57">
        <v>26084.026018038901</v>
      </c>
      <c r="P57">
        <v>26863.713921222199</v>
      </c>
      <c r="Q57">
        <v>27617.4713305777</v>
      </c>
      <c r="R57">
        <v>29536.044004463802</v>
      </c>
      <c r="S57">
        <v>31044.310150618701</v>
      </c>
      <c r="T57">
        <v>31433.5886431463</v>
      </c>
      <c r="U57">
        <v>31558.932000595902</v>
      </c>
      <c r="V57">
        <v>31038.756640278199</v>
      </c>
      <c r="W57">
        <v>29737.622998289899</v>
      </c>
      <c r="X57">
        <v>29027.5424873423</v>
      </c>
      <c r="Y57">
        <v>28865.8135330773</v>
      </c>
      <c r="Z57">
        <v>28848.078076215799</v>
      </c>
      <c r="AA57">
        <v>29000.4255633299</v>
      </c>
      <c r="AB57">
        <v>29974.785856240898</v>
      </c>
      <c r="AC57">
        <v>31961.597827396301</v>
      </c>
      <c r="AD57">
        <v>33134.164837683602</v>
      </c>
      <c r="AE57">
        <v>33542.353399510001</v>
      </c>
      <c r="AF57">
        <v>35694.766745869099</v>
      </c>
    </row>
    <row r="58" spans="1:32" x14ac:dyDescent="0.3">
      <c r="A58" t="s">
        <v>153</v>
      </c>
      <c r="B58" t="s">
        <v>409</v>
      </c>
      <c r="C58" t="s">
        <v>297</v>
      </c>
      <c r="D58" t="s">
        <v>410</v>
      </c>
      <c r="E58" t="s">
        <v>298</v>
      </c>
      <c r="F58">
        <v>15176.988757985901</v>
      </c>
      <c r="G58">
        <v>16226.712869058099</v>
      </c>
      <c r="H58">
        <v>17525.3125351175</v>
      </c>
      <c r="I58">
        <v>19021.236369984999</v>
      </c>
      <c r="J58">
        <v>20329.224089483901</v>
      </c>
      <c r="K58">
        <v>21702.848872505201</v>
      </c>
      <c r="L58">
        <v>22999.772227975001</v>
      </c>
      <c r="M58">
        <v>23664.6882868867</v>
      </c>
      <c r="N58">
        <v>24903.774771945202</v>
      </c>
      <c r="O58">
        <v>26084.026018038901</v>
      </c>
      <c r="P58">
        <v>26863.713921222199</v>
      </c>
      <c r="Q58">
        <v>27617.4713305777</v>
      </c>
      <c r="R58">
        <v>29536.044004463802</v>
      </c>
      <c r="S58">
        <v>31044.310150618701</v>
      </c>
      <c r="T58">
        <v>31433.5886431463</v>
      </c>
      <c r="U58">
        <v>31558.932000595902</v>
      </c>
      <c r="V58">
        <v>31038.756640278199</v>
      </c>
      <c r="W58">
        <v>29737.622998289899</v>
      </c>
      <c r="X58">
        <v>29027.5424873423</v>
      </c>
      <c r="Y58">
        <v>28865.8135330773</v>
      </c>
      <c r="Z58">
        <v>28848.078076215799</v>
      </c>
      <c r="AA58">
        <v>29000.4255633299</v>
      </c>
      <c r="AB58">
        <v>29974.785856240898</v>
      </c>
      <c r="AC58">
        <v>31961.597827396301</v>
      </c>
      <c r="AD58">
        <v>33134.164837683602</v>
      </c>
      <c r="AE58">
        <v>33542.353399510001</v>
      </c>
      <c r="AF58">
        <v>35694.766745869099</v>
      </c>
    </row>
    <row r="59" spans="1:32" x14ac:dyDescent="0.3">
      <c r="A59" t="s">
        <v>153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154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154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154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154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154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154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154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154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154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154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154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154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154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154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154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154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154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154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154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154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154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154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154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154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154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154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154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154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154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154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154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154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154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154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154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154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154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154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154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154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154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154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154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154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154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154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154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154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154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154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154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154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154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154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154</v>
      </c>
      <c r="B57" t="s">
        <v>407</v>
      </c>
      <c r="C57" t="s">
        <v>297</v>
      </c>
      <c r="D57" t="s">
        <v>408</v>
      </c>
      <c r="E57" t="s">
        <v>298</v>
      </c>
      <c r="K57">
        <v>4731.3</v>
      </c>
      <c r="L57">
        <v>5325.5</v>
      </c>
      <c r="M57">
        <v>5868.7</v>
      </c>
      <c r="N57">
        <v>6296.1</v>
      </c>
      <c r="O57">
        <v>6632.7</v>
      </c>
      <c r="P57">
        <v>7375.2</v>
      </c>
      <c r="Q57">
        <v>7741.9</v>
      </c>
      <c r="R57">
        <v>8650.2999999999993</v>
      </c>
      <c r="S57">
        <v>10411.9</v>
      </c>
      <c r="T57">
        <v>11249.2</v>
      </c>
      <c r="U57">
        <v>11515.5</v>
      </c>
      <c r="V57">
        <v>12330.7</v>
      </c>
      <c r="W57">
        <v>12469.4</v>
      </c>
      <c r="X57">
        <v>12543.9</v>
      </c>
      <c r="Y57">
        <v>12696</v>
      </c>
      <c r="Z57">
        <v>12732.4</v>
      </c>
      <c r="AA57">
        <v>13058.9</v>
      </c>
      <c r="AB57">
        <v>13408.2</v>
      </c>
      <c r="AC57">
        <v>14249.1</v>
      </c>
      <c r="AD57">
        <v>15350.6</v>
      </c>
      <c r="AE57">
        <v>16166.4</v>
      </c>
      <c r="AF57">
        <v>17415.3</v>
      </c>
    </row>
    <row r="58" spans="1:32" x14ac:dyDescent="0.3">
      <c r="A58" t="s">
        <v>154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154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155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155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155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155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155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155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155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155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155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155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155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155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155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155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155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155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155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155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155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155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155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155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155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155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155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155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155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155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155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155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155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155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155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155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155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155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155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155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155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155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155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155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155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155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155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155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155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155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155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155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155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155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155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155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155</v>
      </c>
      <c r="B57" t="s">
        <v>407</v>
      </c>
      <c r="C57" t="s">
        <v>297</v>
      </c>
      <c r="D57" t="s">
        <v>408</v>
      </c>
      <c r="E57" t="s">
        <v>298</v>
      </c>
      <c r="K57">
        <v>26434.1488725052</v>
      </c>
      <c r="L57">
        <v>28325.272227975001</v>
      </c>
      <c r="M57">
        <v>29533.3882868867</v>
      </c>
      <c r="N57">
        <v>31199.8747719452</v>
      </c>
      <c r="O57">
        <v>32716.726018038898</v>
      </c>
      <c r="P57">
        <v>34238.9139212222</v>
      </c>
      <c r="Q57">
        <v>35359.371330577698</v>
      </c>
      <c r="R57">
        <v>38186.344004463797</v>
      </c>
      <c r="S57">
        <v>41456.210150618703</v>
      </c>
      <c r="T57">
        <v>42682.788643146298</v>
      </c>
      <c r="U57">
        <v>43074.432000595902</v>
      </c>
      <c r="V57">
        <v>43369.4566402782</v>
      </c>
      <c r="W57">
        <v>42207.022998289904</v>
      </c>
      <c r="X57">
        <v>41571.442487342298</v>
      </c>
      <c r="Y57">
        <v>41561.8135330773</v>
      </c>
      <c r="Z57">
        <v>41580.478076215797</v>
      </c>
      <c r="AA57">
        <v>42059.325563329898</v>
      </c>
      <c r="AB57">
        <v>43382.985856240899</v>
      </c>
      <c r="AC57">
        <v>46210.697827396398</v>
      </c>
      <c r="AD57">
        <v>48484.764837683702</v>
      </c>
      <c r="AE57">
        <v>49708.753399510002</v>
      </c>
      <c r="AF57">
        <v>53110.066745869102</v>
      </c>
    </row>
    <row r="58" spans="1:32" x14ac:dyDescent="0.3">
      <c r="A58" t="s">
        <v>155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155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156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156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156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156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156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156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156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156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156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156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156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156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156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156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156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156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156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156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156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156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156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156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156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156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156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156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156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156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156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156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156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156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156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156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156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156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156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156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156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156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156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156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156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156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156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156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156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156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156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156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156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156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156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156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156</v>
      </c>
      <c r="B57" t="s">
        <v>407</v>
      </c>
      <c r="C57" t="s">
        <v>297</v>
      </c>
      <c r="D57" t="s">
        <v>408</v>
      </c>
      <c r="E57" t="s">
        <v>298</v>
      </c>
      <c r="K57">
        <v>213230</v>
      </c>
      <c r="L57">
        <v>228859.7</v>
      </c>
      <c r="M57">
        <v>245367.4</v>
      </c>
      <c r="N57">
        <v>256882.3</v>
      </c>
      <c r="O57">
        <v>274613.7</v>
      </c>
      <c r="P57">
        <v>289782.3</v>
      </c>
      <c r="Q57">
        <v>307000.2</v>
      </c>
      <c r="R57">
        <v>324292.5</v>
      </c>
      <c r="S57">
        <v>348326.8</v>
      </c>
      <c r="T57">
        <v>351152.2</v>
      </c>
      <c r="U57">
        <v>363973.5</v>
      </c>
      <c r="V57">
        <v>372599.8</v>
      </c>
      <c r="W57">
        <v>367888.8</v>
      </c>
      <c r="X57">
        <v>363259.2</v>
      </c>
      <c r="Y57">
        <v>367156</v>
      </c>
      <c r="Z57">
        <v>375153.1</v>
      </c>
      <c r="AA57">
        <v>378413.8</v>
      </c>
      <c r="AB57">
        <v>390964.4</v>
      </c>
      <c r="AC57">
        <v>409426</v>
      </c>
      <c r="AD57">
        <v>422297.2</v>
      </c>
      <c r="AE57">
        <v>432194.3</v>
      </c>
      <c r="AF57">
        <v>460367.5</v>
      </c>
    </row>
    <row r="58" spans="1:32" x14ac:dyDescent="0.3">
      <c r="A58" t="s">
        <v>156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156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157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157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157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157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157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157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157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157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157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157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157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157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157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157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157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157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157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157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157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157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157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157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157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157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157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157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157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157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157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157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157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157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157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157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157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157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157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157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157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157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157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157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157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157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157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157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157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157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157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157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157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157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157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157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157</v>
      </c>
      <c r="B57" t="s">
        <v>407</v>
      </c>
      <c r="C57" t="s">
        <v>297</v>
      </c>
      <c r="D57" t="s">
        <v>408</v>
      </c>
      <c r="E57" t="s">
        <v>298</v>
      </c>
      <c r="K57">
        <v>415775.5</v>
      </c>
      <c r="L57">
        <v>443279.3</v>
      </c>
      <c r="M57">
        <v>472527.8</v>
      </c>
      <c r="N57">
        <v>493972.1</v>
      </c>
      <c r="O57">
        <v>523224.3</v>
      </c>
      <c r="P57">
        <v>549945.5</v>
      </c>
      <c r="Q57">
        <v>580857.9</v>
      </c>
      <c r="R57">
        <v>607466.80000000005</v>
      </c>
      <c r="S57">
        <v>645880.6</v>
      </c>
      <c r="T57">
        <v>645486.9</v>
      </c>
      <c r="U57">
        <v>661359.1</v>
      </c>
      <c r="V57">
        <v>651018.1</v>
      </c>
      <c r="W57">
        <v>625604.5</v>
      </c>
      <c r="X57">
        <v>612139.1</v>
      </c>
      <c r="Y57">
        <v>619872.4</v>
      </c>
      <c r="Z57">
        <v>630991.30000000005</v>
      </c>
      <c r="AA57">
        <v>644944.9</v>
      </c>
      <c r="AB57">
        <v>673878.3</v>
      </c>
      <c r="AC57">
        <v>712768.4</v>
      </c>
      <c r="AD57">
        <v>745431.3</v>
      </c>
      <c r="AE57">
        <v>774487.2</v>
      </c>
      <c r="AF57">
        <v>825590.7</v>
      </c>
    </row>
    <row r="58" spans="1:32" x14ac:dyDescent="0.3">
      <c r="A58" t="s">
        <v>157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157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169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169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169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169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169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169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169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169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169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169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169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169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169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169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169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169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169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169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169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169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169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169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169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169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169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169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169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169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169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169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169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169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169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169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169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169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169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169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169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169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169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169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169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169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169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169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169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169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169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169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169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169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169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169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169</v>
      </c>
      <c r="B57" t="s">
        <v>407</v>
      </c>
      <c r="C57" t="s">
        <v>297</v>
      </c>
      <c r="D57" t="s">
        <v>408</v>
      </c>
      <c r="E57" t="s">
        <v>298</v>
      </c>
      <c r="K57">
        <v>1785</v>
      </c>
      <c r="L57">
        <v>2024.8</v>
      </c>
      <c r="M57">
        <v>2322.1999999999998</v>
      </c>
      <c r="N57">
        <v>2492.6999999999998</v>
      </c>
      <c r="O57">
        <v>2609.1</v>
      </c>
      <c r="P57">
        <v>2987</v>
      </c>
      <c r="Q57">
        <v>2832.7</v>
      </c>
      <c r="R57">
        <v>2947.6</v>
      </c>
      <c r="S57">
        <v>3132.9</v>
      </c>
      <c r="T57">
        <v>3234.9</v>
      </c>
      <c r="U57">
        <v>3318</v>
      </c>
      <c r="V57">
        <v>3434.4</v>
      </c>
      <c r="W57">
        <v>3519</v>
      </c>
      <c r="X57">
        <v>3526</v>
      </c>
      <c r="Y57">
        <v>3536</v>
      </c>
      <c r="Z57">
        <v>3601</v>
      </c>
      <c r="AA57">
        <v>3697</v>
      </c>
      <c r="AB57">
        <v>3997</v>
      </c>
      <c r="AC57">
        <v>4392</v>
      </c>
      <c r="AD57">
        <v>4992</v>
      </c>
      <c r="AE57">
        <v>5582</v>
      </c>
      <c r="AF57">
        <v>6030</v>
      </c>
    </row>
    <row r="58" spans="1:32" x14ac:dyDescent="0.3">
      <c r="A58" t="s">
        <v>169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169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171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171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171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171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171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171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171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171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171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171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171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171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171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171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171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171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171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171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171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171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171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171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171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171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171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171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171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171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171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171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171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171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171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171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171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171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171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171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171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171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171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171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171</v>
      </c>
      <c r="B44" t="s">
        <v>381</v>
      </c>
      <c r="C44" t="s">
        <v>297</v>
      </c>
      <c r="D44" t="s">
        <v>382</v>
      </c>
      <c r="E44" t="s">
        <v>298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171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171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171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171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171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171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171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171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171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171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171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171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171</v>
      </c>
      <c r="B57" t="s">
        <v>407</v>
      </c>
      <c r="C57" t="s">
        <v>297</v>
      </c>
      <c r="D57" t="s">
        <v>408</v>
      </c>
      <c r="E57" t="s">
        <v>298</v>
      </c>
      <c r="F57">
        <v>0</v>
      </c>
      <c r="G57">
        <v>0</v>
      </c>
      <c r="H57">
        <v>0</v>
      </c>
      <c r="I57">
        <v>0</v>
      </c>
      <c r="J57">
        <v>0</v>
      </c>
      <c r="K57">
        <v>384.3</v>
      </c>
      <c r="L57">
        <v>449.9</v>
      </c>
      <c r="M57">
        <v>477.1</v>
      </c>
      <c r="N57">
        <v>532.9</v>
      </c>
      <c r="O57">
        <v>508.1</v>
      </c>
      <c r="P57">
        <v>559.1</v>
      </c>
      <c r="Q57">
        <v>545.6</v>
      </c>
      <c r="R57">
        <v>542.5</v>
      </c>
      <c r="S57">
        <v>540.9</v>
      </c>
      <c r="T57">
        <v>585.29999999999995</v>
      </c>
      <c r="U57">
        <v>623.70000000000005</v>
      </c>
      <c r="V57">
        <v>736.9</v>
      </c>
      <c r="W57">
        <v>794</v>
      </c>
      <c r="X57">
        <v>775</v>
      </c>
      <c r="Y57">
        <v>706</v>
      </c>
      <c r="Z57">
        <v>680</v>
      </c>
      <c r="AA57">
        <v>702</v>
      </c>
      <c r="AB57">
        <v>768</v>
      </c>
      <c r="AC57">
        <v>755</v>
      </c>
      <c r="AD57">
        <v>768</v>
      </c>
      <c r="AE57">
        <v>692</v>
      </c>
      <c r="AF57">
        <v>636</v>
      </c>
    </row>
    <row r="58" spans="1:32" x14ac:dyDescent="0.3">
      <c r="A58" t="s">
        <v>171</v>
      </c>
      <c r="B58" t="s">
        <v>409</v>
      </c>
      <c r="C58" t="s">
        <v>297</v>
      </c>
      <c r="D58" t="s">
        <v>410</v>
      </c>
      <c r="E58" t="s">
        <v>298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 t="s">
        <v>171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173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173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173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173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173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173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173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173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173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173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173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173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173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173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173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173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173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173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173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173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173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173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173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173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173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173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173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173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173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173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173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173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173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173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173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173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173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173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173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173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173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173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173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173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173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173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173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173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173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173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173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173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173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173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173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173</v>
      </c>
      <c r="B57" t="s">
        <v>407</v>
      </c>
      <c r="C57" t="s">
        <v>297</v>
      </c>
      <c r="D57" t="s">
        <v>408</v>
      </c>
      <c r="E57" t="s">
        <v>298</v>
      </c>
      <c r="K57">
        <v>2365.8000000000002</v>
      </c>
      <c r="L57">
        <v>2654.6</v>
      </c>
      <c r="M57">
        <v>2919.8</v>
      </c>
      <c r="N57">
        <v>3052.6</v>
      </c>
      <c r="O57">
        <v>3362</v>
      </c>
      <c r="P57">
        <v>3605.8</v>
      </c>
      <c r="Q57">
        <v>4146</v>
      </c>
      <c r="R57">
        <v>4854.5</v>
      </c>
      <c r="S57">
        <v>6342.5</v>
      </c>
      <c r="T57">
        <v>7415.4</v>
      </c>
      <c r="U57">
        <v>7495</v>
      </c>
      <c r="V57">
        <v>8294.9</v>
      </c>
      <c r="W57">
        <v>8292</v>
      </c>
      <c r="X57">
        <v>8351</v>
      </c>
      <c r="Y57">
        <v>8512</v>
      </c>
      <c r="Z57">
        <v>8348</v>
      </c>
      <c r="AA57">
        <v>8455</v>
      </c>
      <c r="AB57">
        <v>8545</v>
      </c>
      <c r="AC57">
        <v>8782</v>
      </c>
      <c r="AD57">
        <v>9303</v>
      </c>
      <c r="AE57">
        <v>9871</v>
      </c>
      <c r="AF57">
        <v>10108</v>
      </c>
    </row>
    <row r="58" spans="1:32" x14ac:dyDescent="0.3">
      <c r="A58" t="s">
        <v>173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173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175</v>
      </c>
      <c r="B2" t="s">
        <v>295</v>
      </c>
      <c r="C2" t="s">
        <v>297</v>
      </c>
      <c r="D2" t="s">
        <v>296</v>
      </c>
      <c r="E2" t="s">
        <v>298</v>
      </c>
      <c r="G2">
        <v>48.985737136961703</v>
      </c>
      <c r="H2">
        <v>51.478424325613098</v>
      </c>
      <c r="I2">
        <v>54.089681873145203</v>
      </c>
      <c r="J2">
        <v>57.7085603747988</v>
      </c>
      <c r="K2">
        <v>60.323009426103503</v>
      </c>
      <c r="L2">
        <v>62.369343221475098</v>
      </c>
      <c r="M2">
        <v>63.812529502995503</v>
      </c>
      <c r="N2">
        <v>63.286927003104097</v>
      </c>
      <c r="O2">
        <v>65.586725179007004</v>
      </c>
      <c r="P2">
        <v>67.379302915721695</v>
      </c>
      <c r="Q2">
        <v>68.158923366959002</v>
      </c>
      <c r="R2">
        <v>71.019182232144402</v>
      </c>
      <c r="S2">
        <v>75.596905634352495</v>
      </c>
      <c r="T2">
        <v>77.851561863923493</v>
      </c>
      <c r="U2">
        <v>79.977252885656995</v>
      </c>
      <c r="V2">
        <v>80.365509791374095</v>
      </c>
      <c r="W2">
        <v>77.744468774145702</v>
      </c>
      <c r="X2">
        <v>74.543446670446102</v>
      </c>
      <c r="Y2">
        <v>75.433776298622902</v>
      </c>
      <c r="Z2">
        <v>77.8122989369229</v>
      </c>
      <c r="AA2">
        <v>80.882725934677495</v>
      </c>
      <c r="AB2">
        <v>84.728466193804607</v>
      </c>
      <c r="AC2">
        <v>90.335167900034804</v>
      </c>
      <c r="AD2">
        <v>102.09282339236501</v>
      </c>
      <c r="AE2">
        <v>107.25569247747799</v>
      </c>
      <c r="AF2">
        <v>112.26775769615899</v>
      </c>
    </row>
    <row r="3" spans="1:32" x14ac:dyDescent="0.3">
      <c r="A3" t="s">
        <v>175</v>
      </c>
      <c r="B3" t="s">
        <v>299</v>
      </c>
      <c r="C3" t="s">
        <v>297</v>
      </c>
      <c r="D3" t="s">
        <v>300</v>
      </c>
      <c r="E3" t="s">
        <v>298</v>
      </c>
      <c r="G3">
        <v>45.5849224870773</v>
      </c>
      <c r="H3">
        <v>48.505454191469902</v>
      </c>
      <c r="I3">
        <v>51.450499320368998</v>
      </c>
      <c r="J3">
        <v>54.967622918594003</v>
      </c>
      <c r="K3">
        <v>58.149626679583001</v>
      </c>
      <c r="L3">
        <v>61.774164580069097</v>
      </c>
      <c r="M3">
        <v>64.915880203790806</v>
      </c>
      <c r="N3">
        <v>64.639820408572305</v>
      </c>
      <c r="O3">
        <v>66.954782877166906</v>
      </c>
      <c r="P3">
        <v>69.062529082593699</v>
      </c>
      <c r="Q3">
        <v>70.485828683991002</v>
      </c>
      <c r="R3">
        <v>72.033203696678399</v>
      </c>
      <c r="S3">
        <v>75.4907593701991</v>
      </c>
      <c r="T3">
        <v>75.817675688593894</v>
      </c>
      <c r="U3">
        <v>76.199236191035197</v>
      </c>
      <c r="V3">
        <v>74.147921515672493</v>
      </c>
      <c r="W3">
        <v>70.284806142153698</v>
      </c>
      <c r="X3">
        <v>65.092881563814302</v>
      </c>
      <c r="Y3">
        <v>61.210971033155303</v>
      </c>
      <c r="Z3">
        <v>60.050559283799601</v>
      </c>
      <c r="AA3">
        <v>60.337803585341803</v>
      </c>
      <c r="AB3">
        <v>63.746998685377498</v>
      </c>
      <c r="AC3">
        <v>70.861780231064301</v>
      </c>
      <c r="AD3">
        <v>81.777937774310701</v>
      </c>
      <c r="AE3">
        <v>90.815632620012593</v>
      </c>
      <c r="AF3">
        <v>97.631398236435103</v>
      </c>
    </row>
    <row r="4" spans="1:32" x14ac:dyDescent="0.3">
      <c r="A4" t="s">
        <v>175</v>
      </c>
      <c r="B4" t="s">
        <v>301</v>
      </c>
      <c r="C4" t="s">
        <v>297</v>
      </c>
      <c r="D4" t="s">
        <v>302</v>
      </c>
      <c r="E4" t="s">
        <v>298</v>
      </c>
      <c r="G4">
        <v>1164.3599231834501</v>
      </c>
      <c r="H4">
        <v>1217.88102703853</v>
      </c>
      <c r="I4">
        <v>1277.75266552321</v>
      </c>
      <c r="J4">
        <v>1349.5812951172099</v>
      </c>
      <c r="K4">
        <v>1410.6513396054199</v>
      </c>
      <c r="L4">
        <v>1470.83419836755</v>
      </c>
      <c r="M4">
        <v>1519.0922425547799</v>
      </c>
      <c r="N4">
        <v>1508.3357355012599</v>
      </c>
      <c r="O4">
        <v>1560.58813823591</v>
      </c>
      <c r="P4">
        <v>1593.4831687409301</v>
      </c>
      <c r="Q4">
        <v>1615.8276423914299</v>
      </c>
      <c r="R4">
        <v>1643.04943776817</v>
      </c>
      <c r="S4">
        <v>1707.78796543217</v>
      </c>
      <c r="T4">
        <v>1714.0194877537699</v>
      </c>
      <c r="U4">
        <v>1728.7591239748899</v>
      </c>
      <c r="V4">
        <v>1713.23880958937</v>
      </c>
      <c r="W4">
        <v>1684.61625698846</v>
      </c>
      <c r="X4">
        <v>1656.12230545188</v>
      </c>
      <c r="Y4">
        <v>1670.5892497503701</v>
      </c>
      <c r="Z4">
        <v>1688.2675936363401</v>
      </c>
      <c r="AA4">
        <v>1701.1320371490599</v>
      </c>
      <c r="AB4">
        <v>1738.3176465640299</v>
      </c>
      <c r="AC4">
        <v>1822.34622665137</v>
      </c>
      <c r="AD4">
        <v>1988.7485054230699</v>
      </c>
      <c r="AE4">
        <v>2105.3273123899698</v>
      </c>
      <c r="AF4">
        <v>2246.3954806596398</v>
      </c>
    </row>
    <row r="5" spans="1:32" x14ac:dyDescent="0.3">
      <c r="A5" t="s">
        <v>175</v>
      </c>
      <c r="B5" t="s">
        <v>303</v>
      </c>
      <c r="C5" t="s">
        <v>297</v>
      </c>
      <c r="D5" t="s">
        <v>304</v>
      </c>
      <c r="E5" t="s">
        <v>298</v>
      </c>
      <c r="G5">
        <v>166.41552096735501</v>
      </c>
      <c r="H5">
        <v>173.74102603704401</v>
      </c>
      <c r="I5">
        <v>181.78568712330701</v>
      </c>
      <c r="J5">
        <v>191.60984134295299</v>
      </c>
      <c r="K5">
        <v>199.31703160625901</v>
      </c>
      <c r="L5">
        <v>208.006116014556</v>
      </c>
      <c r="M5">
        <v>215.16104168453501</v>
      </c>
      <c r="N5">
        <v>214.21930193191301</v>
      </c>
      <c r="O5">
        <v>221.94402207863399</v>
      </c>
      <c r="P5">
        <v>227.390855705398</v>
      </c>
      <c r="Q5">
        <v>231.00293890872601</v>
      </c>
      <c r="R5">
        <v>236.79060182254901</v>
      </c>
      <c r="S5">
        <v>250.373281153759</v>
      </c>
      <c r="T5">
        <v>257.803764499529</v>
      </c>
      <c r="U5">
        <v>263.597721143321</v>
      </c>
      <c r="V5">
        <v>262.86377425765897</v>
      </c>
      <c r="W5">
        <v>258.76100218993099</v>
      </c>
      <c r="X5">
        <v>256.68201417999802</v>
      </c>
      <c r="Y5">
        <v>261.09873219787801</v>
      </c>
      <c r="Z5">
        <v>265.02185559056102</v>
      </c>
      <c r="AA5">
        <v>268.61960534746697</v>
      </c>
      <c r="AB5">
        <v>275.61647699918501</v>
      </c>
      <c r="AC5">
        <v>290.02919686022398</v>
      </c>
      <c r="AD5">
        <v>318.60621888682601</v>
      </c>
      <c r="AE5">
        <v>337.87137905143402</v>
      </c>
      <c r="AF5">
        <v>357.457432928316</v>
      </c>
    </row>
    <row r="6" spans="1:32" x14ac:dyDescent="0.3">
      <c r="A6" t="s">
        <v>175</v>
      </c>
      <c r="B6" t="s">
        <v>305</v>
      </c>
      <c r="C6" t="s">
        <v>297</v>
      </c>
      <c r="D6" t="s">
        <v>306</v>
      </c>
      <c r="E6" t="s">
        <v>298</v>
      </c>
      <c r="G6">
        <v>264.81973952043899</v>
      </c>
      <c r="H6">
        <v>269.243080634693</v>
      </c>
      <c r="I6">
        <v>276.04437060153703</v>
      </c>
      <c r="J6">
        <v>284.34559931261799</v>
      </c>
      <c r="K6">
        <v>288.79450003406998</v>
      </c>
      <c r="L6">
        <v>293.65895270421902</v>
      </c>
      <c r="M6">
        <v>296.30422058544599</v>
      </c>
      <c r="N6">
        <v>285.907221596059</v>
      </c>
      <c r="O6">
        <v>287.59089758143801</v>
      </c>
      <c r="P6">
        <v>283.10816396551701</v>
      </c>
      <c r="Q6">
        <v>276.24680703338998</v>
      </c>
      <c r="R6">
        <v>269.65626742637698</v>
      </c>
      <c r="S6">
        <v>267.92862461617199</v>
      </c>
      <c r="T6">
        <v>259.66558434238402</v>
      </c>
      <c r="U6">
        <v>253.201161264744</v>
      </c>
      <c r="V6">
        <v>244.373102729652</v>
      </c>
      <c r="W6">
        <v>237.70451494775801</v>
      </c>
      <c r="X6">
        <v>233.070194451867</v>
      </c>
      <c r="Y6">
        <v>237.54832588498601</v>
      </c>
      <c r="Z6">
        <v>243.24530415938801</v>
      </c>
      <c r="AA6">
        <v>248.036949557805</v>
      </c>
      <c r="AB6">
        <v>255.55834993996399</v>
      </c>
      <c r="AC6">
        <v>266.90120466210698</v>
      </c>
      <c r="AD6">
        <v>288.38792776526901</v>
      </c>
      <c r="AE6">
        <v>303.95355164329101</v>
      </c>
      <c r="AF6">
        <v>323.73798529649599</v>
      </c>
    </row>
    <row r="7" spans="1:32" x14ac:dyDescent="0.3">
      <c r="A7" t="s">
        <v>175</v>
      </c>
      <c r="B7" t="s">
        <v>307</v>
      </c>
      <c r="C7" t="s">
        <v>297</v>
      </c>
      <c r="D7" t="s">
        <v>308</v>
      </c>
      <c r="E7" t="s">
        <v>298</v>
      </c>
      <c r="G7">
        <v>116.621257224483</v>
      </c>
      <c r="H7">
        <v>121.65918596509</v>
      </c>
      <c r="I7">
        <v>128.408095283335</v>
      </c>
      <c r="J7">
        <v>136.38341644084201</v>
      </c>
      <c r="K7">
        <v>143.74428970186301</v>
      </c>
      <c r="L7">
        <v>150.171665164209</v>
      </c>
      <c r="M7">
        <v>154.81363311931301</v>
      </c>
      <c r="N7">
        <v>154.14890088073099</v>
      </c>
      <c r="O7">
        <v>160.00286451923401</v>
      </c>
      <c r="P7">
        <v>163.67194278643601</v>
      </c>
      <c r="Q7">
        <v>165.77680688432801</v>
      </c>
      <c r="R7">
        <v>167.85230279345399</v>
      </c>
      <c r="S7">
        <v>172.84004056778599</v>
      </c>
      <c r="T7">
        <v>171.90153618498499</v>
      </c>
      <c r="U7">
        <v>172.37054658793701</v>
      </c>
      <c r="V7">
        <v>169.11228015744999</v>
      </c>
      <c r="W7">
        <v>164.74973575808701</v>
      </c>
      <c r="X7">
        <v>160.05998617612701</v>
      </c>
      <c r="Y7">
        <v>159.665592065873</v>
      </c>
      <c r="Z7">
        <v>159.97534423558201</v>
      </c>
      <c r="AA7">
        <v>159.471533054074</v>
      </c>
      <c r="AB7">
        <v>160.14407343811999</v>
      </c>
      <c r="AC7">
        <v>164.74038371545399</v>
      </c>
      <c r="AD7">
        <v>177.154630714615</v>
      </c>
      <c r="AE7">
        <v>185.60005302299899</v>
      </c>
      <c r="AF7">
        <v>196.277429719488</v>
      </c>
    </row>
    <row r="8" spans="1:32" x14ac:dyDescent="0.3">
      <c r="A8" t="s">
        <v>175</v>
      </c>
      <c r="B8" t="s">
        <v>309</v>
      </c>
      <c r="C8" t="s">
        <v>297</v>
      </c>
      <c r="D8" t="s">
        <v>310</v>
      </c>
      <c r="E8" t="s">
        <v>298</v>
      </c>
      <c r="G8">
        <v>12.675916928099999</v>
      </c>
      <c r="H8">
        <v>13.5542191624123</v>
      </c>
      <c r="I8">
        <v>13.5730074502702</v>
      </c>
      <c r="J8">
        <v>14.2773094826417</v>
      </c>
      <c r="K8">
        <v>15.986323078465</v>
      </c>
      <c r="L8">
        <v>17.356698918196301</v>
      </c>
      <c r="M8">
        <v>18.286126917675698</v>
      </c>
      <c r="N8">
        <v>18.857350618132401</v>
      </c>
      <c r="O8">
        <v>20.839812353058502</v>
      </c>
      <c r="P8">
        <v>24.463555762051499</v>
      </c>
      <c r="Q8">
        <v>28.711462266648098</v>
      </c>
      <c r="R8">
        <v>31.766623773549401</v>
      </c>
      <c r="S8">
        <v>37.061702664029397</v>
      </c>
      <c r="T8">
        <v>37.566495826126399</v>
      </c>
      <c r="U8">
        <v>40.337271240364601</v>
      </c>
      <c r="V8">
        <v>44.0297647609517</v>
      </c>
      <c r="W8">
        <v>43.887473913000001</v>
      </c>
      <c r="X8">
        <v>44.300918420634503</v>
      </c>
      <c r="Y8">
        <v>44.820213663060201</v>
      </c>
      <c r="Z8">
        <v>43.316138086270001</v>
      </c>
      <c r="AA8">
        <v>41.711981983149698</v>
      </c>
      <c r="AB8">
        <v>39.989633345982099</v>
      </c>
      <c r="AC8">
        <v>39.021612328179401</v>
      </c>
      <c r="AD8">
        <v>39.803774560941598</v>
      </c>
      <c r="AE8">
        <v>38.705504438715202</v>
      </c>
      <c r="AF8">
        <v>38.630121771835498</v>
      </c>
    </row>
    <row r="9" spans="1:32" x14ac:dyDescent="0.3">
      <c r="A9" t="s">
        <v>175</v>
      </c>
      <c r="B9" t="s">
        <v>311</v>
      </c>
      <c r="C9" t="s">
        <v>297</v>
      </c>
      <c r="D9" t="s">
        <v>312</v>
      </c>
      <c r="E9" t="s">
        <v>298</v>
      </c>
      <c r="G9">
        <v>48.1748326728612</v>
      </c>
      <c r="H9">
        <v>50.565029122656597</v>
      </c>
      <c r="I9">
        <v>52.487810042040998</v>
      </c>
      <c r="J9">
        <v>54.517138544495999</v>
      </c>
      <c r="K9">
        <v>56.328686249082402</v>
      </c>
      <c r="L9">
        <v>57.972470059238297</v>
      </c>
      <c r="M9">
        <v>59.811545404783203</v>
      </c>
      <c r="N9">
        <v>59.894234486089701</v>
      </c>
      <c r="O9">
        <v>62.930457103511401</v>
      </c>
      <c r="P9">
        <v>65.260206588993398</v>
      </c>
      <c r="Q9">
        <v>67.0225169245887</v>
      </c>
      <c r="R9">
        <v>69.334994438337603</v>
      </c>
      <c r="S9">
        <v>72.622698404221595</v>
      </c>
      <c r="T9">
        <v>72.440308088453705</v>
      </c>
      <c r="U9">
        <v>74.859433746910398</v>
      </c>
      <c r="V9">
        <v>75.089044532466801</v>
      </c>
      <c r="W9">
        <v>74.298912438423301</v>
      </c>
      <c r="X9">
        <v>72.962379145609106</v>
      </c>
      <c r="Y9">
        <v>72.668067628106797</v>
      </c>
      <c r="Z9">
        <v>72.356890272767004</v>
      </c>
      <c r="AA9">
        <v>71.762292060933504</v>
      </c>
      <c r="AB9">
        <v>73.020554221537196</v>
      </c>
      <c r="AC9">
        <v>75.937807582532898</v>
      </c>
      <c r="AD9">
        <v>83.415811920195793</v>
      </c>
      <c r="AE9">
        <v>86.815684610078605</v>
      </c>
      <c r="AF9">
        <v>90.9522670278525</v>
      </c>
    </row>
    <row r="10" spans="1:32" x14ac:dyDescent="0.3">
      <c r="A10" t="s">
        <v>175</v>
      </c>
      <c r="B10" t="s">
        <v>313</v>
      </c>
      <c r="C10" t="s">
        <v>297</v>
      </c>
      <c r="D10" t="s">
        <v>314</v>
      </c>
      <c r="E10" t="s">
        <v>298</v>
      </c>
      <c r="G10">
        <v>93.824851072495093</v>
      </c>
      <c r="H10">
        <v>98.740550325523799</v>
      </c>
      <c r="I10">
        <v>102.59415583632899</v>
      </c>
      <c r="J10">
        <v>106.616801327085</v>
      </c>
      <c r="K10">
        <v>110.360223516932</v>
      </c>
      <c r="L10">
        <v>113.748005683042</v>
      </c>
      <c r="M10">
        <v>117.141375474976</v>
      </c>
      <c r="N10">
        <v>116.06909724285001</v>
      </c>
      <c r="O10">
        <v>120.631514433615</v>
      </c>
      <c r="P10">
        <v>124.00064854754</v>
      </c>
      <c r="Q10">
        <v>126.85059489043</v>
      </c>
      <c r="R10">
        <v>131.25091337174101</v>
      </c>
      <c r="S10">
        <v>137.05711252465301</v>
      </c>
      <c r="T10">
        <v>139.16250371802499</v>
      </c>
      <c r="U10">
        <v>143.68558156235599</v>
      </c>
      <c r="V10">
        <v>144.216048821025</v>
      </c>
      <c r="W10">
        <v>141.30394812727599</v>
      </c>
      <c r="X10">
        <v>136.52296497227999</v>
      </c>
      <c r="Y10">
        <v>133.03208074056101</v>
      </c>
      <c r="Z10">
        <v>130.95456986429801</v>
      </c>
      <c r="AA10">
        <v>128.36059960306</v>
      </c>
      <c r="AB10">
        <v>128.25253223987701</v>
      </c>
      <c r="AC10">
        <v>131.72219228779699</v>
      </c>
      <c r="AD10">
        <v>143.08157745623501</v>
      </c>
      <c r="AE10">
        <v>151.21976600869101</v>
      </c>
      <c r="AF10">
        <v>160.511083758658</v>
      </c>
    </row>
    <row r="11" spans="1:32" x14ac:dyDescent="0.3">
      <c r="A11" t="s">
        <v>175</v>
      </c>
      <c r="B11" t="s">
        <v>315</v>
      </c>
      <c r="C11" t="s">
        <v>297</v>
      </c>
      <c r="D11" t="s">
        <v>316</v>
      </c>
      <c r="E11" t="s">
        <v>298</v>
      </c>
      <c r="G11">
        <v>45.650018399633801</v>
      </c>
      <c r="H11">
        <v>48.175521202867102</v>
      </c>
      <c r="I11">
        <v>50.106345794287499</v>
      </c>
      <c r="J11">
        <v>52.099662782589199</v>
      </c>
      <c r="K11">
        <v>54.031537267849899</v>
      </c>
      <c r="L11">
        <v>55.775535623803698</v>
      </c>
      <c r="M11">
        <v>57.329830070192401</v>
      </c>
      <c r="N11">
        <v>56.174862756760703</v>
      </c>
      <c r="O11">
        <v>57.7010573301039</v>
      </c>
      <c r="P11">
        <v>58.7404419585461</v>
      </c>
      <c r="Q11">
        <v>59.828077965841302</v>
      </c>
      <c r="R11">
        <v>61.915918933403198</v>
      </c>
      <c r="S11">
        <v>64.434414120431597</v>
      </c>
      <c r="T11">
        <v>66.722195629571701</v>
      </c>
      <c r="U11">
        <v>68.826147815446106</v>
      </c>
      <c r="V11">
        <v>69.127004288558197</v>
      </c>
      <c r="W11">
        <v>67.005035688852502</v>
      </c>
      <c r="X11">
        <v>63.560585826670803</v>
      </c>
      <c r="Y11">
        <v>60.364013112454501</v>
      </c>
      <c r="Z11">
        <v>58.5976795915306</v>
      </c>
      <c r="AA11">
        <v>56.598307542126598</v>
      </c>
      <c r="AB11">
        <v>55.231978018339802</v>
      </c>
      <c r="AC11">
        <v>55.784384705264102</v>
      </c>
      <c r="AD11">
        <v>59.665765536038897</v>
      </c>
      <c r="AE11">
        <v>64.404081398612306</v>
      </c>
      <c r="AF11">
        <v>69.558816730805901</v>
      </c>
    </row>
    <row r="12" spans="1:32" x14ac:dyDescent="0.3">
      <c r="A12" t="s">
        <v>175</v>
      </c>
      <c r="B12" t="s">
        <v>317</v>
      </c>
      <c r="C12" t="s">
        <v>297</v>
      </c>
      <c r="D12" t="s">
        <v>318</v>
      </c>
      <c r="E12" t="s">
        <v>298</v>
      </c>
      <c r="G12">
        <v>118.89438699932499</v>
      </c>
      <c r="H12">
        <v>125.74836077113299</v>
      </c>
      <c r="I12">
        <v>133.46084856507801</v>
      </c>
      <c r="J12">
        <v>143.08360211587799</v>
      </c>
      <c r="K12">
        <v>152.29592300545801</v>
      </c>
      <c r="L12">
        <v>161.44031862785499</v>
      </c>
      <c r="M12">
        <v>169.65094943012201</v>
      </c>
      <c r="N12">
        <v>171.258422819711</v>
      </c>
      <c r="O12">
        <v>179.86235793680001</v>
      </c>
      <c r="P12">
        <v>187.09244760397399</v>
      </c>
      <c r="Q12">
        <v>191.99783953139499</v>
      </c>
      <c r="R12">
        <v>197.28579413213399</v>
      </c>
      <c r="S12">
        <v>206.523007801456</v>
      </c>
      <c r="T12">
        <v>207.74462132270301</v>
      </c>
      <c r="U12">
        <v>209.191103551488</v>
      </c>
      <c r="V12">
        <v>206.712331835063</v>
      </c>
      <c r="W12">
        <v>200.60946056439801</v>
      </c>
      <c r="X12">
        <v>193.72056993133799</v>
      </c>
      <c r="Y12">
        <v>192.186243506696</v>
      </c>
      <c r="Z12">
        <v>191.833121479098</v>
      </c>
      <c r="AA12">
        <v>191.14891518477199</v>
      </c>
      <c r="AB12">
        <v>194.510580823011</v>
      </c>
      <c r="AC12">
        <v>203.12252038512401</v>
      </c>
      <c r="AD12">
        <v>220.98428804216499</v>
      </c>
      <c r="AE12">
        <v>234.38352734243301</v>
      </c>
      <c r="AF12">
        <v>251.23036496233101</v>
      </c>
    </row>
    <row r="13" spans="1:32" x14ac:dyDescent="0.3">
      <c r="A13" t="s">
        <v>175</v>
      </c>
      <c r="B13" t="s">
        <v>319</v>
      </c>
      <c r="C13" t="s">
        <v>297</v>
      </c>
      <c r="D13" t="s">
        <v>320</v>
      </c>
      <c r="E13" t="s">
        <v>298</v>
      </c>
      <c r="G13">
        <v>95.841456773908604</v>
      </c>
      <c r="H13">
        <v>102.17172727402399</v>
      </c>
      <c r="I13">
        <v>109.323265972127</v>
      </c>
      <c r="J13">
        <v>117.583714334932</v>
      </c>
      <c r="K13">
        <v>125.20141884172899</v>
      </c>
      <c r="L13">
        <v>132.764962883365</v>
      </c>
      <c r="M13">
        <v>138.931733763593</v>
      </c>
      <c r="N13">
        <v>140.03611588541699</v>
      </c>
      <c r="O13">
        <v>148.14284053722201</v>
      </c>
      <c r="P13">
        <v>154.259022729451</v>
      </c>
      <c r="Q13">
        <v>159.79303097670399</v>
      </c>
      <c r="R13">
        <v>166.96338621983699</v>
      </c>
      <c r="S13">
        <v>178.11207018203399</v>
      </c>
      <c r="T13">
        <v>180.98520107464199</v>
      </c>
      <c r="U13">
        <v>183.884822758762</v>
      </c>
      <c r="V13">
        <v>185.53588314492299</v>
      </c>
      <c r="W13">
        <v>189.48501259115801</v>
      </c>
      <c r="X13">
        <v>191.56924535903701</v>
      </c>
      <c r="Y13">
        <v>196.59880049324701</v>
      </c>
      <c r="Z13">
        <v>200.402443427891</v>
      </c>
      <c r="AA13">
        <v>202.01120506773799</v>
      </c>
      <c r="AB13">
        <v>207.653406441508</v>
      </c>
      <c r="AC13">
        <v>218.71834193986601</v>
      </c>
      <c r="AD13">
        <v>239.482493347706</v>
      </c>
      <c r="AE13">
        <v>255.64725580815099</v>
      </c>
      <c r="AF13">
        <v>276.57759414778701</v>
      </c>
    </row>
    <row r="14" spans="1:32" x14ac:dyDescent="0.3">
      <c r="A14" t="s">
        <v>175</v>
      </c>
      <c r="B14" t="s">
        <v>321</v>
      </c>
      <c r="C14" t="s">
        <v>297</v>
      </c>
      <c r="D14" t="s">
        <v>322</v>
      </c>
      <c r="E14" t="s">
        <v>298</v>
      </c>
      <c r="G14">
        <v>34.103895297260401</v>
      </c>
      <c r="H14">
        <v>35.186993536597903</v>
      </c>
      <c r="I14">
        <v>36.383247285545799</v>
      </c>
      <c r="J14">
        <v>38.4695377622701</v>
      </c>
      <c r="K14">
        <v>39.712563364664803</v>
      </c>
      <c r="L14">
        <v>41.289446067273502</v>
      </c>
      <c r="M14">
        <v>42.599782440212401</v>
      </c>
      <c r="N14">
        <v>42.594579014030103</v>
      </c>
      <c r="O14">
        <v>44.180095863215797</v>
      </c>
      <c r="P14">
        <v>45.664036514719797</v>
      </c>
      <c r="Q14">
        <v>47.040345226259603</v>
      </c>
      <c r="R14">
        <v>47.4802343795048</v>
      </c>
      <c r="S14">
        <v>48.008709060659903</v>
      </c>
      <c r="T14">
        <v>45.875408633982602</v>
      </c>
      <c r="U14">
        <v>43.753329097499901</v>
      </c>
      <c r="V14">
        <v>42.031418454921301</v>
      </c>
      <c r="W14">
        <v>40.2761331847693</v>
      </c>
      <c r="X14">
        <v>38.352800941460998</v>
      </c>
      <c r="Y14">
        <v>37.650501569996798</v>
      </c>
      <c r="Z14">
        <v>37.324716199757397</v>
      </c>
      <c r="AA14">
        <v>37.439755520349202</v>
      </c>
      <c r="AB14">
        <v>38.468801430255397</v>
      </c>
      <c r="AC14">
        <v>40.567688597845503</v>
      </c>
      <c r="AD14">
        <v>43.152084020072998</v>
      </c>
      <c r="AE14">
        <v>45.070442605856002</v>
      </c>
      <c r="AF14">
        <v>47.768860746897403</v>
      </c>
    </row>
    <row r="15" spans="1:32" x14ac:dyDescent="0.3">
      <c r="A15" t="s">
        <v>175</v>
      </c>
      <c r="B15" t="s">
        <v>323</v>
      </c>
      <c r="C15" t="s">
        <v>297</v>
      </c>
      <c r="D15" t="s">
        <v>324</v>
      </c>
      <c r="E15" t="s">
        <v>298</v>
      </c>
      <c r="G15">
        <v>70.666685012794403</v>
      </c>
      <c r="H15">
        <v>73.844811973803203</v>
      </c>
      <c r="I15">
        <v>77.169914788190198</v>
      </c>
      <c r="J15">
        <v>82.295338824281501</v>
      </c>
      <c r="K15">
        <v>86.112863096377396</v>
      </c>
      <c r="L15">
        <v>90.046686412234806</v>
      </c>
      <c r="M15">
        <v>92.706726935349295</v>
      </c>
      <c r="N15">
        <v>91.603723714018102</v>
      </c>
      <c r="O15">
        <v>93.875880351658793</v>
      </c>
      <c r="P15">
        <v>95.4804298885213</v>
      </c>
      <c r="Q15">
        <v>96.799733969906598</v>
      </c>
      <c r="R15">
        <v>97.712085459219395</v>
      </c>
      <c r="S15">
        <v>100.53826902396101</v>
      </c>
      <c r="T15">
        <v>100.527136256161</v>
      </c>
      <c r="U15">
        <v>100.57627043318099</v>
      </c>
      <c r="V15">
        <v>98.896069813770893</v>
      </c>
      <c r="W15">
        <v>98.071275151817204</v>
      </c>
      <c r="X15">
        <v>96.945331266791797</v>
      </c>
      <c r="Y15">
        <v>98.3583511212384</v>
      </c>
      <c r="Z15">
        <v>99.796033606611402</v>
      </c>
      <c r="AA15">
        <v>101.078319122374</v>
      </c>
      <c r="AB15">
        <v>104.24473761411301</v>
      </c>
      <c r="AC15">
        <v>109.636827360921</v>
      </c>
      <c r="AD15">
        <v>119.27535011327301</v>
      </c>
      <c r="AE15">
        <v>125.117512203522</v>
      </c>
      <c r="AF15">
        <v>132.19798862460701</v>
      </c>
    </row>
    <row r="16" spans="1:32" x14ac:dyDescent="0.3">
      <c r="A16" t="s">
        <v>175</v>
      </c>
      <c r="B16" t="s">
        <v>325</v>
      </c>
      <c r="C16" t="s">
        <v>297</v>
      </c>
      <c r="D16" t="s">
        <v>326</v>
      </c>
      <c r="E16" t="s">
        <v>298</v>
      </c>
      <c r="G16">
        <v>36.562789715534102</v>
      </c>
      <c r="H16">
        <v>38.6578184372053</v>
      </c>
      <c r="I16">
        <v>40.786667502644399</v>
      </c>
      <c r="J16">
        <v>43.825801062011401</v>
      </c>
      <c r="K16">
        <v>46.4002997317126</v>
      </c>
      <c r="L16">
        <v>48.757240344961403</v>
      </c>
      <c r="M16">
        <v>50.106944495136901</v>
      </c>
      <c r="N16">
        <v>49.009144699987999</v>
      </c>
      <c r="O16">
        <v>49.695784488443003</v>
      </c>
      <c r="P16">
        <v>49.816393373801603</v>
      </c>
      <c r="Q16">
        <v>49.759388743647001</v>
      </c>
      <c r="R16">
        <v>50.231851079714701</v>
      </c>
      <c r="S16">
        <v>52.529559963300997</v>
      </c>
      <c r="T16">
        <v>54.651727622178299</v>
      </c>
      <c r="U16">
        <v>56.822941335680902</v>
      </c>
      <c r="V16">
        <v>56.864651358849599</v>
      </c>
      <c r="W16">
        <v>57.795141967047897</v>
      </c>
      <c r="X16">
        <v>58.592530325330699</v>
      </c>
      <c r="Y16">
        <v>60.707849551241502</v>
      </c>
      <c r="Z16">
        <v>62.471317406853998</v>
      </c>
      <c r="AA16">
        <v>63.638563602024902</v>
      </c>
      <c r="AB16">
        <v>65.775936183857496</v>
      </c>
      <c r="AC16">
        <v>69.069138763075799</v>
      </c>
      <c r="AD16">
        <v>76.123266093199504</v>
      </c>
      <c r="AE16">
        <v>80.047069597665995</v>
      </c>
      <c r="AF16">
        <v>84.429127877709305</v>
      </c>
    </row>
    <row r="17" spans="1:32" x14ac:dyDescent="0.3">
      <c r="A17" t="s">
        <v>175</v>
      </c>
      <c r="B17" t="s">
        <v>327</v>
      </c>
      <c r="C17" t="s">
        <v>297</v>
      </c>
      <c r="D17" t="s">
        <v>328</v>
      </c>
      <c r="E17" t="s">
        <v>298</v>
      </c>
      <c r="G17">
        <v>31.839120947345599</v>
      </c>
      <c r="H17">
        <v>33.878729638018299</v>
      </c>
      <c r="I17">
        <v>36.066656929291</v>
      </c>
      <c r="J17">
        <v>38.965865277137098</v>
      </c>
      <c r="K17">
        <v>41.568023609873002</v>
      </c>
      <c r="L17">
        <v>44.024925319853402</v>
      </c>
      <c r="M17">
        <v>46.214863479843999</v>
      </c>
      <c r="N17">
        <v>46.607048975717603</v>
      </c>
      <c r="O17">
        <v>49.012929304022798</v>
      </c>
      <c r="P17">
        <v>50.642791848507898</v>
      </c>
      <c r="Q17">
        <v>52.108446213045902</v>
      </c>
      <c r="R17">
        <v>54.491726813602199</v>
      </c>
      <c r="S17">
        <v>58.019511245545203</v>
      </c>
      <c r="T17">
        <v>58.435154900448403</v>
      </c>
      <c r="U17">
        <v>58.096587449554796</v>
      </c>
      <c r="V17">
        <v>56.848645044189297</v>
      </c>
      <c r="W17">
        <v>55.230626776222202</v>
      </c>
      <c r="X17">
        <v>54.2025539758638</v>
      </c>
      <c r="Y17">
        <v>55.295677039490002</v>
      </c>
      <c r="Z17">
        <v>55.917670935653597</v>
      </c>
      <c r="AA17">
        <v>56.943936923795597</v>
      </c>
      <c r="AB17">
        <v>58.3183023911227</v>
      </c>
      <c r="AC17">
        <v>62.143738053823597</v>
      </c>
      <c r="AD17">
        <v>68.159445754630198</v>
      </c>
      <c r="AE17">
        <v>72.807006492110901</v>
      </c>
      <c r="AF17">
        <v>78.644202671991195</v>
      </c>
    </row>
    <row r="18" spans="1:32" x14ac:dyDescent="0.3">
      <c r="A18" t="s">
        <v>175</v>
      </c>
      <c r="B18" t="s">
        <v>329</v>
      </c>
      <c r="C18" t="s">
        <v>297</v>
      </c>
      <c r="D18" t="s">
        <v>330</v>
      </c>
      <c r="E18" t="s">
        <v>298</v>
      </c>
      <c r="G18">
        <v>100.93709714922301</v>
      </c>
      <c r="H18">
        <v>106.464630077964</v>
      </c>
      <c r="I18">
        <v>112.71956744439299</v>
      </c>
      <c r="J18">
        <v>119.168293555787</v>
      </c>
      <c r="K18">
        <v>124.661530254618</v>
      </c>
      <c r="L18">
        <v>130.09926495673599</v>
      </c>
      <c r="M18">
        <v>134.60276407670599</v>
      </c>
      <c r="N18">
        <v>133.696809943852</v>
      </c>
      <c r="O18">
        <v>136.81951876179701</v>
      </c>
      <c r="P18">
        <v>137.704934393229</v>
      </c>
      <c r="Q18">
        <v>138.39408163162801</v>
      </c>
      <c r="R18">
        <v>137.526225236024</v>
      </c>
      <c r="S18">
        <v>139.168789299124</v>
      </c>
      <c r="T18">
        <v>135.228434972852</v>
      </c>
      <c r="U18">
        <v>134.58807223311999</v>
      </c>
      <c r="V18">
        <v>132.87440209846599</v>
      </c>
      <c r="W18">
        <v>131.23283613186899</v>
      </c>
      <c r="X18">
        <v>128.00816065329099</v>
      </c>
      <c r="Y18">
        <v>128.56579551499399</v>
      </c>
      <c r="Z18">
        <v>131.11384013325301</v>
      </c>
      <c r="AA18">
        <v>134.16366176189101</v>
      </c>
      <c r="AB18">
        <v>139.99890451137301</v>
      </c>
      <c r="AC18">
        <v>151.73868971773399</v>
      </c>
      <c r="AD18">
        <v>170.72674188018601</v>
      </c>
      <c r="AE18">
        <v>182.66653932464999</v>
      </c>
      <c r="AF18">
        <v>196.634436229806</v>
      </c>
    </row>
    <row r="19" spans="1:32" x14ac:dyDescent="0.3">
      <c r="A19" t="s">
        <v>175</v>
      </c>
      <c r="B19" t="s">
        <v>331</v>
      </c>
      <c r="C19" t="s">
        <v>297</v>
      </c>
      <c r="D19" t="s">
        <v>332</v>
      </c>
      <c r="E19" t="s">
        <v>298</v>
      </c>
      <c r="G19">
        <v>91.8238905879806</v>
      </c>
      <c r="H19">
        <v>98.834705178826496</v>
      </c>
      <c r="I19">
        <v>106.60709552934701</v>
      </c>
      <c r="J19">
        <v>115.25151310305399</v>
      </c>
      <c r="K19">
        <v>122.609212859772</v>
      </c>
      <c r="L19">
        <v>129.51660168328601</v>
      </c>
      <c r="M19">
        <v>135.27880708721801</v>
      </c>
      <c r="N19">
        <v>135.931741892861</v>
      </c>
      <c r="O19">
        <v>141.86550037842801</v>
      </c>
      <c r="P19">
        <v>145.668375510309</v>
      </c>
      <c r="Q19">
        <v>148.14590008523399</v>
      </c>
      <c r="R19">
        <v>151.753510719681</v>
      </c>
      <c r="S19">
        <v>160.165556353646</v>
      </c>
      <c r="T19">
        <v>164.999054655912</v>
      </c>
      <c r="U19">
        <v>169.229985750064</v>
      </c>
      <c r="V19">
        <v>167.77650692622001</v>
      </c>
      <c r="W19">
        <v>163.580370836941</v>
      </c>
      <c r="X19">
        <v>161.040366064647</v>
      </c>
      <c r="Y19">
        <v>163.41943752234599</v>
      </c>
      <c r="Z19">
        <v>166.69127211773201</v>
      </c>
      <c r="AA19">
        <v>169.585329542929</v>
      </c>
      <c r="AB19">
        <v>174.03064881977301</v>
      </c>
      <c r="AC19">
        <v>184.57151934014399</v>
      </c>
      <c r="AD19">
        <v>203.086056901223</v>
      </c>
      <c r="AE19">
        <v>217.355217053974</v>
      </c>
      <c r="AF19">
        <v>234.49684054832699</v>
      </c>
    </row>
    <row r="20" spans="1:32" x14ac:dyDescent="0.3">
      <c r="A20" t="s">
        <v>175</v>
      </c>
      <c r="B20" t="s">
        <v>333</v>
      </c>
      <c r="C20" t="s">
        <v>297</v>
      </c>
      <c r="D20" t="s">
        <v>334</v>
      </c>
      <c r="E20" t="s">
        <v>298</v>
      </c>
      <c r="G20">
        <v>81.227060121191499</v>
      </c>
      <c r="H20">
        <v>85.661061253434696</v>
      </c>
      <c r="I20">
        <v>89.812002969845906</v>
      </c>
      <c r="J20">
        <v>97.350561855333595</v>
      </c>
      <c r="K20">
        <v>106.450830550551</v>
      </c>
      <c r="L20">
        <v>116.376942103492</v>
      </c>
      <c r="M20">
        <v>125.20484369757</v>
      </c>
      <c r="N20">
        <v>128.877198318626</v>
      </c>
      <c r="O20">
        <v>138.564141584059</v>
      </c>
      <c r="P20">
        <v>153.15694051926801</v>
      </c>
      <c r="Q20">
        <v>163.93662289563201</v>
      </c>
      <c r="R20">
        <v>178.25902118224201</v>
      </c>
      <c r="S20">
        <v>205.671506649923</v>
      </c>
      <c r="T20">
        <v>217.985992085155</v>
      </c>
      <c r="U20">
        <v>229.23295336007999</v>
      </c>
      <c r="V20">
        <v>242.67112761307499</v>
      </c>
      <c r="W20">
        <v>242.35399138741499</v>
      </c>
      <c r="X20">
        <v>261.29821778018498</v>
      </c>
      <c r="Y20">
        <v>276.95626714015702</v>
      </c>
      <c r="Z20">
        <v>266.56483172148398</v>
      </c>
      <c r="AA20">
        <v>258.61938045134002</v>
      </c>
      <c r="AB20">
        <v>254.05578688879001</v>
      </c>
      <c r="AC20">
        <v>246.936896442414</v>
      </c>
      <c r="AD20">
        <v>252.04142661921301</v>
      </c>
      <c r="AE20">
        <v>253.70577217235001</v>
      </c>
      <c r="AF20">
        <v>257.17641840733398</v>
      </c>
    </row>
    <row r="21" spans="1:32" x14ac:dyDescent="0.3">
      <c r="A21" t="s">
        <v>175</v>
      </c>
      <c r="B21" t="s">
        <v>335</v>
      </c>
      <c r="C21" t="s">
        <v>297</v>
      </c>
      <c r="D21" t="s">
        <v>336</v>
      </c>
      <c r="E21" t="s">
        <v>298</v>
      </c>
      <c r="G21">
        <v>172.78562241669101</v>
      </c>
      <c r="H21">
        <v>185.58635990896801</v>
      </c>
      <c r="I21">
        <v>198.70298009780399</v>
      </c>
      <c r="J21">
        <v>217.83757118417699</v>
      </c>
      <c r="K21">
        <v>238.01550005766299</v>
      </c>
      <c r="L21">
        <v>260.92899326589702</v>
      </c>
      <c r="M21">
        <v>282.87837056369898</v>
      </c>
      <c r="N21">
        <v>296.25770832866198</v>
      </c>
      <c r="O21">
        <v>323.58077899259303</v>
      </c>
      <c r="P21">
        <v>355.13710673964698</v>
      </c>
      <c r="Q21">
        <v>382.56001046348302</v>
      </c>
      <c r="R21">
        <v>412.92257058353698</v>
      </c>
      <c r="S21">
        <v>462.71238554819098</v>
      </c>
      <c r="T21">
        <v>492.53649893830402</v>
      </c>
      <c r="U21">
        <v>516.90758199792799</v>
      </c>
      <c r="V21">
        <v>531.21442402177104</v>
      </c>
      <c r="W21">
        <v>521.40910187476698</v>
      </c>
      <c r="X21">
        <v>528.41530003316302</v>
      </c>
      <c r="Y21">
        <v>533.27541239471304</v>
      </c>
      <c r="Z21">
        <v>513.36919400674105</v>
      </c>
      <c r="AA21">
        <v>496.410183422231</v>
      </c>
      <c r="AB21">
        <v>486.78441768572202</v>
      </c>
      <c r="AC21">
        <v>477.23419237464299</v>
      </c>
      <c r="AD21">
        <v>484.50718807046701</v>
      </c>
      <c r="AE21">
        <v>486.63992055672998</v>
      </c>
      <c r="AF21">
        <v>489.88552014014101</v>
      </c>
    </row>
    <row r="22" spans="1:32" x14ac:dyDescent="0.3">
      <c r="A22" t="s">
        <v>175</v>
      </c>
      <c r="B22" t="s">
        <v>337</v>
      </c>
      <c r="C22" t="s">
        <v>297</v>
      </c>
      <c r="D22" t="s">
        <v>338</v>
      </c>
      <c r="E22" t="s">
        <v>298</v>
      </c>
      <c r="G22">
        <v>91.5585622954993</v>
      </c>
      <c r="H22">
        <v>99.925298655533197</v>
      </c>
      <c r="I22">
        <v>108.890977127958</v>
      </c>
      <c r="J22">
        <v>120.487009328843</v>
      </c>
      <c r="K22">
        <v>131.564669507112</v>
      </c>
      <c r="L22">
        <v>144.55205116240501</v>
      </c>
      <c r="M22">
        <v>157.67352686612901</v>
      </c>
      <c r="N22">
        <v>167.38051001003601</v>
      </c>
      <c r="O22">
        <v>185.016637408534</v>
      </c>
      <c r="P22">
        <v>201.98016622038</v>
      </c>
      <c r="Q22">
        <v>218.62338756785201</v>
      </c>
      <c r="R22">
        <v>234.663549401295</v>
      </c>
      <c r="S22">
        <v>257.04087889826798</v>
      </c>
      <c r="T22">
        <v>274.55050685314899</v>
      </c>
      <c r="U22">
        <v>287.67462863784903</v>
      </c>
      <c r="V22">
        <v>288.54329640869503</v>
      </c>
      <c r="W22">
        <v>279.05511048735201</v>
      </c>
      <c r="X22">
        <v>267.11708225297798</v>
      </c>
      <c r="Y22">
        <v>256.31914525455699</v>
      </c>
      <c r="Z22">
        <v>246.80436228525701</v>
      </c>
      <c r="AA22">
        <v>237.79080297089101</v>
      </c>
      <c r="AB22">
        <v>232.72863079693201</v>
      </c>
      <c r="AC22">
        <v>230.29729593223001</v>
      </c>
      <c r="AD22">
        <v>232.465761451254</v>
      </c>
      <c r="AE22">
        <v>232.93414838437999</v>
      </c>
      <c r="AF22">
        <v>232.709101732807</v>
      </c>
    </row>
    <row r="23" spans="1:32" x14ac:dyDescent="0.3">
      <c r="A23" t="s">
        <v>175</v>
      </c>
      <c r="B23" t="s">
        <v>339</v>
      </c>
      <c r="C23" t="s">
        <v>297</v>
      </c>
      <c r="D23" t="s">
        <v>340</v>
      </c>
      <c r="E23" t="s">
        <v>298</v>
      </c>
      <c r="G23">
        <v>982.47165221802004</v>
      </c>
      <c r="H23">
        <v>1074.73101938473</v>
      </c>
      <c r="I23">
        <v>1196.17860608806</v>
      </c>
      <c r="J23">
        <v>1334.28553317205</v>
      </c>
      <c r="K23">
        <v>1482.3545809684099</v>
      </c>
      <c r="L23">
        <v>1617.30326932763</v>
      </c>
      <c r="M23">
        <v>1752.5395825020701</v>
      </c>
      <c r="N23">
        <v>1791.3074000771601</v>
      </c>
      <c r="O23">
        <v>1910.1872487487301</v>
      </c>
      <c r="P23">
        <v>2011.50087267148</v>
      </c>
      <c r="Q23">
        <v>2083.5102969104</v>
      </c>
      <c r="R23">
        <v>2159.2714738008199</v>
      </c>
      <c r="S23">
        <v>2272.6761584984902</v>
      </c>
      <c r="T23">
        <v>2315.39398462401</v>
      </c>
      <c r="U23">
        <v>2339.2149239343698</v>
      </c>
      <c r="V23">
        <v>2268.0108941333601</v>
      </c>
      <c r="W23">
        <v>2111.9459759995498</v>
      </c>
      <c r="X23">
        <v>1936.1342816680799</v>
      </c>
      <c r="Y23">
        <v>1808.4731704660001</v>
      </c>
      <c r="Z23">
        <v>1697.3973320932</v>
      </c>
      <c r="AA23">
        <v>1586.64741842629</v>
      </c>
      <c r="AB23">
        <v>1509.58650494532</v>
      </c>
      <c r="AC23">
        <v>1474.1126475891599</v>
      </c>
      <c r="AD23">
        <v>1559.8881965933599</v>
      </c>
      <c r="AE23">
        <v>1538.6651827269</v>
      </c>
      <c r="AF23">
        <v>1608.35327225432</v>
      </c>
    </row>
    <row r="24" spans="1:32" x14ac:dyDescent="0.3">
      <c r="A24" t="s">
        <v>175</v>
      </c>
      <c r="B24" t="s">
        <v>341</v>
      </c>
      <c r="C24" t="s">
        <v>297</v>
      </c>
      <c r="D24" t="s">
        <v>342</v>
      </c>
      <c r="E24" t="s">
        <v>298</v>
      </c>
      <c r="G24">
        <v>634.23114297911297</v>
      </c>
      <c r="H24">
        <v>667.66715814702002</v>
      </c>
      <c r="I24">
        <v>712.17697593340404</v>
      </c>
      <c r="J24">
        <v>766.75801167331304</v>
      </c>
      <c r="K24">
        <v>812.30409519381396</v>
      </c>
      <c r="L24">
        <v>856.58557516857502</v>
      </c>
      <c r="M24">
        <v>892.40721423911498</v>
      </c>
      <c r="N24">
        <v>893.47875408658604</v>
      </c>
      <c r="O24">
        <v>940.55685513415995</v>
      </c>
      <c r="P24">
        <v>978.054879793635</v>
      </c>
      <c r="Q24">
        <v>1001.17830752405</v>
      </c>
      <c r="R24">
        <v>1025.5740296521201</v>
      </c>
      <c r="S24">
        <v>1078.76678479765</v>
      </c>
      <c r="T24">
        <v>1111.8131904824099</v>
      </c>
      <c r="U24">
        <v>1132.9319301728001</v>
      </c>
      <c r="V24">
        <v>1094.8405765334201</v>
      </c>
      <c r="W24">
        <v>1037.8060904700801</v>
      </c>
      <c r="X24">
        <v>986.36974501816997</v>
      </c>
      <c r="Y24">
        <v>979.98798770494795</v>
      </c>
      <c r="Z24">
        <v>984.15472634454704</v>
      </c>
      <c r="AA24">
        <v>988.37592952731302</v>
      </c>
      <c r="AB24">
        <v>1004.47984247967</v>
      </c>
      <c r="AC24">
        <v>1047.7309727449001</v>
      </c>
      <c r="AD24">
        <v>1131.3294457061199</v>
      </c>
      <c r="AE24">
        <v>1149.3387916729801</v>
      </c>
      <c r="AF24">
        <v>1189.54951125038</v>
      </c>
    </row>
    <row r="25" spans="1:32" x14ac:dyDescent="0.3">
      <c r="A25" t="s">
        <v>175</v>
      </c>
      <c r="B25" t="s">
        <v>343</v>
      </c>
      <c r="C25" t="s">
        <v>297</v>
      </c>
      <c r="D25" t="s">
        <v>344</v>
      </c>
      <c r="E25" t="s">
        <v>298</v>
      </c>
      <c r="G25">
        <v>90.175664235330402</v>
      </c>
      <c r="H25">
        <v>94.613934731205305</v>
      </c>
      <c r="I25">
        <v>100.735460618467</v>
      </c>
      <c r="J25">
        <v>108.450248659892</v>
      </c>
      <c r="K25">
        <v>114.916304028783</v>
      </c>
      <c r="L25">
        <v>121.655332533437</v>
      </c>
      <c r="M25">
        <v>127.63979343085499</v>
      </c>
      <c r="N25">
        <v>129.33120554828699</v>
      </c>
      <c r="O25">
        <v>137.06472000015</v>
      </c>
      <c r="P25">
        <v>142.72080555729499</v>
      </c>
      <c r="Q25">
        <v>146.26814043901399</v>
      </c>
      <c r="R25">
        <v>150.4952225589</v>
      </c>
      <c r="S25">
        <v>158.596046759969</v>
      </c>
      <c r="T25">
        <v>163.30419469287099</v>
      </c>
      <c r="U25">
        <v>166.17985138176101</v>
      </c>
      <c r="V25">
        <v>163.04318191567199</v>
      </c>
      <c r="W25">
        <v>155.23718399943201</v>
      </c>
      <c r="X25">
        <v>149.34297074912399</v>
      </c>
      <c r="Y25">
        <v>148.18744946968999</v>
      </c>
      <c r="Z25">
        <v>148.55566206521999</v>
      </c>
      <c r="AA25">
        <v>149.10207937090701</v>
      </c>
      <c r="AB25">
        <v>152.58724649388901</v>
      </c>
      <c r="AC25">
        <v>160.43070277772699</v>
      </c>
      <c r="AD25">
        <v>176.118373215719</v>
      </c>
      <c r="AE25">
        <v>178.43902116956801</v>
      </c>
      <c r="AF25">
        <v>183.89065733823699</v>
      </c>
    </row>
    <row r="26" spans="1:32" x14ac:dyDescent="0.3">
      <c r="A26" t="s">
        <v>175</v>
      </c>
      <c r="B26" t="s">
        <v>345</v>
      </c>
      <c r="C26" t="s">
        <v>297</v>
      </c>
      <c r="D26" t="s">
        <v>346</v>
      </c>
      <c r="E26" t="s">
        <v>298</v>
      </c>
      <c r="G26">
        <v>303.18438089838702</v>
      </c>
      <c r="H26">
        <v>319.38393637113001</v>
      </c>
      <c r="I26">
        <v>340.83566476134098</v>
      </c>
      <c r="J26">
        <v>366.967617019589</v>
      </c>
      <c r="K26">
        <v>388.55754284491502</v>
      </c>
      <c r="L26">
        <v>408.82093078302302</v>
      </c>
      <c r="M26">
        <v>424.64125832555698</v>
      </c>
      <c r="N26">
        <v>423.59204836604698</v>
      </c>
      <c r="O26">
        <v>444.83187662893198</v>
      </c>
      <c r="P26">
        <v>462.81268744921999</v>
      </c>
      <c r="Q26">
        <v>473.77003528563898</v>
      </c>
      <c r="R26">
        <v>484.58030382208398</v>
      </c>
      <c r="S26">
        <v>509.68335402895701</v>
      </c>
      <c r="T26">
        <v>527.07557913231801</v>
      </c>
      <c r="U26">
        <v>538.42154050960801</v>
      </c>
      <c r="V26">
        <v>528.51909085863997</v>
      </c>
      <c r="W26">
        <v>506.34905758927499</v>
      </c>
      <c r="X26">
        <v>484.04956415801303</v>
      </c>
      <c r="Y26">
        <v>488.10929496100999</v>
      </c>
      <c r="Z26">
        <v>495.66241479329801</v>
      </c>
      <c r="AA26">
        <v>501.83129709263301</v>
      </c>
      <c r="AB26">
        <v>511.30795301378799</v>
      </c>
      <c r="AC26">
        <v>536.19067013536301</v>
      </c>
      <c r="AD26">
        <v>582.16848084431399</v>
      </c>
      <c r="AE26">
        <v>595.72265969959096</v>
      </c>
      <c r="AF26">
        <v>618.11974272257999</v>
      </c>
    </row>
    <row r="27" spans="1:32" x14ac:dyDescent="0.3">
      <c r="A27" t="s">
        <v>175</v>
      </c>
      <c r="B27" t="s">
        <v>347</v>
      </c>
      <c r="C27" t="s">
        <v>297</v>
      </c>
      <c r="D27" t="s">
        <v>348</v>
      </c>
      <c r="E27" t="s">
        <v>298</v>
      </c>
      <c r="G27">
        <v>240.87109784539601</v>
      </c>
      <c r="H27">
        <v>253.66928704468501</v>
      </c>
      <c r="I27">
        <v>270.60585055359599</v>
      </c>
      <c r="J27">
        <v>291.34014599383198</v>
      </c>
      <c r="K27">
        <v>308.83024832011603</v>
      </c>
      <c r="L27">
        <v>326.10931185211598</v>
      </c>
      <c r="M27">
        <v>340.12616248270302</v>
      </c>
      <c r="N27">
        <v>340.55550017225198</v>
      </c>
      <c r="O27">
        <v>358.66025850507901</v>
      </c>
      <c r="P27">
        <v>372.52138678711998</v>
      </c>
      <c r="Q27">
        <v>381.14013179939201</v>
      </c>
      <c r="R27">
        <v>390.49850327113899</v>
      </c>
      <c r="S27">
        <v>410.487384008719</v>
      </c>
      <c r="T27">
        <v>421.43341665721999</v>
      </c>
      <c r="U27">
        <v>428.33053828142999</v>
      </c>
      <c r="V27">
        <v>403.27830375910798</v>
      </c>
      <c r="W27">
        <v>376.21984888137598</v>
      </c>
      <c r="X27">
        <v>352.97721011103403</v>
      </c>
      <c r="Y27">
        <v>343.69124327424902</v>
      </c>
      <c r="Z27">
        <v>339.93664948602901</v>
      </c>
      <c r="AA27">
        <v>337.442553063773</v>
      </c>
      <c r="AB27">
        <v>340.58464297198901</v>
      </c>
      <c r="AC27">
        <v>351.10959983181101</v>
      </c>
      <c r="AD27">
        <v>373.042591646088</v>
      </c>
      <c r="AE27">
        <v>375.177110803826</v>
      </c>
      <c r="AF27">
        <v>387.53911118956398</v>
      </c>
    </row>
    <row r="28" spans="1:32" x14ac:dyDescent="0.3">
      <c r="A28" t="s">
        <v>175</v>
      </c>
      <c r="B28" t="s">
        <v>349</v>
      </c>
      <c r="C28" t="s">
        <v>297</v>
      </c>
      <c r="D28" t="s">
        <v>350</v>
      </c>
      <c r="E28" t="s">
        <v>298</v>
      </c>
      <c r="G28">
        <v>235.81747455297901</v>
      </c>
      <c r="H28">
        <v>258.77370930258797</v>
      </c>
      <c r="I28">
        <v>285.618017020948</v>
      </c>
      <c r="J28">
        <v>314.98218442206502</v>
      </c>
      <c r="K28">
        <v>345.95379901761999</v>
      </c>
      <c r="L28">
        <v>377.02930173662799</v>
      </c>
      <c r="M28">
        <v>406.13658218029798</v>
      </c>
      <c r="N28">
        <v>420.36484616747299</v>
      </c>
      <c r="O28">
        <v>455.20823492801901</v>
      </c>
      <c r="P28">
        <v>490.38633307262501</v>
      </c>
      <c r="Q28">
        <v>519.04045148663704</v>
      </c>
      <c r="R28">
        <v>550.51279671157999</v>
      </c>
      <c r="S28">
        <v>597.93354052121902</v>
      </c>
      <c r="T28">
        <v>625.69440684918004</v>
      </c>
      <c r="U28">
        <v>654.95273403572696</v>
      </c>
      <c r="V28">
        <v>655.35759638874003</v>
      </c>
      <c r="W28">
        <v>633.16186968858801</v>
      </c>
      <c r="X28">
        <v>614.13323919276604</v>
      </c>
      <c r="Y28">
        <v>604.54327614435795</v>
      </c>
      <c r="Z28">
        <v>596.12262651132198</v>
      </c>
      <c r="AA28">
        <v>591.27911612779997</v>
      </c>
      <c r="AB28">
        <v>597.44076508392197</v>
      </c>
      <c r="AC28">
        <v>626.87470524758498</v>
      </c>
      <c r="AD28">
        <v>673.46861137464998</v>
      </c>
      <c r="AE28">
        <v>676.75278061469896</v>
      </c>
      <c r="AF28">
        <v>704.59514166598206</v>
      </c>
    </row>
    <row r="29" spans="1:32" x14ac:dyDescent="0.3">
      <c r="A29" t="s">
        <v>175</v>
      </c>
      <c r="B29" t="s">
        <v>351</v>
      </c>
      <c r="C29" t="s">
        <v>297</v>
      </c>
      <c r="D29" t="s">
        <v>352</v>
      </c>
      <c r="E29" t="s">
        <v>298</v>
      </c>
      <c r="G29">
        <v>60.393800831161997</v>
      </c>
      <c r="H29">
        <v>65.890235731219093</v>
      </c>
      <c r="I29">
        <v>72.459876544703505</v>
      </c>
      <c r="J29">
        <v>79.887181557974202</v>
      </c>
      <c r="K29">
        <v>87.175653234976295</v>
      </c>
      <c r="L29">
        <v>94.686149209196699</v>
      </c>
      <c r="M29">
        <v>101.79457135847299</v>
      </c>
      <c r="N29">
        <v>104.62858361360701</v>
      </c>
      <c r="O29">
        <v>112.75605847795001</v>
      </c>
      <c r="P29">
        <v>120.278427149015</v>
      </c>
      <c r="Q29">
        <v>126.562429782208</v>
      </c>
      <c r="R29">
        <v>133.18027401815601</v>
      </c>
      <c r="S29">
        <v>143.23341478524799</v>
      </c>
      <c r="T29">
        <v>149.61568331403001</v>
      </c>
      <c r="U29">
        <v>157.56607603556</v>
      </c>
      <c r="V29">
        <v>158.44974886703599</v>
      </c>
      <c r="W29">
        <v>157.288822760394</v>
      </c>
      <c r="X29">
        <v>158.00258800181101</v>
      </c>
      <c r="Y29">
        <v>159.68026156403599</v>
      </c>
      <c r="Z29">
        <v>163.52896137716701</v>
      </c>
      <c r="AA29">
        <v>168.29899184118699</v>
      </c>
      <c r="AB29">
        <v>177.80769340666001</v>
      </c>
      <c r="AC29">
        <v>194.225915165461</v>
      </c>
      <c r="AD29">
        <v>212.499232823715</v>
      </c>
      <c r="AE29">
        <v>221.74793972100699</v>
      </c>
      <c r="AF29">
        <v>241.881570270586</v>
      </c>
    </row>
    <row r="30" spans="1:32" x14ac:dyDescent="0.3">
      <c r="A30" t="s">
        <v>175</v>
      </c>
      <c r="B30" t="s">
        <v>353</v>
      </c>
      <c r="C30" t="s">
        <v>297</v>
      </c>
      <c r="D30" t="s">
        <v>354</v>
      </c>
      <c r="E30" t="s">
        <v>298</v>
      </c>
      <c r="G30">
        <v>4.83751366085004</v>
      </c>
      <c r="H30">
        <v>5.3322219836104896</v>
      </c>
      <c r="I30">
        <v>5.9149865150140002</v>
      </c>
      <c r="J30">
        <v>6.5487499396721898</v>
      </c>
      <c r="K30">
        <v>7.2273857265431198</v>
      </c>
      <c r="L30">
        <v>7.90773009760884</v>
      </c>
      <c r="M30">
        <v>8.5467256508743308</v>
      </c>
      <c r="N30">
        <v>8.8927625343063905</v>
      </c>
      <c r="O30">
        <v>9.6715924498153303</v>
      </c>
      <c r="P30">
        <v>10.489421924961</v>
      </c>
      <c r="Q30">
        <v>11.1776930656741</v>
      </c>
      <c r="R30">
        <v>11.9430826256377</v>
      </c>
      <c r="S30">
        <v>13.0772040012231</v>
      </c>
      <c r="T30">
        <v>13.751525929893001</v>
      </c>
      <c r="U30">
        <v>14.4043996742889</v>
      </c>
      <c r="V30">
        <v>14.6122148119989</v>
      </c>
      <c r="W30">
        <v>14.1437779344388</v>
      </c>
      <c r="X30">
        <v>14.0129843440362</v>
      </c>
      <c r="Y30">
        <v>14.1853623771042</v>
      </c>
      <c r="Z30">
        <v>14.1095953863685</v>
      </c>
      <c r="AA30">
        <v>13.9111930745905</v>
      </c>
      <c r="AB30">
        <v>13.9625598287233</v>
      </c>
      <c r="AC30">
        <v>14.709134816751799</v>
      </c>
      <c r="AD30">
        <v>16.964667573756898</v>
      </c>
      <c r="AE30">
        <v>18.977116262410799</v>
      </c>
      <c r="AF30">
        <v>21.3510494480009</v>
      </c>
    </row>
    <row r="31" spans="1:32" x14ac:dyDescent="0.3">
      <c r="A31" t="s">
        <v>175</v>
      </c>
      <c r="B31" t="s">
        <v>355</v>
      </c>
      <c r="C31" t="s">
        <v>297</v>
      </c>
      <c r="D31" t="s">
        <v>356</v>
      </c>
      <c r="E31" t="s">
        <v>298</v>
      </c>
      <c r="G31">
        <v>30.902476491202801</v>
      </c>
      <c r="H31">
        <v>33.815414077990397</v>
      </c>
      <c r="I31">
        <v>37.266492573221399</v>
      </c>
      <c r="J31">
        <v>41.070142812903903</v>
      </c>
      <c r="K31">
        <v>44.9194554938708</v>
      </c>
      <c r="L31">
        <v>48.917814122614303</v>
      </c>
      <c r="M31">
        <v>52.749639627373803</v>
      </c>
      <c r="N31">
        <v>54.774739519849902</v>
      </c>
      <c r="O31">
        <v>59.330648773276899</v>
      </c>
      <c r="P31">
        <v>63.764605613498603</v>
      </c>
      <c r="Q31">
        <v>67.431515417780005</v>
      </c>
      <c r="R31">
        <v>71.556010746768195</v>
      </c>
      <c r="S31">
        <v>77.630732714169795</v>
      </c>
      <c r="T31">
        <v>81.393460862376003</v>
      </c>
      <c r="U31">
        <v>84.932542675676004</v>
      </c>
      <c r="V31">
        <v>88.818358310628994</v>
      </c>
      <c r="W31">
        <v>89.042796982079295</v>
      </c>
      <c r="X31">
        <v>88.8501560409033</v>
      </c>
      <c r="Y31">
        <v>89.146365229488495</v>
      </c>
      <c r="Z31">
        <v>87.716261669704195</v>
      </c>
      <c r="AA31">
        <v>86.281017270130405</v>
      </c>
      <c r="AB31">
        <v>87.313673934747897</v>
      </c>
      <c r="AC31">
        <v>92.962480094710401</v>
      </c>
      <c r="AD31">
        <v>100.415602681796</v>
      </c>
      <c r="AE31">
        <v>99.123637671789695</v>
      </c>
      <c r="AF31">
        <v>100.06625304595801</v>
      </c>
    </row>
    <row r="32" spans="1:32" x14ac:dyDescent="0.3">
      <c r="A32" t="s">
        <v>175</v>
      </c>
      <c r="B32" t="s">
        <v>357</v>
      </c>
      <c r="C32" t="s">
        <v>297</v>
      </c>
      <c r="D32" t="s">
        <v>358</v>
      </c>
      <c r="E32" t="s">
        <v>298</v>
      </c>
      <c r="G32">
        <v>121.320176635751</v>
      </c>
      <c r="H32">
        <v>133.71728969021399</v>
      </c>
      <c r="I32">
        <v>148.01614115739599</v>
      </c>
      <c r="J32">
        <v>163.32249208073901</v>
      </c>
      <c r="K32">
        <v>180.19957601264201</v>
      </c>
      <c r="L32">
        <v>196.80465641216901</v>
      </c>
      <c r="M32">
        <v>212.241097949584</v>
      </c>
      <c r="N32">
        <v>220.33519282209801</v>
      </c>
      <c r="O32">
        <v>239.27119942611199</v>
      </c>
      <c r="P32">
        <v>259.27997711618099</v>
      </c>
      <c r="Q32">
        <v>275.34895334128299</v>
      </c>
      <c r="R32">
        <v>293.24805487272499</v>
      </c>
      <c r="S32">
        <v>320.19263630895898</v>
      </c>
      <c r="T32">
        <v>335.25228246088699</v>
      </c>
      <c r="U32">
        <v>350.60258154615599</v>
      </c>
      <c r="V32">
        <v>346.83081092135802</v>
      </c>
      <c r="W32">
        <v>328.021273053404</v>
      </c>
      <c r="X32">
        <v>310.96282833003102</v>
      </c>
      <c r="Y32">
        <v>300.59398255465601</v>
      </c>
      <c r="Z32">
        <v>291.51451037647303</v>
      </c>
      <c r="AA32">
        <v>284.85947314920901</v>
      </c>
      <c r="AB32">
        <v>281.00057815801</v>
      </c>
      <c r="AC32">
        <v>286.89664757108102</v>
      </c>
      <c r="AD32">
        <v>304.47035051362798</v>
      </c>
      <c r="AE32">
        <v>297.99947838135898</v>
      </c>
      <c r="AF32">
        <v>300.64350007927902</v>
      </c>
    </row>
    <row r="33" spans="1:32" x14ac:dyDescent="0.3">
      <c r="A33" t="s">
        <v>175</v>
      </c>
      <c r="B33" t="s">
        <v>359</v>
      </c>
      <c r="C33" t="s">
        <v>297</v>
      </c>
      <c r="D33" t="s">
        <v>360</v>
      </c>
      <c r="E33" t="s">
        <v>298</v>
      </c>
      <c r="G33">
        <v>18.363506934013198</v>
      </c>
      <c r="H33">
        <v>20.018547819553799</v>
      </c>
      <c r="I33">
        <v>21.960520230612499</v>
      </c>
      <c r="J33">
        <v>24.153618030776201</v>
      </c>
      <c r="K33">
        <v>26.431728549587</v>
      </c>
      <c r="L33">
        <v>28.712951895039101</v>
      </c>
      <c r="M33">
        <v>30.804547593992702</v>
      </c>
      <c r="N33">
        <v>31.7335676776109</v>
      </c>
      <c r="O33">
        <v>34.178735800865098</v>
      </c>
      <c r="P33">
        <v>36.573901268969202</v>
      </c>
      <c r="Q33">
        <v>38.519859879691197</v>
      </c>
      <c r="R33">
        <v>40.585374448292903</v>
      </c>
      <c r="S33">
        <v>43.799552711619597</v>
      </c>
      <c r="T33">
        <v>45.681454281994597</v>
      </c>
      <c r="U33">
        <v>47.4471341040461</v>
      </c>
      <c r="V33">
        <v>46.646463477717496</v>
      </c>
      <c r="W33">
        <v>44.6651989582708</v>
      </c>
      <c r="X33">
        <v>42.304682475983803</v>
      </c>
      <c r="Y33">
        <v>40.937304419072603</v>
      </c>
      <c r="Z33">
        <v>39.253297701609497</v>
      </c>
      <c r="AA33">
        <v>37.928440792683602</v>
      </c>
      <c r="AB33">
        <v>37.356259755780698</v>
      </c>
      <c r="AC33">
        <v>38.080527599579902</v>
      </c>
      <c r="AD33">
        <v>39.118757781754098</v>
      </c>
      <c r="AE33">
        <v>38.9046085781318</v>
      </c>
      <c r="AF33">
        <v>40.652768822157903</v>
      </c>
    </row>
    <row r="34" spans="1:32" x14ac:dyDescent="0.3">
      <c r="A34" t="s">
        <v>175</v>
      </c>
      <c r="B34" t="s">
        <v>361</v>
      </c>
      <c r="C34" t="s">
        <v>297</v>
      </c>
      <c r="D34" t="s">
        <v>362</v>
      </c>
      <c r="E34" t="s">
        <v>298</v>
      </c>
      <c r="G34">
        <v>89.912317098863696</v>
      </c>
      <c r="H34">
        <v>95.148582048330795</v>
      </c>
      <c r="I34">
        <v>101.092920572214</v>
      </c>
      <c r="J34">
        <v>107.75477632414299</v>
      </c>
      <c r="K34">
        <v>113.67276266865299</v>
      </c>
      <c r="L34">
        <v>120.88242513783599</v>
      </c>
      <c r="M34">
        <v>127.377853426706</v>
      </c>
      <c r="N34">
        <v>128.636599133267</v>
      </c>
      <c r="O34">
        <v>135.08174613842601</v>
      </c>
      <c r="P34">
        <v>139.996735918626</v>
      </c>
      <c r="Q34">
        <v>143.22730383462601</v>
      </c>
      <c r="R34">
        <v>148.306082878122</v>
      </c>
      <c r="S34">
        <v>155.63341010322799</v>
      </c>
      <c r="T34">
        <v>161.57819461237301</v>
      </c>
      <c r="U34">
        <v>166.10815963821901</v>
      </c>
      <c r="V34">
        <v>163.80830986406599</v>
      </c>
      <c r="W34">
        <v>155.26959603427599</v>
      </c>
      <c r="X34">
        <v>146.57154079314</v>
      </c>
      <c r="Y34">
        <v>144.39675796713999</v>
      </c>
      <c r="Z34">
        <v>143.37702174519501</v>
      </c>
      <c r="AA34">
        <v>139.03095106276299</v>
      </c>
      <c r="AB34">
        <v>139.29379772037899</v>
      </c>
      <c r="AC34">
        <v>144.53262894407399</v>
      </c>
      <c r="AD34">
        <v>158.41523499250701</v>
      </c>
      <c r="AE34">
        <v>152.414698808357</v>
      </c>
      <c r="AF34">
        <v>148.137572701213</v>
      </c>
    </row>
    <row r="35" spans="1:32" x14ac:dyDescent="0.3">
      <c r="A35" t="s">
        <v>175</v>
      </c>
      <c r="B35" t="s">
        <v>363</v>
      </c>
      <c r="C35" t="s">
        <v>297</v>
      </c>
      <c r="D35" t="s">
        <v>364</v>
      </c>
      <c r="E35" t="s">
        <v>298</v>
      </c>
      <c r="G35">
        <v>350.73335985499301</v>
      </c>
      <c r="H35">
        <v>376.25540146517199</v>
      </c>
      <c r="I35">
        <v>406.20641969488202</v>
      </c>
      <c r="J35">
        <v>440.42967838371601</v>
      </c>
      <c r="K35">
        <v>475.21972085333499</v>
      </c>
      <c r="L35">
        <v>515.96225857696197</v>
      </c>
      <c r="M35">
        <v>547.34355717245796</v>
      </c>
      <c r="N35">
        <v>558.23488691279601</v>
      </c>
      <c r="O35">
        <v>591.77514747293606</v>
      </c>
      <c r="P35">
        <v>619.37765042491503</v>
      </c>
      <c r="Q35">
        <v>633.60127763943603</v>
      </c>
      <c r="R35">
        <v>647.10904173090501</v>
      </c>
      <c r="S35">
        <v>683.61438356197698</v>
      </c>
      <c r="T35">
        <v>714.72154917448904</v>
      </c>
      <c r="U35">
        <v>736.24512909789098</v>
      </c>
      <c r="V35">
        <v>740.02558026810698</v>
      </c>
      <c r="W35">
        <v>721.12095448518403</v>
      </c>
      <c r="X35">
        <v>701.46448989931696</v>
      </c>
      <c r="Y35">
        <v>692.36931486210005</v>
      </c>
      <c r="Z35">
        <v>674.58829127244996</v>
      </c>
      <c r="AA35">
        <v>653.47594763780796</v>
      </c>
      <c r="AB35">
        <v>647.19250628278803</v>
      </c>
      <c r="AC35">
        <v>662.051065853159</v>
      </c>
      <c r="AD35">
        <v>718.21336696191895</v>
      </c>
      <c r="AE35">
        <v>735.57593998816697</v>
      </c>
      <c r="AF35">
        <v>755.17143726861605</v>
      </c>
    </row>
    <row r="36" spans="1:32" x14ac:dyDescent="0.3">
      <c r="A36" t="s">
        <v>175</v>
      </c>
      <c r="B36" t="s">
        <v>365</v>
      </c>
      <c r="C36" t="s">
        <v>297</v>
      </c>
      <c r="D36" t="s">
        <v>366</v>
      </c>
      <c r="E36" t="s">
        <v>298</v>
      </c>
      <c r="G36">
        <v>125.812127380303</v>
      </c>
      <c r="H36">
        <v>130.18608185236499</v>
      </c>
      <c r="I36">
        <v>135.54548095508801</v>
      </c>
      <c r="J36">
        <v>142.32791739206601</v>
      </c>
      <c r="K36">
        <v>148.74082110309999</v>
      </c>
      <c r="L36">
        <v>153.98070476289499</v>
      </c>
      <c r="M36">
        <v>156.19108296436801</v>
      </c>
      <c r="N36">
        <v>153.09114207367199</v>
      </c>
      <c r="O36">
        <v>157.284342205429</v>
      </c>
      <c r="P36">
        <v>160.08900895116801</v>
      </c>
      <c r="Q36">
        <v>160.552326381657</v>
      </c>
      <c r="R36">
        <v>161.64899062334999</v>
      </c>
      <c r="S36">
        <v>169.729914743899</v>
      </c>
      <c r="T36">
        <v>173.76472930540601</v>
      </c>
      <c r="U36">
        <v>175.44892933826901</v>
      </c>
      <c r="V36">
        <v>170.07299280790099</v>
      </c>
      <c r="W36">
        <v>159.35457323521899</v>
      </c>
      <c r="X36">
        <v>145.71476665743199</v>
      </c>
      <c r="Y36">
        <v>140.00089213507599</v>
      </c>
      <c r="Z36">
        <v>133.52512999634999</v>
      </c>
      <c r="AA36">
        <v>124.60730730757599</v>
      </c>
      <c r="AB36">
        <v>118.42934087090001</v>
      </c>
      <c r="AC36">
        <v>115.18312059014499</v>
      </c>
      <c r="AD36">
        <v>118.91253871702099</v>
      </c>
      <c r="AE36">
        <v>113.83403163054101</v>
      </c>
      <c r="AF36">
        <v>110.644643494443</v>
      </c>
    </row>
    <row r="37" spans="1:32" x14ac:dyDescent="0.3">
      <c r="A37" t="s">
        <v>175</v>
      </c>
      <c r="B37" t="s">
        <v>367</v>
      </c>
      <c r="C37" t="s">
        <v>297</v>
      </c>
      <c r="D37" t="s">
        <v>368</v>
      </c>
      <c r="E37" t="s">
        <v>298</v>
      </c>
      <c r="G37">
        <v>137.60524375638099</v>
      </c>
      <c r="H37">
        <v>150.59052124576201</v>
      </c>
      <c r="I37">
        <v>166.24052197725999</v>
      </c>
      <c r="J37">
        <v>183.11073061313101</v>
      </c>
      <c r="K37">
        <v>201.70498448957801</v>
      </c>
      <c r="L37">
        <v>228.79133406853401</v>
      </c>
      <c r="M37">
        <v>249.522369367517</v>
      </c>
      <c r="N37">
        <v>259.53042540793899</v>
      </c>
      <c r="O37">
        <v>279.32347280159701</v>
      </c>
      <c r="P37">
        <v>294.81700714330202</v>
      </c>
      <c r="Q37">
        <v>302.91586851222701</v>
      </c>
      <c r="R37">
        <v>310.69049556058599</v>
      </c>
      <c r="S37">
        <v>327.51825400016298</v>
      </c>
      <c r="T37">
        <v>342.06396694600102</v>
      </c>
      <c r="U37">
        <v>353.31757652157802</v>
      </c>
      <c r="V37">
        <v>363.50824711988997</v>
      </c>
      <c r="W37">
        <v>361.59526500682102</v>
      </c>
      <c r="X37">
        <v>359.09823880167698</v>
      </c>
      <c r="Y37">
        <v>355.20545540268103</v>
      </c>
      <c r="Z37">
        <v>343.629085423101</v>
      </c>
      <c r="AA37">
        <v>333.00542934285801</v>
      </c>
      <c r="AB37">
        <v>326.76641689007198</v>
      </c>
      <c r="AC37">
        <v>328.55633584377802</v>
      </c>
      <c r="AD37">
        <v>347.60908420214002</v>
      </c>
      <c r="AE37">
        <v>350.33799735796401</v>
      </c>
      <c r="AF37">
        <v>355.48285406251398</v>
      </c>
    </row>
    <row r="38" spans="1:32" x14ac:dyDescent="0.3">
      <c r="A38" t="s">
        <v>175</v>
      </c>
      <c r="B38" t="s">
        <v>369</v>
      </c>
      <c r="C38" t="s">
        <v>297</v>
      </c>
      <c r="D38" t="s">
        <v>370</v>
      </c>
      <c r="E38" t="s">
        <v>298</v>
      </c>
      <c r="G38">
        <v>87.315988718309001</v>
      </c>
      <c r="H38">
        <v>95.478798367045101</v>
      </c>
      <c r="I38">
        <v>104.420416762534</v>
      </c>
      <c r="J38">
        <v>114.991030378519</v>
      </c>
      <c r="K38">
        <v>124.77391526065701</v>
      </c>
      <c r="L38">
        <v>133.190219745533</v>
      </c>
      <c r="M38">
        <v>141.63010484057401</v>
      </c>
      <c r="N38">
        <v>145.61331943118699</v>
      </c>
      <c r="O38">
        <v>155.16733246591099</v>
      </c>
      <c r="P38">
        <v>164.471634330445</v>
      </c>
      <c r="Q38">
        <v>170.133082745552</v>
      </c>
      <c r="R38">
        <v>174.769555546969</v>
      </c>
      <c r="S38">
        <v>186.36621481791499</v>
      </c>
      <c r="T38">
        <v>198.89285292308199</v>
      </c>
      <c r="U38">
        <v>207.478623238045</v>
      </c>
      <c r="V38">
        <v>206.44434034031499</v>
      </c>
      <c r="W38">
        <v>200.17111624314401</v>
      </c>
      <c r="X38">
        <v>196.65148444020801</v>
      </c>
      <c r="Y38">
        <v>197.16296732434299</v>
      </c>
      <c r="Z38">
        <v>197.43407585299801</v>
      </c>
      <c r="AA38">
        <v>195.863210987374</v>
      </c>
      <c r="AB38">
        <v>201.99674852181599</v>
      </c>
      <c r="AC38">
        <v>218.311609419235</v>
      </c>
      <c r="AD38">
        <v>251.69174404275799</v>
      </c>
      <c r="AE38">
        <v>271.403910999662</v>
      </c>
      <c r="AF38">
        <v>289.04393971165899</v>
      </c>
    </row>
    <row r="39" spans="1:32" x14ac:dyDescent="0.3">
      <c r="A39" t="s">
        <v>175</v>
      </c>
      <c r="B39" t="s">
        <v>371</v>
      </c>
      <c r="C39" t="s">
        <v>297</v>
      </c>
      <c r="D39" t="s">
        <v>372</v>
      </c>
      <c r="E39" t="s">
        <v>298</v>
      </c>
      <c r="G39">
        <v>11.828869987824</v>
      </c>
      <c r="H39">
        <v>13.4259661146108</v>
      </c>
      <c r="I39">
        <v>15.6818395798796</v>
      </c>
      <c r="J39">
        <v>18.413720412143899</v>
      </c>
      <c r="K39">
        <v>21.178990870899401</v>
      </c>
      <c r="L39">
        <v>23.813020161499001</v>
      </c>
      <c r="M39">
        <v>26.289496556163801</v>
      </c>
      <c r="N39">
        <v>27.445565294704299</v>
      </c>
      <c r="O39">
        <v>29.554688785838099</v>
      </c>
      <c r="P39">
        <v>31.7390550963495</v>
      </c>
      <c r="Q39">
        <v>33.589289336952199</v>
      </c>
      <c r="R39">
        <v>35.807272418296598</v>
      </c>
      <c r="S39">
        <v>38.503293799993401</v>
      </c>
      <c r="T39">
        <v>41.2575619803821</v>
      </c>
      <c r="U39">
        <v>43.480344917436</v>
      </c>
      <c r="V39">
        <v>44.115988978466603</v>
      </c>
      <c r="W39">
        <v>57.537037596311301</v>
      </c>
      <c r="X39">
        <v>67.517666210168102</v>
      </c>
      <c r="Y39">
        <v>75.703439635806106</v>
      </c>
      <c r="Z39">
        <v>81.325998707345406</v>
      </c>
      <c r="AA39">
        <v>85.917687257888602</v>
      </c>
      <c r="AB39">
        <v>88.527800629063194</v>
      </c>
      <c r="AC39">
        <v>91.435899200604595</v>
      </c>
      <c r="AD39">
        <v>97.254073681832693</v>
      </c>
      <c r="AE39">
        <v>99.164116891430098</v>
      </c>
      <c r="AF39">
        <v>101.19972224064399</v>
      </c>
    </row>
    <row r="40" spans="1:32" x14ac:dyDescent="0.3">
      <c r="A40" t="s">
        <v>175</v>
      </c>
      <c r="B40" t="s">
        <v>373</v>
      </c>
      <c r="C40" t="s">
        <v>297</v>
      </c>
      <c r="D40" t="s">
        <v>374</v>
      </c>
      <c r="E40" t="s">
        <v>298</v>
      </c>
      <c r="G40">
        <v>124.560616080627</v>
      </c>
      <c r="H40">
        <v>133.989084867283</v>
      </c>
      <c r="I40">
        <v>143.79801830811499</v>
      </c>
      <c r="J40">
        <v>154.58899367560201</v>
      </c>
      <c r="K40">
        <v>164.75635795259001</v>
      </c>
      <c r="L40">
        <v>179.20052779967199</v>
      </c>
      <c r="M40">
        <v>191.41732308549899</v>
      </c>
      <c r="N40">
        <v>194.77607784858699</v>
      </c>
      <c r="O40">
        <v>205.15438181641099</v>
      </c>
      <c r="P40">
        <v>213.02310046017499</v>
      </c>
      <c r="Q40">
        <v>216.96966231337399</v>
      </c>
      <c r="R40">
        <v>215.883154452827</v>
      </c>
      <c r="S40">
        <v>221.150540960706</v>
      </c>
      <c r="T40">
        <v>223.97776323360199</v>
      </c>
      <c r="U40">
        <v>216.96027636301599</v>
      </c>
      <c r="V40">
        <v>205.16617864119999</v>
      </c>
      <c r="W40">
        <v>188.55612403670199</v>
      </c>
      <c r="X40">
        <v>177.054632360928</v>
      </c>
      <c r="Y40">
        <v>171.982048253215</v>
      </c>
      <c r="Z40">
        <v>169.21568667957999</v>
      </c>
      <c r="AA40">
        <v>169.31337516223701</v>
      </c>
      <c r="AB40">
        <v>177.781420139798</v>
      </c>
      <c r="AC40">
        <v>190.27541789693601</v>
      </c>
      <c r="AD40">
        <v>209.68617820545001</v>
      </c>
      <c r="AE40">
        <v>222.979984395934</v>
      </c>
      <c r="AF40">
        <v>240.63362331583301</v>
      </c>
    </row>
    <row r="41" spans="1:32" x14ac:dyDescent="0.3">
      <c r="A41" t="s">
        <v>175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175</v>
      </c>
      <c r="B42" t="s">
        <v>377</v>
      </c>
      <c r="C42" t="s">
        <v>297</v>
      </c>
      <c r="D42" t="s">
        <v>378</v>
      </c>
      <c r="E42" t="s">
        <v>298</v>
      </c>
      <c r="G42">
        <v>825.94154005913799</v>
      </c>
      <c r="H42">
        <v>894.47435457916299</v>
      </c>
      <c r="I42">
        <v>972.68723989355306</v>
      </c>
      <c r="J42">
        <v>1066.7584696066299</v>
      </c>
      <c r="K42">
        <v>1147.3283496674501</v>
      </c>
      <c r="L42">
        <v>1231.9849876941601</v>
      </c>
      <c r="M42">
        <v>1301.7268657120301</v>
      </c>
      <c r="N42">
        <v>1322.8346546564101</v>
      </c>
      <c r="O42">
        <v>1401.1173693166299</v>
      </c>
      <c r="P42">
        <v>1472.9907212214</v>
      </c>
      <c r="Q42">
        <v>1506.14896789099</v>
      </c>
      <c r="R42">
        <v>1557.5670672152901</v>
      </c>
      <c r="S42">
        <v>1658.0052514670699</v>
      </c>
      <c r="T42">
        <v>1752.1289787138801</v>
      </c>
      <c r="U42">
        <v>1821.31674323007</v>
      </c>
      <c r="V42">
        <v>1819.23984080478</v>
      </c>
      <c r="W42">
        <v>1759.80901194752</v>
      </c>
      <c r="X42">
        <v>1697.0090726517501</v>
      </c>
      <c r="Y42">
        <v>1686.43547063407</v>
      </c>
      <c r="Z42">
        <v>1682.92220814292</v>
      </c>
      <c r="AA42">
        <v>1681.3138632559701</v>
      </c>
      <c r="AB42">
        <v>1708.3311630375499</v>
      </c>
      <c r="AC42">
        <v>1802.3783192067499</v>
      </c>
      <c r="AD42">
        <v>1994.0071145335201</v>
      </c>
      <c r="AE42">
        <v>2054.6324150894002</v>
      </c>
      <c r="AF42">
        <v>2102.8815420052701</v>
      </c>
    </row>
    <row r="43" spans="1:32" x14ac:dyDescent="0.3">
      <c r="A43" t="s">
        <v>175</v>
      </c>
      <c r="B43" t="s">
        <v>379</v>
      </c>
      <c r="C43" t="s">
        <v>297</v>
      </c>
      <c r="D43" t="s">
        <v>380</v>
      </c>
      <c r="E43" t="s">
        <v>298</v>
      </c>
      <c r="G43">
        <v>963.79648412117501</v>
      </c>
      <c r="H43">
        <v>1043.60782199347</v>
      </c>
      <c r="I43">
        <v>1134.60094425904</v>
      </c>
      <c r="J43">
        <v>1243.8233806749699</v>
      </c>
      <c r="K43">
        <v>1338.2308000415301</v>
      </c>
      <c r="L43">
        <v>1435.0750816966599</v>
      </c>
      <c r="M43">
        <v>1515.32028153291</v>
      </c>
      <c r="N43">
        <v>1539.29184022597</v>
      </c>
      <c r="O43">
        <v>1630.1613558414499</v>
      </c>
      <c r="P43">
        <v>1713.48830265468</v>
      </c>
      <c r="Q43">
        <v>1754.8390262544799</v>
      </c>
      <c r="R43">
        <v>1816.0439815074001</v>
      </c>
      <c r="S43">
        <v>1935.84492530183</v>
      </c>
      <c r="T43">
        <v>2045.7223925071601</v>
      </c>
      <c r="U43">
        <v>2125.4204035163898</v>
      </c>
      <c r="V43">
        <v>2122.7633611546098</v>
      </c>
      <c r="W43">
        <v>2052.7064076433999</v>
      </c>
      <c r="X43">
        <v>1980.7778893085699</v>
      </c>
      <c r="Y43">
        <v>1964.6232873273</v>
      </c>
      <c r="Z43">
        <v>1958.6261104118901</v>
      </c>
      <c r="AA43">
        <v>1955.25848183108</v>
      </c>
      <c r="AB43">
        <v>1989.17777136174</v>
      </c>
      <c r="AC43">
        <v>2102.2267486666301</v>
      </c>
      <c r="AD43">
        <v>2326.7077655226099</v>
      </c>
      <c r="AE43">
        <v>2386.0371271363701</v>
      </c>
      <c r="AF43">
        <v>2436.5860503028398</v>
      </c>
    </row>
    <row r="44" spans="1:32" x14ac:dyDescent="0.3">
      <c r="A44" t="s">
        <v>175</v>
      </c>
      <c r="B44" t="s">
        <v>381</v>
      </c>
      <c r="C44" t="s">
        <v>297</v>
      </c>
      <c r="D44" t="s">
        <v>382</v>
      </c>
      <c r="E44" t="s">
        <v>298</v>
      </c>
      <c r="G44">
        <v>4854.7194009961404</v>
      </c>
      <c r="H44">
        <v>5193.9188511259499</v>
      </c>
      <c r="I44">
        <v>5601.2927898590297</v>
      </c>
      <c r="J44">
        <v>6083.1344174836604</v>
      </c>
      <c r="K44">
        <v>6540.0153964409001</v>
      </c>
      <c r="L44">
        <v>6994.0054092923201</v>
      </c>
      <c r="M44">
        <v>7393.8732035373696</v>
      </c>
      <c r="N44">
        <v>7484.1724537051996</v>
      </c>
      <c r="O44">
        <v>7909.8551268706196</v>
      </c>
      <c r="P44">
        <v>8276.9382807046895</v>
      </c>
      <c r="Q44">
        <v>8516.9003896496906</v>
      </c>
      <c r="R44">
        <v>8798.9243817516508</v>
      </c>
      <c r="S44">
        <v>9315.4347435841792</v>
      </c>
      <c r="T44">
        <v>9619.0774637550803</v>
      </c>
      <c r="U44">
        <v>9849.8280902682</v>
      </c>
      <c r="V44">
        <v>9730.6318883270505</v>
      </c>
      <c r="W44">
        <v>9357.3338061656505</v>
      </c>
      <c r="X44">
        <v>8980.8444410225293</v>
      </c>
      <c r="Y44">
        <v>8836.8711826975505</v>
      </c>
      <c r="Z44">
        <v>8701.0217644291606</v>
      </c>
      <c r="AA44">
        <v>8565.7956453023198</v>
      </c>
      <c r="AB44">
        <v>8583.0303288800405</v>
      </c>
      <c r="AC44">
        <v>8857.5503797743604</v>
      </c>
      <c r="AD44">
        <v>9598.5952811920106</v>
      </c>
      <c r="AE44">
        <v>9806.4468439514894</v>
      </c>
      <c r="AF44">
        <v>10172.434466770899</v>
      </c>
    </row>
    <row r="45" spans="1:32" x14ac:dyDescent="0.3">
      <c r="A45" t="s">
        <v>175</v>
      </c>
      <c r="B45" t="s">
        <v>383</v>
      </c>
      <c r="C45" t="s">
        <v>297</v>
      </c>
      <c r="D45" t="s">
        <v>384</v>
      </c>
      <c r="E45" t="s">
        <v>298</v>
      </c>
      <c r="G45">
        <v>4805.7336638591796</v>
      </c>
      <c r="H45">
        <v>5142.44042680034</v>
      </c>
      <c r="I45">
        <v>5547.2031079858898</v>
      </c>
      <c r="J45">
        <v>6025.4258571088603</v>
      </c>
      <c r="K45">
        <v>6479.6923870148003</v>
      </c>
      <c r="L45">
        <v>6931.6360660708397</v>
      </c>
      <c r="M45">
        <v>7330.0606740343701</v>
      </c>
      <c r="N45">
        <v>7420.8855267020999</v>
      </c>
      <c r="O45">
        <v>7844.2684016916101</v>
      </c>
      <c r="P45">
        <v>8209.5589777889709</v>
      </c>
      <c r="Q45">
        <v>8448.7414662827196</v>
      </c>
      <c r="R45">
        <v>8727.9051995195005</v>
      </c>
      <c r="S45">
        <v>9239.8378379498208</v>
      </c>
      <c r="T45">
        <v>9541.2259018911609</v>
      </c>
      <c r="U45">
        <v>9769.8508373825407</v>
      </c>
      <c r="V45">
        <v>9650.2663785356708</v>
      </c>
      <c r="W45">
        <v>9279.5893373915005</v>
      </c>
      <c r="X45">
        <v>8906.3009943520901</v>
      </c>
      <c r="Y45">
        <v>8761.4374063989198</v>
      </c>
      <c r="Z45">
        <v>8623.2094654922294</v>
      </c>
      <c r="AA45">
        <v>8484.9129193676399</v>
      </c>
      <c r="AB45">
        <v>8498.3018626862304</v>
      </c>
      <c r="AC45">
        <v>8767.2152118743197</v>
      </c>
      <c r="AD45">
        <v>9496.5024577996392</v>
      </c>
      <c r="AE45">
        <v>9699.1911514740095</v>
      </c>
      <c r="AF45">
        <v>10060.1667090747</v>
      </c>
    </row>
    <row r="46" spans="1:32" x14ac:dyDescent="0.3">
      <c r="A46" t="s">
        <v>175</v>
      </c>
      <c r="B46" t="s">
        <v>385</v>
      </c>
      <c r="C46" t="s">
        <v>297</v>
      </c>
      <c r="D46" t="s">
        <v>386</v>
      </c>
      <c r="E46" t="s">
        <v>298</v>
      </c>
      <c r="G46">
        <v>137.85494406203699</v>
      </c>
      <c r="H46">
        <v>149.13346741430999</v>
      </c>
      <c r="I46">
        <v>161.91370436548701</v>
      </c>
      <c r="J46">
        <v>177.06491106833599</v>
      </c>
      <c r="K46">
        <v>190.90245037407601</v>
      </c>
      <c r="L46">
        <v>203.09009400249599</v>
      </c>
      <c r="M46">
        <v>213.59341582087899</v>
      </c>
      <c r="N46">
        <v>216.45718556955501</v>
      </c>
      <c r="O46">
        <v>229.04398652481601</v>
      </c>
      <c r="P46">
        <v>240.49758143327799</v>
      </c>
      <c r="Q46">
        <v>248.69005836348799</v>
      </c>
      <c r="R46">
        <v>258.47691429210801</v>
      </c>
      <c r="S46">
        <v>277.83967383475499</v>
      </c>
      <c r="T46">
        <v>293.59341379328299</v>
      </c>
      <c r="U46">
        <v>304.10366028631699</v>
      </c>
      <c r="V46">
        <v>303.52352034983801</v>
      </c>
      <c r="W46">
        <v>292.89739569587698</v>
      </c>
      <c r="X46">
        <v>283.76881665682703</v>
      </c>
      <c r="Y46">
        <v>278.187816693233</v>
      </c>
      <c r="Z46">
        <v>275.70390226897803</v>
      </c>
      <c r="AA46">
        <v>273.94461857510902</v>
      </c>
      <c r="AB46">
        <v>280.846608324182</v>
      </c>
      <c r="AC46">
        <v>299.84842945988203</v>
      </c>
      <c r="AD46">
        <v>332.70065098909703</v>
      </c>
      <c r="AE46">
        <v>331.404712046974</v>
      </c>
      <c r="AF46">
        <v>333.70450829756697</v>
      </c>
    </row>
    <row r="47" spans="1:32" x14ac:dyDescent="0.3">
      <c r="A47" t="s">
        <v>175</v>
      </c>
      <c r="B47" t="s">
        <v>387</v>
      </c>
      <c r="C47" t="s">
        <v>297</v>
      </c>
      <c r="D47" t="s">
        <v>388</v>
      </c>
      <c r="E47" t="s">
        <v>298</v>
      </c>
      <c r="G47">
        <v>47.329230430421298</v>
      </c>
      <c r="H47">
        <v>50.808936654120899</v>
      </c>
      <c r="I47">
        <v>54.420818541089602</v>
      </c>
      <c r="J47">
        <v>59.492465792227897</v>
      </c>
      <c r="K47">
        <v>65.565792809573907</v>
      </c>
      <c r="L47">
        <v>70.540714241467498</v>
      </c>
      <c r="M47">
        <v>74.011650660051004</v>
      </c>
      <c r="N47">
        <v>75.156666591221196</v>
      </c>
      <c r="O47">
        <v>79.590235676781205</v>
      </c>
      <c r="P47">
        <v>85.136298537355501</v>
      </c>
      <c r="Q47">
        <v>89.364124269545499</v>
      </c>
      <c r="R47">
        <v>96.0362671145636</v>
      </c>
      <c r="S47">
        <v>104.330832859358</v>
      </c>
      <c r="T47">
        <v>114.430159820537</v>
      </c>
      <c r="U47">
        <v>118.840162264431</v>
      </c>
      <c r="V47">
        <v>119.430611240776</v>
      </c>
      <c r="W47">
        <v>120.007968906147</v>
      </c>
      <c r="X47">
        <v>118.854048450733</v>
      </c>
      <c r="Y47">
        <v>119.940780258107</v>
      </c>
      <c r="Z47">
        <v>120.63813893033399</v>
      </c>
      <c r="AA47">
        <v>118.951007637647</v>
      </c>
      <c r="AB47">
        <v>118.77221367224701</v>
      </c>
      <c r="AC47">
        <v>120.280095356489</v>
      </c>
      <c r="AD47">
        <v>125.67244941489901</v>
      </c>
      <c r="AE47">
        <v>124.22899057926701</v>
      </c>
      <c r="AF47">
        <v>124.130628513791</v>
      </c>
    </row>
    <row r="48" spans="1:32" x14ac:dyDescent="0.3">
      <c r="A48" t="s">
        <v>175</v>
      </c>
      <c r="B48" t="s">
        <v>389</v>
      </c>
      <c r="C48" t="s">
        <v>297</v>
      </c>
      <c r="D48" t="s">
        <v>390</v>
      </c>
      <c r="E48" t="s">
        <v>298</v>
      </c>
      <c r="G48">
        <v>252.555177138283</v>
      </c>
      <c r="H48">
        <v>270.90919379605998</v>
      </c>
      <c r="I48">
        <v>289.773095270113</v>
      </c>
      <c r="J48">
        <v>315.38712507333997</v>
      </c>
      <c r="K48">
        <v>340.70086933207801</v>
      </c>
      <c r="L48">
        <v>364.97356305305101</v>
      </c>
      <c r="M48">
        <v>388.94907275360998</v>
      </c>
      <c r="N48">
        <v>401.57147994325999</v>
      </c>
      <c r="O48">
        <v>431.904992843402</v>
      </c>
      <c r="P48">
        <v>457.99212113899802</v>
      </c>
      <c r="Q48">
        <v>476.677744328134</v>
      </c>
      <c r="R48">
        <v>497.08838564778</v>
      </c>
      <c r="S48">
        <v>535.14720494964899</v>
      </c>
      <c r="T48">
        <v>579.10187733846897</v>
      </c>
      <c r="U48">
        <v>612.03222782339606</v>
      </c>
      <c r="V48">
        <v>608.88877214568504</v>
      </c>
      <c r="W48">
        <v>589.19648735836597</v>
      </c>
      <c r="X48">
        <v>571.483858790353</v>
      </c>
      <c r="Y48">
        <v>566.47873898708895</v>
      </c>
      <c r="Z48">
        <v>554.64168752081798</v>
      </c>
      <c r="AA48">
        <v>544.39324702585805</v>
      </c>
      <c r="AB48">
        <v>544.10702595047201</v>
      </c>
      <c r="AC48">
        <v>558.78122563896204</v>
      </c>
      <c r="AD48">
        <v>613.89546980616899</v>
      </c>
      <c r="AE48">
        <v>628.28001345267</v>
      </c>
      <c r="AF48">
        <v>646.79418806577996</v>
      </c>
    </row>
    <row r="49" spans="1:32" x14ac:dyDescent="0.3">
      <c r="A49" t="s">
        <v>175</v>
      </c>
      <c r="B49" t="s">
        <v>391</v>
      </c>
      <c r="C49" t="s">
        <v>297</v>
      </c>
      <c r="D49" t="s">
        <v>392</v>
      </c>
      <c r="E49" t="s">
        <v>298</v>
      </c>
      <c r="G49">
        <v>66.744786513342603</v>
      </c>
      <c r="H49">
        <v>70.634473800844802</v>
      </c>
      <c r="I49">
        <v>74.666580753639394</v>
      </c>
      <c r="J49">
        <v>79.983508748173904</v>
      </c>
      <c r="K49">
        <v>85.135317410886501</v>
      </c>
      <c r="L49">
        <v>90.340507626842694</v>
      </c>
      <c r="M49">
        <v>95.284917127205503</v>
      </c>
      <c r="N49">
        <v>96.547325108795405</v>
      </c>
      <c r="O49">
        <v>102.056576370824</v>
      </c>
      <c r="P49">
        <v>107.12847459175801</v>
      </c>
      <c r="Q49">
        <v>110.15848581218999</v>
      </c>
      <c r="R49">
        <v>112.169487102293</v>
      </c>
      <c r="S49">
        <v>118.278701121577</v>
      </c>
      <c r="T49">
        <v>125.673637516423</v>
      </c>
      <c r="U49">
        <v>130.95091599161</v>
      </c>
      <c r="V49">
        <v>130.812042222396</v>
      </c>
      <c r="W49">
        <v>124.705541836048</v>
      </c>
      <c r="X49">
        <v>119.06176712244699</v>
      </c>
      <c r="Y49">
        <v>114.10577239314</v>
      </c>
      <c r="Z49">
        <v>108.671160388652</v>
      </c>
      <c r="AA49">
        <v>103.768138373917</v>
      </c>
      <c r="AB49">
        <v>100.722630224019</v>
      </c>
      <c r="AC49">
        <v>102.460548357287</v>
      </c>
      <c r="AD49">
        <v>111.35465815446901</v>
      </c>
      <c r="AE49">
        <v>113.27276500897101</v>
      </c>
      <c r="AF49">
        <v>114.055286183424</v>
      </c>
    </row>
    <row r="50" spans="1:32" x14ac:dyDescent="0.3">
      <c r="A50" t="s">
        <v>175</v>
      </c>
      <c r="B50" t="s">
        <v>393</v>
      </c>
      <c r="C50" t="s">
        <v>297</v>
      </c>
      <c r="D50" t="s">
        <v>394</v>
      </c>
      <c r="E50" t="s">
        <v>298</v>
      </c>
      <c r="G50">
        <v>138.48116019451899</v>
      </c>
      <c r="H50">
        <v>149.46578334109401</v>
      </c>
      <c r="I50">
        <v>160.68569597538399</v>
      </c>
      <c r="J50">
        <v>175.911150532938</v>
      </c>
      <c r="K50">
        <v>189.999759111618</v>
      </c>
      <c r="L50">
        <v>204.092341184741</v>
      </c>
      <c r="M50">
        <v>219.65250496635301</v>
      </c>
      <c r="N50">
        <v>229.867488243243</v>
      </c>
      <c r="O50">
        <v>250.25818079579699</v>
      </c>
      <c r="P50">
        <v>265.72734800988502</v>
      </c>
      <c r="Q50">
        <v>277.15513424639801</v>
      </c>
      <c r="R50">
        <v>288.88263143092399</v>
      </c>
      <c r="S50">
        <v>312.537670968714</v>
      </c>
      <c r="T50">
        <v>338.99808000150898</v>
      </c>
      <c r="U50">
        <v>362.24114956735502</v>
      </c>
      <c r="V50">
        <v>358.64611868251302</v>
      </c>
      <c r="W50">
        <v>344.48297661616999</v>
      </c>
      <c r="X50">
        <v>333.568043217173</v>
      </c>
      <c r="Y50">
        <v>332.43218633584098</v>
      </c>
      <c r="Z50">
        <v>325.33238820183198</v>
      </c>
      <c r="AA50">
        <v>321.674101014293</v>
      </c>
      <c r="AB50">
        <v>324.61218205420602</v>
      </c>
      <c r="AC50">
        <v>336.04058192518602</v>
      </c>
      <c r="AD50">
        <v>376.86836223680001</v>
      </c>
      <c r="AE50">
        <v>390.77825786443299</v>
      </c>
      <c r="AF50">
        <v>408.60827336856602</v>
      </c>
    </row>
    <row r="51" spans="1:32" x14ac:dyDescent="0.3">
      <c r="A51" t="s">
        <v>175</v>
      </c>
      <c r="B51" t="s">
        <v>395</v>
      </c>
      <c r="C51" t="s">
        <v>297</v>
      </c>
      <c r="D51" t="s">
        <v>396</v>
      </c>
      <c r="E51" t="s">
        <v>298</v>
      </c>
      <c r="G51">
        <v>129.98574589173299</v>
      </c>
      <c r="H51">
        <v>140.41603687258299</v>
      </c>
      <c r="I51">
        <v>151.048885997952</v>
      </c>
      <c r="J51">
        <v>165.46148051386899</v>
      </c>
      <c r="K51">
        <v>178.808463842934</v>
      </c>
      <c r="L51">
        <v>192.27085535706399</v>
      </c>
      <c r="M51">
        <v>207.133018141359</v>
      </c>
      <c r="N51">
        <v>217.104833075258</v>
      </c>
      <c r="O51">
        <v>236.668731439363</v>
      </c>
      <c r="P51">
        <v>251.49717265878999</v>
      </c>
      <c r="Q51">
        <v>262.408108788074</v>
      </c>
      <c r="R51">
        <v>273.457392100334</v>
      </c>
      <c r="S51">
        <v>295.90103497855603</v>
      </c>
      <c r="T51">
        <v>321.302712698314</v>
      </c>
      <c r="U51">
        <v>343.84372582263302</v>
      </c>
      <c r="V51">
        <v>340.09236577059397</v>
      </c>
      <c r="W51">
        <v>326.11628983753798</v>
      </c>
      <c r="X51">
        <v>315.13890356616298</v>
      </c>
      <c r="Y51">
        <v>313.58111264535103</v>
      </c>
      <c r="Z51">
        <v>305.91377780549101</v>
      </c>
      <c r="AA51">
        <v>301.82952782598397</v>
      </c>
      <c r="AB51">
        <v>303.787062874117</v>
      </c>
      <c r="AC51">
        <v>313.420344718595</v>
      </c>
      <c r="AD51">
        <v>350.83937339596201</v>
      </c>
      <c r="AE51">
        <v>363.57577183719502</v>
      </c>
      <c r="AF51">
        <v>379.33789595567202</v>
      </c>
    </row>
    <row r="52" spans="1:32" x14ac:dyDescent="0.3">
      <c r="A52" t="s">
        <v>175</v>
      </c>
      <c r="B52" t="s">
        <v>397</v>
      </c>
      <c r="C52" t="s">
        <v>297</v>
      </c>
      <c r="D52" t="s">
        <v>398</v>
      </c>
      <c r="E52" t="s">
        <v>298</v>
      </c>
      <c r="G52">
        <v>8.4954143027858908</v>
      </c>
      <c r="H52">
        <v>9.0497464685112892</v>
      </c>
      <c r="I52">
        <v>9.6368099774318097</v>
      </c>
      <c r="J52">
        <v>10.449670019069501</v>
      </c>
      <c r="K52">
        <v>11.191295268683501</v>
      </c>
      <c r="L52">
        <v>11.8214858276773</v>
      </c>
      <c r="M52">
        <v>12.519486824994599</v>
      </c>
      <c r="N52">
        <v>12.7626551679847</v>
      </c>
      <c r="O52">
        <v>13.5894493564338</v>
      </c>
      <c r="P52">
        <v>14.2301753510948</v>
      </c>
      <c r="Q52">
        <v>14.747025458324501</v>
      </c>
      <c r="R52">
        <v>15.425239330589299</v>
      </c>
      <c r="S52">
        <v>16.636635990158201</v>
      </c>
      <c r="T52">
        <v>17.6953673031942</v>
      </c>
      <c r="U52">
        <v>18.397423744721099</v>
      </c>
      <c r="V52">
        <v>18.553752911918199</v>
      </c>
      <c r="W52">
        <v>18.366686778632399</v>
      </c>
      <c r="X52">
        <v>18.429139651010001</v>
      </c>
      <c r="Y52">
        <v>18.851073690489802</v>
      </c>
      <c r="Z52">
        <v>19.418610396341101</v>
      </c>
      <c r="AA52">
        <v>19.844573188308701</v>
      </c>
      <c r="AB52">
        <v>20.825119180087999</v>
      </c>
      <c r="AC52">
        <v>22.620237206591501</v>
      </c>
      <c r="AD52">
        <v>26.028988840838199</v>
      </c>
      <c r="AE52">
        <v>27.2024860272378</v>
      </c>
      <c r="AF52">
        <v>29.2703774128932</v>
      </c>
    </row>
    <row r="53" spans="1:32" x14ac:dyDescent="0.3">
      <c r="A53" t="s">
        <v>175</v>
      </c>
      <c r="B53" t="s">
        <v>399</v>
      </c>
      <c r="C53" t="s">
        <v>297</v>
      </c>
      <c r="D53" t="s">
        <v>400</v>
      </c>
      <c r="E53" t="s">
        <v>298</v>
      </c>
      <c r="G53">
        <v>86.180009442892</v>
      </c>
      <c r="H53">
        <v>89.408529275186197</v>
      </c>
      <c r="I53">
        <v>92.765530612543301</v>
      </c>
      <c r="J53">
        <v>97.569612979892398</v>
      </c>
      <c r="K53">
        <v>101.98935933858699</v>
      </c>
      <c r="L53">
        <v>106.387037190854</v>
      </c>
      <c r="M53">
        <v>107.89362760703</v>
      </c>
      <c r="N53">
        <v>104.089801823448</v>
      </c>
      <c r="O53">
        <v>106.814832596016</v>
      </c>
      <c r="P53">
        <v>109.740362717465</v>
      </c>
      <c r="Q53">
        <v>110.92068014794</v>
      </c>
      <c r="R53">
        <v>114.22272475644699</v>
      </c>
      <c r="S53">
        <v>121.183613745122</v>
      </c>
      <c r="T53">
        <v>127.122965422984</v>
      </c>
      <c r="U53">
        <v>131.054379588774</v>
      </c>
      <c r="V53">
        <v>126.17120408565199</v>
      </c>
      <c r="W53">
        <v>118.83187813721401</v>
      </c>
      <c r="X53">
        <v>111.586738401757</v>
      </c>
      <c r="Y53">
        <v>112.305953001207</v>
      </c>
      <c r="Z53">
        <v>112.178998088092</v>
      </c>
      <c r="AA53">
        <v>113.997671596785</v>
      </c>
      <c r="AB53">
        <v>118.922304028599</v>
      </c>
      <c r="AC53">
        <v>125.682784943334</v>
      </c>
      <c r="AD53">
        <v>140.91861014064199</v>
      </c>
      <c r="AE53">
        <v>141.557535353573</v>
      </c>
      <c r="AF53">
        <v>143.33912758441201</v>
      </c>
    </row>
    <row r="54" spans="1:32" x14ac:dyDescent="0.3">
      <c r="A54" t="s">
        <v>175</v>
      </c>
      <c r="B54" t="s">
        <v>401</v>
      </c>
      <c r="C54" t="s">
        <v>297</v>
      </c>
      <c r="D54" t="s">
        <v>402</v>
      </c>
      <c r="E54" t="s">
        <v>298</v>
      </c>
      <c r="G54">
        <v>154.211894958991</v>
      </c>
      <c r="H54">
        <v>160.85792720543901</v>
      </c>
      <c r="I54">
        <v>167.74123989608501</v>
      </c>
      <c r="J54">
        <v>176.592082826482</v>
      </c>
      <c r="K54">
        <v>183.96117105787599</v>
      </c>
      <c r="L54">
        <v>191.44777805153899</v>
      </c>
      <c r="M54">
        <v>195.75961310238799</v>
      </c>
      <c r="N54">
        <v>192.89237056564701</v>
      </c>
      <c r="O54">
        <v>200.61942453638801</v>
      </c>
      <c r="P54">
        <v>207.33234359348799</v>
      </c>
      <c r="Q54">
        <v>210.882031757242</v>
      </c>
      <c r="R54">
        <v>217.275308771878</v>
      </c>
      <c r="S54">
        <v>230.874231014884</v>
      </c>
      <c r="T54">
        <v>242.67095928048599</v>
      </c>
      <c r="U54">
        <v>249.63126990585599</v>
      </c>
      <c r="V54">
        <v>242.74291608808301</v>
      </c>
      <c r="W54">
        <v>233.731240468739</v>
      </c>
      <c r="X54">
        <v>223.70165521302101</v>
      </c>
      <c r="Y54">
        <v>226.26453911302801</v>
      </c>
      <c r="Z54">
        <v>225.93001147939901</v>
      </c>
      <c r="AA54">
        <v>227.04736334007899</v>
      </c>
      <c r="AB54">
        <v>233.75381124823201</v>
      </c>
      <c r="AC54">
        <v>247.808344371126</v>
      </c>
      <c r="AD54">
        <v>276.19213169879799</v>
      </c>
      <c r="AE54">
        <v>278.45964806838498</v>
      </c>
      <c r="AF54">
        <v>282.66160235452099</v>
      </c>
    </row>
    <row r="55" spans="1:32" x14ac:dyDescent="0.3">
      <c r="A55" t="s">
        <v>175</v>
      </c>
      <c r="B55" t="s">
        <v>403</v>
      </c>
      <c r="C55" t="s">
        <v>297</v>
      </c>
      <c r="D55" t="s">
        <v>404</v>
      </c>
      <c r="E55" t="s">
        <v>298</v>
      </c>
      <c r="G55">
        <v>68.031885516099294</v>
      </c>
      <c r="H55">
        <v>71.449397930252999</v>
      </c>
      <c r="I55">
        <v>74.975709283541207</v>
      </c>
      <c r="J55">
        <v>79.0224698465898</v>
      </c>
      <c r="K55">
        <v>81.971811719288198</v>
      </c>
      <c r="L55">
        <v>85.060740860685002</v>
      </c>
      <c r="M55">
        <v>87.865985495358004</v>
      </c>
      <c r="N55">
        <v>88.802568742198702</v>
      </c>
      <c r="O55">
        <v>93.804591940371907</v>
      </c>
      <c r="P55">
        <v>97.591980876022504</v>
      </c>
      <c r="Q55">
        <v>99.961351609302</v>
      </c>
      <c r="R55">
        <v>103.052584015432</v>
      </c>
      <c r="S55">
        <v>109.69061726976101</v>
      </c>
      <c r="T55">
        <v>115.54799385750199</v>
      </c>
      <c r="U55">
        <v>118.576890317082</v>
      </c>
      <c r="V55">
        <v>116.571712002431</v>
      </c>
      <c r="W55">
        <v>114.899362331524</v>
      </c>
      <c r="X55">
        <v>112.114916811264</v>
      </c>
      <c r="Y55">
        <v>113.95858611182101</v>
      </c>
      <c r="Z55">
        <v>113.751013391307</v>
      </c>
      <c r="AA55">
        <v>113.04969174329401</v>
      </c>
      <c r="AB55">
        <v>114.831507219633</v>
      </c>
      <c r="AC55">
        <v>122.125559427792</v>
      </c>
      <c r="AD55">
        <v>135.27352155815601</v>
      </c>
      <c r="AE55">
        <v>136.90211271481201</v>
      </c>
      <c r="AF55">
        <v>139.32247477011001</v>
      </c>
    </row>
    <row r="56" spans="1:32" x14ac:dyDescent="0.3">
      <c r="A56" t="s">
        <v>175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175</v>
      </c>
      <c r="B57" t="s">
        <v>407</v>
      </c>
      <c r="C57" t="s">
        <v>297</v>
      </c>
      <c r="D57" t="s">
        <v>408</v>
      </c>
      <c r="E57" t="s">
        <v>298</v>
      </c>
      <c r="G57">
        <v>5231.8351942150503</v>
      </c>
      <c r="H57">
        <v>5598.8171297892904</v>
      </c>
      <c r="I57">
        <v>6034.86390343726</v>
      </c>
      <c r="J57">
        <v>6553.1105362325998</v>
      </c>
      <c r="K57">
        <v>7045.47262372557</v>
      </c>
      <c r="L57">
        <v>7538.17950014504</v>
      </c>
      <c r="M57">
        <v>7974.2395993764703</v>
      </c>
      <c r="N57">
        <v>8080.5200114970503</v>
      </c>
      <c r="O57">
        <v>8546.9145015304293</v>
      </c>
      <c r="P57">
        <v>8947.9535023038607</v>
      </c>
      <c r="Q57">
        <v>9210.54779629119</v>
      </c>
      <c r="R57">
        <v>9511.8959218522505</v>
      </c>
      <c r="S57">
        <v>10071.7324894945</v>
      </c>
      <c r="T57">
        <v>10422.1571043272</v>
      </c>
      <c r="U57">
        <v>10678.820594454601</v>
      </c>
      <c r="V57">
        <v>10544.6868391139</v>
      </c>
      <c r="W57">
        <v>10135.0864175607</v>
      </c>
      <c r="X57">
        <v>9729.3829321738194</v>
      </c>
      <c r="Y57">
        <v>9575.3319699378499</v>
      </c>
      <c r="Z57">
        <v>9424.8791386295507</v>
      </c>
      <c r="AA57">
        <v>9279.5022674904194</v>
      </c>
      <c r="AB57">
        <v>9304.9187749702996</v>
      </c>
      <c r="AC57">
        <v>9606.60702331026</v>
      </c>
      <c r="AD57">
        <v>10422.176929203601</v>
      </c>
      <c r="AE57">
        <v>10657.7068418001</v>
      </c>
      <c r="AF57">
        <v>11059.862278152499</v>
      </c>
    </row>
    <row r="58" spans="1:32" x14ac:dyDescent="0.3">
      <c r="A58" t="s">
        <v>175</v>
      </c>
      <c r="B58" t="s">
        <v>409</v>
      </c>
      <c r="C58" t="s">
        <v>297</v>
      </c>
      <c r="D58" t="s">
        <v>410</v>
      </c>
      <c r="E58" t="s">
        <v>298</v>
      </c>
      <c r="G58">
        <v>5231.8351942150503</v>
      </c>
      <c r="H58">
        <v>5598.8171297892904</v>
      </c>
      <c r="I58">
        <v>6034.86390343726</v>
      </c>
      <c r="J58">
        <v>6553.1105362325998</v>
      </c>
      <c r="K58">
        <v>7045.47262372557</v>
      </c>
      <c r="L58">
        <v>7538.17950014504</v>
      </c>
      <c r="M58">
        <v>7974.2395993764703</v>
      </c>
      <c r="N58">
        <v>8080.5200114970503</v>
      </c>
      <c r="O58">
        <v>8546.9145015304293</v>
      </c>
      <c r="P58">
        <v>8947.9535023038607</v>
      </c>
      <c r="Q58">
        <v>9210.54779629119</v>
      </c>
      <c r="R58">
        <v>9511.8959218522505</v>
      </c>
      <c r="S58">
        <v>10071.7324894945</v>
      </c>
      <c r="T58">
        <v>10422.1571043272</v>
      </c>
      <c r="U58">
        <v>10678.820594454601</v>
      </c>
      <c r="V58">
        <v>10544.6868391139</v>
      </c>
      <c r="W58">
        <v>10135.0864175607</v>
      </c>
      <c r="X58">
        <v>9729.3829321738194</v>
      </c>
      <c r="Y58">
        <v>9575.3319699378499</v>
      </c>
      <c r="Z58">
        <v>9424.8791386295507</v>
      </c>
      <c r="AA58">
        <v>9279.5022674904194</v>
      </c>
      <c r="AB58">
        <v>9304.9187749702996</v>
      </c>
      <c r="AC58">
        <v>9606.60702331026</v>
      </c>
      <c r="AD58">
        <v>10422.176929203601</v>
      </c>
      <c r="AE58">
        <v>10657.7068418001</v>
      </c>
      <c r="AF58">
        <v>11059.862278152499</v>
      </c>
    </row>
    <row r="59" spans="1:32" x14ac:dyDescent="0.3">
      <c r="A59" t="s">
        <v>175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177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177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177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177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177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177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177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177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177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177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177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177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177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177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177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177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177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177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177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177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177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177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177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177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177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177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177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177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177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177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177</v>
      </c>
      <c r="B32" t="s">
        <v>357</v>
      </c>
      <c r="C32" t="s">
        <v>297</v>
      </c>
      <c r="D32" t="s">
        <v>358</v>
      </c>
      <c r="E32" t="s">
        <v>298</v>
      </c>
    </row>
    <row r="33" spans="1:32" x14ac:dyDescent="0.3">
      <c r="A33" t="s">
        <v>177</v>
      </c>
      <c r="B33" t="s">
        <v>359</v>
      </c>
      <c r="C33" t="s">
        <v>297</v>
      </c>
      <c r="D33" t="s">
        <v>360</v>
      </c>
      <c r="E33" t="s">
        <v>298</v>
      </c>
    </row>
    <row r="34" spans="1:32" x14ac:dyDescent="0.3">
      <c r="A34" t="s">
        <v>177</v>
      </c>
      <c r="B34" t="s">
        <v>361</v>
      </c>
      <c r="C34" t="s">
        <v>297</v>
      </c>
      <c r="D34" t="s">
        <v>362</v>
      </c>
      <c r="E34" t="s">
        <v>298</v>
      </c>
    </row>
    <row r="35" spans="1:32" x14ac:dyDescent="0.3">
      <c r="A35" t="s">
        <v>177</v>
      </c>
      <c r="B35" t="s">
        <v>363</v>
      </c>
      <c r="C35" t="s">
        <v>297</v>
      </c>
      <c r="D35" t="s">
        <v>364</v>
      </c>
      <c r="E35" t="s">
        <v>298</v>
      </c>
    </row>
    <row r="36" spans="1:32" x14ac:dyDescent="0.3">
      <c r="A36" t="s">
        <v>177</v>
      </c>
      <c r="B36" t="s">
        <v>365</v>
      </c>
      <c r="C36" t="s">
        <v>297</v>
      </c>
      <c r="D36" t="s">
        <v>366</v>
      </c>
      <c r="E36" t="s">
        <v>298</v>
      </c>
    </row>
    <row r="37" spans="1:32" x14ac:dyDescent="0.3">
      <c r="A37" t="s">
        <v>177</v>
      </c>
      <c r="B37" t="s">
        <v>367</v>
      </c>
      <c r="C37" t="s">
        <v>297</v>
      </c>
      <c r="D37" t="s">
        <v>368</v>
      </c>
      <c r="E37" t="s">
        <v>298</v>
      </c>
    </row>
    <row r="38" spans="1:32" x14ac:dyDescent="0.3">
      <c r="A38" t="s">
        <v>177</v>
      </c>
      <c r="B38" t="s">
        <v>369</v>
      </c>
      <c r="C38" t="s">
        <v>297</v>
      </c>
      <c r="D38" t="s">
        <v>370</v>
      </c>
      <c r="E38" t="s">
        <v>298</v>
      </c>
    </row>
    <row r="39" spans="1:32" x14ac:dyDescent="0.3">
      <c r="A39" t="s">
        <v>177</v>
      </c>
      <c r="B39" t="s">
        <v>371</v>
      </c>
      <c r="C39" t="s">
        <v>297</v>
      </c>
      <c r="D39" t="s">
        <v>372</v>
      </c>
      <c r="E39" t="s">
        <v>298</v>
      </c>
      <c r="G39">
        <v>819.73726623038704</v>
      </c>
      <c r="H39">
        <v>879.27847065268895</v>
      </c>
      <c r="I39">
        <v>909.18704797062799</v>
      </c>
      <c r="J39">
        <v>944.60663211733902</v>
      </c>
      <c r="K39">
        <v>1003.0059088655501</v>
      </c>
      <c r="L39">
        <v>994.34007402702298</v>
      </c>
      <c r="M39">
        <v>1053.3320344728099</v>
      </c>
      <c r="N39">
        <v>1094.580268576</v>
      </c>
      <c r="O39">
        <v>1144.5996963186401</v>
      </c>
      <c r="P39">
        <v>1181.5909623800401</v>
      </c>
      <c r="Q39">
        <v>1232.3017750583499</v>
      </c>
      <c r="R39">
        <v>1304.7987520945101</v>
      </c>
      <c r="S39">
        <v>1358.5674917194101</v>
      </c>
      <c r="T39">
        <v>1449.2219400184999</v>
      </c>
      <c r="U39">
        <v>1501.66787359317</v>
      </c>
      <c r="V39">
        <v>1449.5939749351701</v>
      </c>
      <c r="W39">
        <v>1559.1750423308299</v>
      </c>
      <c r="X39">
        <v>1524.8050081127799</v>
      </c>
      <c r="Y39">
        <v>1479.7066350001101</v>
      </c>
      <c r="Z39">
        <v>1433.1158772575</v>
      </c>
      <c r="AA39">
        <v>1402.11258602098</v>
      </c>
      <c r="AB39">
        <v>1405.15722707225</v>
      </c>
      <c r="AC39">
        <v>1408.6402192784201</v>
      </c>
      <c r="AD39">
        <v>1438.7142748707399</v>
      </c>
      <c r="AE39">
        <v>1488.0835232468</v>
      </c>
      <c r="AF39">
        <v>1486.97260117676</v>
      </c>
    </row>
    <row r="40" spans="1:32" x14ac:dyDescent="0.3">
      <c r="A40" t="s">
        <v>177</v>
      </c>
      <c r="B40" t="s">
        <v>373</v>
      </c>
      <c r="C40" t="s">
        <v>297</v>
      </c>
      <c r="D40" t="s">
        <v>374</v>
      </c>
      <c r="E40" t="s">
        <v>298</v>
      </c>
    </row>
    <row r="41" spans="1:32" x14ac:dyDescent="0.3">
      <c r="A41" t="s">
        <v>177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177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177</v>
      </c>
      <c r="B43" t="s">
        <v>379</v>
      </c>
      <c r="C43" t="s">
        <v>297</v>
      </c>
      <c r="D43" t="s">
        <v>380</v>
      </c>
      <c r="E43" t="s">
        <v>298</v>
      </c>
    </row>
    <row r="44" spans="1:32" x14ac:dyDescent="0.3">
      <c r="A44" t="s">
        <v>177</v>
      </c>
      <c r="B44" t="s">
        <v>381</v>
      </c>
      <c r="C44" t="s">
        <v>297</v>
      </c>
      <c r="D44" t="s">
        <v>382</v>
      </c>
      <c r="E44" t="s">
        <v>298</v>
      </c>
      <c r="G44">
        <v>819.73726623038704</v>
      </c>
      <c r="H44">
        <v>879.27847065268895</v>
      </c>
      <c r="I44">
        <v>909.18704797062799</v>
      </c>
      <c r="J44">
        <v>944.60663211733902</v>
      </c>
      <c r="K44">
        <v>1003.0059088655501</v>
      </c>
      <c r="L44">
        <v>994.34007402702298</v>
      </c>
      <c r="M44">
        <v>1053.3320344728099</v>
      </c>
      <c r="N44">
        <v>1094.580268576</v>
      </c>
      <c r="O44">
        <v>1144.5996963186401</v>
      </c>
      <c r="P44">
        <v>1181.5909623800401</v>
      </c>
      <c r="Q44">
        <v>1232.3017750583499</v>
      </c>
      <c r="R44">
        <v>1304.7987520945101</v>
      </c>
      <c r="S44">
        <v>1358.5674917194101</v>
      </c>
      <c r="T44">
        <v>1449.2219400184999</v>
      </c>
      <c r="U44">
        <v>1501.66787359317</v>
      </c>
      <c r="V44">
        <v>1449.5939749351701</v>
      </c>
      <c r="W44">
        <v>1559.1750423308299</v>
      </c>
      <c r="X44">
        <v>1524.8050081127799</v>
      </c>
      <c r="Y44">
        <v>1479.7066350001101</v>
      </c>
      <c r="Z44">
        <v>1433.1158772575</v>
      </c>
      <c r="AA44">
        <v>1402.11258602098</v>
      </c>
      <c r="AB44">
        <v>1405.15722707225</v>
      </c>
      <c r="AC44">
        <v>1408.6402192784201</v>
      </c>
      <c r="AD44">
        <v>1438.7142748707399</v>
      </c>
      <c r="AE44">
        <v>1488.0835232468</v>
      </c>
      <c r="AF44">
        <v>1486.97260117676</v>
      </c>
    </row>
    <row r="45" spans="1:32" x14ac:dyDescent="0.3">
      <c r="A45" t="s">
        <v>177</v>
      </c>
      <c r="B45" t="s">
        <v>383</v>
      </c>
      <c r="C45" t="s">
        <v>297</v>
      </c>
      <c r="D45" t="s">
        <v>384</v>
      </c>
      <c r="E45" t="s">
        <v>298</v>
      </c>
      <c r="G45">
        <v>819.73726623038704</v>
      </c>
      <c r="H45">
        <v>879.27847065268895</v>
      </c>
      <c r="I45">
        <v>909.18704797062799</v>
      </c>
      <c r="J45">
        <v>944.60663211733902</v>
      </c>
      <c r="K45">
        <v>1003.0059088655501</v>
      </c>
      <c r="L45">
        <v>994.34007402702298</v>
      </c>
      <c r="M45">
        <v>1053.3320344728099</v>
      </c>
      <c r="N45">
        <v>1094.580268576</v>
      </c>
      <c r="O45">
        <v>1144.5996963186401</v>
      </c>
      <c r="P45">
        <v>1181.5909623800401</v>
      </c>
      <c r="Q45">
        <v>1232.3017750583499</v>
      </c>
      <c r="R45">
        <v>1304.7987520945101</v>
      </c>
      <c r="S45">
        <v>1358.5674917194101</v>
      </c>
      <c r="T45">
        <v>1449.2219400184999</v>
      </c>
      <c r="U45">
        <v>1501.66787359317</v>
      </c>
      <c r="V45">
        <v>1449.5939749351701</v>
      </c>
      <c r="W45">
        <v>1559.1750423308299</v>
      </c>
      <c r="X45">
        <v>1524.8050081127799</v>
      </c>
      <c r="Y45">
        <v>1479.7066350001101</v>
      </c>
      <c r="Z45">
        <v>1433.1158772575</v>
      </c>
      <c r="AA45">
        <v>1402.11258602098</v>
      </c>
      <c r="AB45">
        <v>1405.15722707225</v>
      </c>
      <c r="AC45">
        <v>1408.6402192784201</v>
      </c>
      <c r="AD45">
        <v>1438.7142748707399</v>
      </c>
      <c r="AE45">
        <v>1488.0835232468</v>
      </c>
      <c r="AF45">
        <v>1486.97260117676</v>
      </c>
    </row>
    <row r="46" spans="1:32" x14ac:dyDescent="0.3">
      <c r="A46" t="s">
        <v>177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177</v>
      </c>
      <c r="B47" t="s">
        <v>387</v>
      </c>
      <c r="C47" t="s">
        <v>297</v>
      </c>
      <c r="D47" t="s">
        <v>388</v>
      </c>
      <c r="E47" t="s">
        <v>298</v>
      </c>
    </row>
    <row r="48" spans="1:32" x14ac:dyDescent="0.3">
      <c r="A48" t="s">
        <v>177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177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177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177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177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177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177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177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177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177</v>
      </c>
      <c r="B57" t="s">
        <v>407</v>
      </c>
      <c r="C57" t="s">
        <v>297</v>
      </c>
      <c r="D57" t="s">
        <v>408</v>
      </c>
      <c r="E57" t="s">
        <v>298</v>
      </c>
      <c r="G57">
        <v>819.73726623038704</v>
      </c>
      <c r="H57">
        <v>879.27847065268895</v>
      </c>
      <c r="I57">
        <v>909.18704797062799</v>
      </c>
      <c r="J57">
        <v>944.60663211733902</v>
      </c>
      <c r="K57">
        <v>1003.0059088655501</v>
      </c>
      <c r="L57">
        <v>994.34007402702298</v>
      </c>
      <c r="M57">
        <v>1053.3320344728099</v>
      </c>
      <c r="N57">
        <v>1094.580268576</v>
      </c>
      <c r="O57">
        <v>1144.5996963186401</v>
      </c>
      <c r="P57">
        <v>1181.5909623800401</v>
      </c>
      <c r="Q57">
        <v>1232.3017750583499</v>
      </c>
      <c r="R57">
        <v>1304.7987520945101</v>
      </c>
      <c r="S57">
        <v>1358.5674917194101</v>
      </c>
      <c r="T57">
        <v>1449.2219400184999</v>
      </c>
      <c r="U57">
        <v>1501.66787359317</v>
      </c>
      <c r="V57">
        <v>1449.5939749351701</v>
      </c>
      <c r="W57">
        <v>1559.1750423308299</v>
      </c>
      <c r="X57">
        <v>1524.8050081127799</v>
      </c>
      <c r="Y57">
        <v>1479.7066350001101</v>
      </c>
      <c r="Z57">
        <v>1433.1158772575</v>
      </c>
      <c r="AA57">
        <v>1402.11258602098</v>
      </c>
      <c r="AB57">
        <v>1405.15722707225</v>
      </c>
      <c r="AC57">
        <v>1408.6402192784201</v>
      </c>
      <c r="AD57">
        <v>1438.7142748707399</v>
      </c>
      <c r="AE57">
        <v>1488.0835232468</v>
      </c>
      <c r="AF57">
        <v>1486.97260117676</v>
      </c>
    </row>
    <row r="58" spans="1:32" x14ac:dyDescent="0.3">
      <c r="A58" t="s">
        <v>177</v>
      </c>
      <c r="B58" t="s">
        <v>409</v>
      </c>
      <c r="C58" t="s">
        <v>297</v>
      </c>
      <c r="D58" t="s">
        <v>410</v>
      </c>
      <c r="E58" t="s">
        <v>298</v>
      </c>
      <c r="G58">
        <v>819.73726623038704</v>
      </c>
      <c r="H58">
        <v>879.27847065268895</v>
      </c>
      <c r="I58">
        <v>909.18704797062799</v>
      </c>
      <c r="J58">
        <v>944.60663211733902</v>
      </c>
      <c r="K58">
        <v>1003.0059088655501</v>
      </c>
      <c r="L58">
        <v>994.34007402702298</v>
      </c>
      <c r="M58">
        <v>1053.3320344728099</v>
      </c>
      <c r="N58">
        <v>1094.580268576</v>
      </c>
      <c r="O58">
        <v>1144.5996963186401</v>
      </c>
      <c r="P58">
        <v>1181.5909623800401</v>
      </c>
      <c r="Q58">
        <v>1232.3017750583499</v>
      </c>
      <c r="R58">
        <v>1304.7987520945101</v>
      </c>
      <c r="S58">
        <v>1358.5674917194101</v>
      </c>
      <c r="T58">
        <v>1449.2219400184999</v>
      </c>
      <c r="U58">
        <v>1501.66787359317</v>
      </c>
      <c r="V58">
        <v>1449.5939749351701</v>
      </c>
      <c r="W58">
        <v>1559.1750423308299</v>
      </c>
      <c r="X58">
        <v>1524.8050081127799</v>
      </c>
      <c r="Y58">
        <v>1479.7066350001101</v>
      </c>
      <c r="Z58">
        <v>1433.1158772575</v>
      </c>
      <c r="AA58">
        <v>1402.11258602098</v>
      </c>
      <c r="AB58">
        <v>1405.15722707225</v>
      </c>
      <c r="AC58">
        <v>1408.6402192784201</v>
      </c>
      <c r="AD58">
        <v>1438.7142748707399</v>
      </c>
      <c r="AE58">
        <v>1488.0835232468</v>
      </c>
      <c r="AF58">
        <v>1486.97260117676</v>
      </c>
    </row>
    <row r="59" spans="1:32" x14ac:dyDescent="0.3">
      <c r="A59" t="s">
        <v>177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179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179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179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179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179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179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179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179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179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179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179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179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179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179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179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179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179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179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179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179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179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179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179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179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179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179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179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179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179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179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179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179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179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179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179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179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179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179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179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179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179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179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179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179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179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179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179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179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179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179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179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179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179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179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179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179</v>
      </c>
      <c r="B57" t="s">
        <v>407</v>
      </c>
      <c r="C57" t="s">
        <v>297</v>
      </c>
      <c r="D57" t="s">
        <v>408</v>
      </c>
      <c r="E57" t="s">
        <v>298</v>
      </c>
      <c r="K57">
        <v>10798.5785325911</v>
      </c>
      <c r="L57">
        <v>11637.0195741721</v>
      </c>
      <c r="M57">
        <v>12424.4716338493</v>
      </c>
      <c r="N57">
        <v>12760.6002800731</v>
      </c>
      <c r="O57">
        <v>13561.6141978491</v>
      </c>
      <c r="P57">
        <v>14294.4444646839</v>
      </c>
      <c r="Q57">
        <v>15134.4495713495</v>
      </c>
      <c r="R57">
        <v>16213.6946739468</v>
      </c>
      <c r="S57">
        <v>18313.6999812139</v>
      </c>
      <c r="T57">
        <v>19872.079044345599</v>
      </c>
      <c r="U57">
        <v>20299.1884680478</v>
      </c>
      <c r="V57">
        <v>21026.080814049099</v>
      </c>
      <c r="W57">
        <v>20780.261459891601</v>
      </c>
      <c r="X57">
        <v>20380.1879402866</v>
      </c>
      <c r="Y57">
        <v>20273.038604937999</v>
      </c>
      <c r="Z57">
        <v>19885.9950158871</v>
      </c>
      <c r="AA57">
        <v>19838.614853511401</v>
      </c>
      <c r="AB57">
        <v>20023.076002042599</v>
      </c>
      <c r="AC57">
        <v>20552.247242588699</v>
      </c>
      <c r="AD57">
        <v>21931.8912040744</v>
      </c>
      <c r="AE57">
        <v>22708.790365046902</v>
      </c>
      <c r="AF57">
        <v>23290.834879329301</v>
      </c>
    </row>
    <row r="58" spans="1:32" x14ac:dyDescent="0.3">
      <c r="A58" t="s">
        <v>179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179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181</v>
      </c>
      <c r="B2" t="s">
        <v>295</v>
      </c>
      <c r="C2" t="s">
        <v>297</v>
      </c>
      <c r="D2" t="s">
        <v>296</v>
      </c>
      <c r="E2" t="s">
        <v>298</v>
      </c>
      <c r="G2">
        <v>1.3847109426883699</v>
      </c>
      <c r="H2">
        <v>1.3993402742667</v>
      </c>
      <c r="I2">
        <v>1.4680569996485899</v>
      </c>
      <c r="J2">
        <v>1.5798891991878199</v>
      </c>
      <c r="K2">
        <v>1.6438903195797401</v>
      </c>
      <c r="L2">
        <v>1.8186267951391999</v>
      </c>
      <c r="M2">
        <v>1.9063009335430201</v>
      </c>
      <c r="N2">
        <v>2.0803230936776198</v>
      </c>
      <c r="O2">
        <v>2.0367203563467902</v>
      </c>
      <c r="P2">
        <v>2.03433700694247</v>
      </c>
      <c r="Q2">
        <v>2.03043761473756</v>
      </c>
      <c r="R2">
        <v>2.1958958402653801</v>
      </c>
      <c r="S2">
        <v>2.3670013238635899</v>
      </c>
      <c r="T2">
        <v>2.1621421872439899</v>
      </c>
      <c r="U2">
        <v>2.0871647050515398</v>
      </c>
      <c r="V2">
        <v>2.15977878635019</v>
      </c>
      <c r="W2">
        <v>2.07297978314097</v>
      </c>
      <c r="X2">
        <v>1.9573643749777101</v>
      </c>
      <c r="Y2">
        <v>2.6398909718965502</v>
      </c>
      <c r="Z2">
        <v>3.3857921259603199</v>
      </c>
      <c r="AA2">
        <v>3.6239155310120599</v>
      </c>
      <c r="AB2">
        <v>4.3563523014205199</v>
      </c>
      <c r="AC2">
        <v>4.6382784626097697</v>
      </c>
      <c r="AD2">
        <v>5.0561414431172</v>
      </c>
      <c r="AE2">
        <v>5.1072313329282997</v>
      </c>
      <c r="AF2">
        <v>4.9621952128182301</v>
      </c>
    </row>
    <row r="3" spans="1:32" x14ac:dyDescent="0.3">
      <c r="A3" t="s">
        <v>181</v>
      </c>
      <c r="B3" t="s">
        <v>299</v>
      </c>
      <c r="C3" t="s">
        <v>297</v>
      </c>
      <c r="D3" t="s">
        <v>300</v>
      </c>
      <c r="E3" t="s">
        <v>298</v>
      </c>
      <c r="G3">
        <v>5.4900878341250898</v>
      </c>
      <c r="H3">
        <v>5.8491548044829704</v>
      </c>
      <c r="I3">
        <v>6.2564845795993396</v>
      </c>
      <c r="J3">
        <v>6.7023951660281096</v>
      </c>
      <c r="K3">
        <v>7.1357462695481697</v>
      </c>
      <c r="L3">
        <v>7.8402141655890896</v>
      </c>
      <c r="M3">
        <v>8.1267299519599305</v>
      </c>
      <c r="N3">
        <v>8.2372195967985498</v>
      </c>
      <c r="O3">
        <v>7.7631051835417999</v>
      </c>
      <c r="P3">
        <v>8.1411412032662298</v>
      </c>
      <c r="Q3">
        <v>8.3680169387105305</v>
      </c>
      <c r="R3">
        <v>8.3811491968294103</v>
      </c>
      <c r="S3">
        <v>8.8662552307380391</v>
      </c>
      <c r="T3">
        <v>8.4941367655433897</v>
      </c>
      <c r="U3">
        <v>8.1687770054418696</v>
      </c>
      <c r="V3">
        <v>8.3205100186677701</v>
      </c>
      <c r="W3">
        <v>8.0282257485871806</v>
      </c>
      <c r="X3">
        <v>7.2271053616791301</v>
      </c>
      <c r="Y3">
        <v>6.9636199268375698</v>
      </c>
      <c r="Z3">
        <v>7.2684893261031602</v>
      </c>
      <c r="AA3">
        <v>7.1808423601291498</v>
      </c>
      <c r="AB3">
        <v>7.3756925338429697</v>
      </c>
      <c r="AC3">
        <v>7.86428352241479</v>
      </c>
      <c r="AD3">
        <v>8.4049737418016601</v>
      </c>
      <c r="AE3">
        <v>8.6572088537129197</v>
      </c>
      <c r="AF3">
        <v>8.6949403805097596</v>
      </c>
    </row>
    <row r="4" spans="1:32" x14ac:dyDescent="0.3">
      <c r="A4" t="s">
        <v>181</v>
      </c>
      <c r="B4" t="s">
        <v>301</v>
      </c>
      <c r="C4" t="s">
        <v>297</v>
      </c>
      <c r="D4" t="s">
        <v>302</v>
      </c>
      <c r="E4" t="s">
        <v>298</v>
      </c>
      <c r="G4">
        <v>636.92091500362699</v>
      </c>
      <c r="H4">
        <v>645.50868672047898</v>
      </c>
      <c r="I4">
        <v>676.50758332589999</v>
      </c>
      <c r="J4">
        <v>709.76481607114897</v>
      </c>
      <c r="K4">
        <v>745.55655741775399</v>
      </c>
      <c r="L4">
        <v>815.06817599154897</v>
      </c>
      <c r="M4">
        <v>840.96453157464998</v>
      </c>
      <c r="N4">
        <v>888.52070723562804</v>
      </c>
      <c r="O4">
        <v>856.60826458481404</v>
      </c>
      <c r="P4">
        <v>867.05789435337601</v>
      </c>
      <c r="Q4">
        <v>885.22864375085305</v>
      </c>
      <c r="R4">
        <v>912.20102162511398</v>
      </c>
      <c r="S4">
        <v>967.50999451098005</v>
      </c>
      <c r="T4">
        <v>896.37710373839002</v>
      </c>
      <c r="U4">
        <v>863.84508025408002</v>
      </c>
      <c r="V4">
        <v>868.24045283005</v>
      </c>
      <c r="W4">
        <v>836.92118617858898</v>
      </c>
      <c r="X4">
        <v>785.63575977124196</v>
      </c>
      <c r="Y4">
        <v>787.868810876628</v>
      </c>
      <c r="Z4">
        <v>841.31025601959198</v>
      </c>
      <c r="AA4">
        <v>886.61392736652601</v>
      </c>
      <c r="AB4">
        <v>896.681501451141</v>
      </c>
      <c r="AC4">
        <v>908.00667973863597</v>
      </c>
      <c r="AD4">
        <v>975.28924205091505</v>
      </c>
      <c r="AE4">
        <v>991.21782511572098</v>
      </c>
      <c r="AF4">
        <v>1008.28949082475</v>
      </c>
    </row>
    <row r="5" spans="1:32" x14ac:dyDescent="0.3">
      <c r="A5" t="s">
        <v>181</v>
      </c>
      <c r="B5" t="s">
        <v>303</v>
      </c>
      <c r="C5" t="s">
        <v>297</v>
      </c>
      <c r="D5" t="s">
        <v>304</v>
      </c>
      <c r="E5" t="s">
        <v>298</v>
      </c>
      <c r="G5">
        <v>271.25351473550302</v>
      </c>
      <c r="H5">
        <v>270.60299655716102</v>
      </c>
      <c r="I5">
        <v>280.60557622234899</v>
      </c>
      <c r="J5">
        <v>291.538722570564</v>
      </c>
      <c r="K5">
        <v>303.55899656426698</v>
      </c>
      <c r="L5">
        <v>337.77882935419399</v>
      </c>
      <c r="M5">
        <v>352.315797730577</v>
      </c>
      <c r="N5">
        <v>379.01271239026198</v>
      </c>
      <c r="O5">
        <v>366.44509605711102</v>
      </c>
      <c r="P5">
        <v>365.93862350804301</v>
      </c>
      <c r="Q5">
        <v>369.71046922343402</v>
      </c>
      <c r="R5">
        <v>390.84865285868602</v>
      </c>
      <c r="S5">
        <v>425.63602967523502</v>
      </c>
      <c r="T5">
        <v>397.67319964874099</v>
      </c>
      <c r="U5">
        <v>378.80317588508399</v>
      </c>
      <c r="V5">
        <v>372.21122127414702</v>
      </c>
      <c r="W5">
        <v>365.42587245500403</v>
      </c>
      <c r="X5">
        <v>349.20872186958798</v>
      </c>
      <c r="Y5">
        <v>359.96559157290102</v>
      </c>
      <c r="Z5">
        <v>392.96586526041102</v>
      </c>
      <c r="AA5">
        <v>436.99668802259703</v>
      </c>
      <c r="AB5">
        <v>448.501687902399</v>
      </c>
      <c r="AC5">
        <v>453.88873673265402</v>
      </c>
      <c r="AD5">
        <v>492.55721110390601</v>
      </c>
      <c r="AE5">
        <v>482.61308692492702</v>
      </c>
      <c r="AF5">
        <v>466.62466069242998</v>
      </c>
    </row>
    <row r="6" spans="1:32" x14ac:dyDescent="0.3">
      <c r="A6" t="s">
        <v>181</v>
      </c>
      <c r="B6" t="s">
        <v>305</v>
      </c>
      <c r="C6" t="s">
        <v>297</v>
      </c>
      <c r="D6" t="s">
        <v>306</v>
      </c>
      <c r="E6" t="s">
        <v>298</v>
      </c>
      <c r="G6">
        <v>95.019007471868093</v>
      </c>
      <c r="H6">
        <v>94.728389579753994</v>
      </c>
      <c r="I6">
        <v>99.189943937475206</v>
      </c>
      <c r="J6">
        <v>102.473110410499</v>
      </c>
      <c r="K6">
        <v>104.360794431713</v>
      </c>
      <c r="L6">
        <v>110.13031276496901</v>
      </c>
      <c r="M6">
        <v>110.73938043848899</v>
      </c>
      <c r="N6">
        <v>111.111012975656</v>
      </c>
      <c r="O6">
        <v>102.954599664105</v>
      </c>
      <c r="P6">
        <v>99.636561123374705</v>
      </c>
      <c r="Q6">
        <v>96.8022549000449</v>
      </c>
      <c r="R6">
        <v>92.784120126283199</v>
      </c>
      <c r="S6">
        <v>91.283739903907104</v>
      </c>
      <c r="T6">
        <v>83.951107617593294</v>
      </c>
      <c r="U6">
        <v>79.735403409815603</v>
      </c>
      <c r="V6">
        <v>81.523128374817901</v>
      </c>
      <c r="W6">
        <v>81.753824871080198</v>
      </c>
      <c r="X6">
        <v>78.600817119252</v>
      </c>
      <c r="Y6">
        <v>80.055717027310095</v>
      </c>
      <c r="Z6">
        <v>85.401481206009507</v>
      </c>
      <c r="AA6">
        <v>87.867602506618994</v>
      </c>
      <c r="AB6">
        <v>88.576225185241</v>
      </c>
      <c r="AC6">
        <v>89.645932866850103</v>
      </c>
      <c r="AD6">
        <v>93.4615350417738</v>
      </c>
      <c r="AE6">
        <v>95.893266954698603</v>
      </c>
      <c r="AF6">
        <v>101.20855463584201</v>
      </c>
    </row>
    <row r="7" spans="1:32" x14ac:dyDescent="0.3">
      <c r="A7" t="s">
        <v>181</v>
      </c>
      <c r="B7" t="s">
        <v>307</v>
      </c>
      <c r="C7" t="s">
        <v>297</v>
      </c>
      <c r="D7" t="s">
        <v>308</v>
      </c>
      <c r="E7" t="s">
        <v>298</v>
      </c>
      <c r="G7">
        <v>35.246802606072002</v>
      </c>
      <c r="H7">
        <v>35.954011185427397</v>
      </c>
      <c r="I7">
        <v>38.828786981276899</v>
      </c>
      <c r="J7">
        <v>41.431699447870898</v>
      </c>
      <c r="K7">
        <v>44.015728870627697</v>
      </c>
      <c r="L7">
        <v>46.993064110102097</v>
      </c>
      <c r="M7">
        <v>47.535689167438299</v>
      </c>
      <c r="N7">
        <v>49.482110295903702</v>
      </c>
      <c r="O7">
        <v>47.5910255260439</v>
      </c>
      <c r="P7">
        <v>48.828950563362298</v>
      </c>
      <c r="Q7">
        <v>49.8922095852787</v>
      </c>
      <c r="R7">
        <v>49.467012974775599</v>
      </c>
      <c r="S7">
        <v>50.275388552356098</v>
      </c>
      <c r="T7">
        <v>46.7469413920495</v>
      </c>
      <c r="U7">
        <v>45.175646673758301</v>
      </c>
      <c r="V7">
        <v>45.144663608046997</v>
      </c>
      <c r="W7">
        <v>45.956091911700398</v>
      </c>
      <c r="X7">
        <v>42.858377385796203</v>
      </c>
      <c r="Y7">
        <v>42.293648685829702</v>
      </c>
      <c r="Z7">
        <v>44.544866201029897</v>
      </c>
      <c r="AA7">
        <v>44.070349489884201</v>
      </c>
      <c r="AB7">
        <v>45.139559734065401</v>
      </c>
      <c r="AC7">
        <v>46.607128735625302</v>
      </c>
      <c r="AD7">
        <v>50.436036332105402</v>
      </c>
      <c r="AE7">
        <v>53.833226368277302</v>
      </c>
      <c r="AF7">
        <v>56.951268164628303</v>
      </c>
    </row>
    <row r="8" spans="1:32" x14ac:dyDescent="0.3">
      <c r="A8" t="s">
        <v>181</v>
      </c>
      <c r="B8" t="s">
        <v>309</v>
      </c>
      <c r="C8" t="s">
        <v>297</v>
      </c>
      <c r="D8" t="s">
        <v>310</v>
      </c>
      <c r="E8" t="s">
        <v>298</v>
      </c>
      <c r="G8">
        <v>8.3229816658086992</v>
      </c>
      <c r="H8">
        <v>8.5249197233013394</v>
      </c>
      <c r="I8">
        <v>7.37992729538432</v>
      </c>
      <c r="J8">
        <v>7.9488602176662102</v>
      </c>
      <c r="K8">
        <v>10.756024718673199</v>
      </c>
      <c r="L8">
        <v>12.5197637458836</v>
      </c>
      <c r="M8">
        <v>12.8469989862791</v>
      </c>
      <c r="N8">
        <v>14.532325585432901</v>
      </c>
      <c r="O8">
        <v>15.817482868255</v>
      </c>
      <c r="P8">
        <v>20.647656535954901</v>
      </c>
      <c r="Q8">
        <v>25.9061468205248</v>
      </c>
      <c r="R8">
        <v>27.560341948927999</v>
      </c>
      <c r="S8">
        <v>33.048961514984804</v>
      </c>
      <c r="T8">
        <v>26.411102174049301</v>
      </c>
      <c r="U8">
        <v>27.227548214481999</v>
      </c>
      <c r="V8">
        <v>33.203034136440401</v>
      </c>
      <c r="W8">
        <v>29.109373639566801</v>
      </c>
      <c r="X8">
        <v>27.081332208163001</v>
      </c>
      <c r="Y8">
        <v>26.378528651593101</v>
      </c>
      <c r="Z8">
        <v>23.722318641131999</v>
      </c>
      <c r="AA8">
        <v>23.856672865939601</v>
      </c>
      <c r="AB8">
        <v>19.720089252289299</v>
      </c>
      <c r="AC8">
        <v>17.3013606047823</v>
      </c>
      <c r="AD8">
        <v>16.7141729726089</v>
      </c>
      <c r="AE8">
        <v>15.074036378299899</v>
      </c>
      <c r="AF8">
        <v>14.3365267619007</v>
      </c>
    </row>
    <row r="9" spans="1:32" x14ac:dyDescent="0.3">
      <c r="A9" t="s">
        <v>181</v>
      </c>
      <c r="B9" t="s">
        <v>311</v>
      </c>
      <c r="C9" t="s">
        <v>297</v>
      </c>
      <c r="D9" t="s">
        <v>312</v>
      </c>
      <c r="E9" t="s">
        <v>298</v>
      </c>
      <c r="G9">
        <v>26.390198367727201</v>
      </c>
      <c r="H9">
        <v>27.228427448846801</v>
      </c>
      <c r="I9">
        <v>27.8691996439204</v>
      </c>
      <c r="J9">
        <v>28.265140566483499</v>
      </c>
      <c r="K9">
        <v>29.592648617031902</v>
      </c>
      <c r="L9">
        <v>31.715898003049801</v>
      </c>
      <c r="M9">
        <v>33.294779756579899</v>
      </c>
      <c r="N9">
        <v>36.657951942545203</v>
      </c>
      <c r="O9">
        <v>37.013733118279298</v>
      </c>
      <c r="P9">
        <v>38.473809900142399</v>
      </c>
      <c r="Q9">
        <v>40.111789863557597</v>
      </c>
      <c r="R9">
        <v>42.348395635214999</v>
      </c>
      <c r="S9">
        <v>43.981467729973403</v>
      </c>
      <c r="T9">
        <v>38.078690850203401</v>
      </c>
      <c r="U9">
        <v>39.353495802218198</v>
      </c>
      <c r="V9">
        <v>38.842105855001101</v>
      </c>
      <c r="W9">
        <v>36.0203790879171</v>
      </c>
      <c r="X9">
        <v>32.557437127387203</v>
      </c>
      <c r="Y9">
        <v>30.1039020764781</v>
      </c>
      <c r="Z9">
        <v>31.873280712309999</v>
      </c>
      <c r="AA9">
        <v>32.081811384110303</v>
      </c>
      <c r="AB9">
        <v>32.418838922589202</v>
      </c>
      <c r="AC9">
        <v>32.867785793295099</v>
      </c>
      <c r="AD9">
        <v>35.636991797786997</v>
      </c>
      <c r="AE9">
        <v>37.171664115956197</v>
      </c>
      <c r="AF9">
        <v>37.789817335340899</v>
      </c>
    </row>
    <row r="10" spans="1:32" x14ac:dyDescent="0.3">
      <c r="A10" t="s">
        <v>181</v>
      </c>
      <c r="B10" t="s">
        <v>313</v>
      </c>
      <c r="C10" t="s">
        <v>297</v>
      </c>
      <c r="D10" t="s">
        <v>314</v>
      </c>
      <c r="E10" t="s">
        <v>298</v>
      </c>
      <c r="G10">
        <v>53.483134225506802</v>
      </c>
      <c r="H10">
        <v>55.442240155890701</v>
      </c>
      <c r="I10">
        <v>56.706750930120997</v>
      </c>
      <c r="J10">
        <v>57.463163956881601</v>
      </c>
      <c r="K10">
        <v>60.278537467821003</v>
      </c>
      <c r="L10">
        <v>65.139716586839995</v>
      </c>
      <c r="M10">
        <v>68.126262771963496</v>
      </c>
      <c r="N10">
        <v>72.733699297135303</v>
      </c>
      <c r="O10">
        <v>71.877826173208106</v>
      </c>
      <c r="P10">
        <v>73.482893698544999</v>
      </c>
      <c r="Q10">
        <v>76.672811486914895</v>
      </c>
      <c r="R10">
        <v>81.720825266098004</v>
      </c>
      <c r="S10">
        <v>84.122644292845393</v>
      </c>
      <c r="T10">
        <v>76.4902060292399</v>
      </c>
      <c r="U10">
        <v>77.2466985722983</v>
      </c>
      <c r="V10">
        <v>77.754889997515804</v>
      </c>
      <c r="W10">
        <v>68.135568865278103</v>
      </c>
      <c r="X10">
        <v>60.878330341736401</v>
      </c>
      <c r="Y10">
        <v>54.573798516112397</v>
      </c>
      <c r="Z10">
        <v>57.666268981186697</v>
      </c>
      <c r="AA10">
        <v>55.859949828344597</v>
      </c>
      <c r="AB10">
        <v>53.187060091538498</v>
      </c>
      <c r="AC10">
        <v>52.730232874690003</v>
      </c>
      <c r="AD10">
        <v>56.876419022007198</v>
      </c>
      <c r="AE10">
        <v>61.439461667866397</v>
      </c>
      <c r="AF10">
        <v>63.670951492918803</v>
      </c>
    </row>
    <row r="11" spans="1:32" x14ac:dyDescent="0.3">
      <c r="A11" t="s">
        <v>181</v>
      </c>
      <c r="B11" t="s">
        <v>315</v>
      </c>
      <c r="C11" t="s">
        <v>297</v>
      </c>
      <c r="D11" t="s">
        <v>316</v>
      </c>
      <c r="E11" t="s">
        <v>298</v>
      </c>
      <c r="G11">
        <v>27.092935857779601</v>
      </c>
      <c r="H11">
        <v>28.2138127070439</v>
      </c>
      <c r="I11">
        <v>28.837551286200501</v>
      </c>
      <c r="J11">
        <v>29.198023390398099</v>
      </c>
      <c r="K11">
        <v>30.685888850789102</v>
      </c>
      <c r="L11">
        <v>33.423818583790101</v>
      </c>
      <c r="M11">
        <v>34.831483015383597</v>
      </c>
      <c r="N11">
        <v>36.075747354590099</v>
      </c>
      <c r="O11">
        <v>34.864093054928802</v>
      </c>
      <c r="P11">
        <v>35.0090837984026</v>
      </c>
      <c r="Q11">
        <v>36.561021623357298</v>
      </c>
      <c r="R11">
        <v>39.372429630882998</v>
      </c>
      <c r="S11">
        <v>40.141176562871898</v>
      </c>
      <c r="T11">
        <v>38.411515179036499</v>
      </c>
      <c r="U11">
        <v>37.893202770080102</v>
      </c>
      <c r="V11">
        <v>38.912784142514603</v>
      </c>
      <c r="W11">
        <v>32.115189777361003</v>
      </c>
      <c r="X11">
        <v>28.320893214349201</v>
      </c>
      <c r="Y11">
        <v>24.469896439634201</v>
      </c>
      <c r="Z11">
        <v>25.792988268876801</v>
      </c>
      <c r="AA11">
        <v>23.778138444234301</v>
      </c>
      <c r="AB11">
        <v>20.768221168949299</v>
      </c>
      <c r="AC11">
        <v>19.862447081394901</v>
      </c>
      <c r="AD11">
        <v>21.239427224220201</v>
      </c>
      <c r="AE11">
        <v>24.267797551910299</v>
      </c>
      <c r="AF11">
        <v>25.881134157578</v>
      </c>
    </row>
    <row r="12" spans="1:32" x14ac:dyDescent="0.3">
      <c r="A12" t="s">
        <v>181</v>
      </c>
      <c r="B12" t="s">
        <v>317</v>
      </c>
      <c r="C12" t="s">
        <v>297</v>
      </c>
      <c r="D12" t="s">
        <v>318</v>
      </c>
      <c r="E12" t="s">
        <v>298</v>
      </c>
      <c r="G12">
        <v>45.220334744060402</v>
      </c>
      <c r="H12">
        <v>46.478555677147497</v>
      </c>
      <c r="I12">
        <v>49.768070218758602</v>
      </c>
      <c r="J12">
        <v>53.722116094997403</v>
      </c>
      <c r="K12">
        <v>57.950229063880101</v>
      </c>
      <c r="L12">
        <v>63.686293547028001</v>
      </c>
      <c r="M12">
        <v>66.447592178511599</v>
      </c>
      <c r="N12">
        <v>70.652369378295603</v>
      </c>
      <c r="O12">
        <v>68.751359985562203</v>
      </c>
      <c r="P12">
        <v>71.555450010442101</v>
      </c>
      <c r="Q12">
        <v>73.558495125712895</v>
      </c>
      <c r="R12">
        <v>74.706303278450704</v>
      </c>
      <c r="S12">
        <v>77.714468619873898</v>
      </c>
      <c r="T12">
        <v>71.233476111921107</v>
      </c>
      <c r="U12">
        <v>67.902136237313002</v>
      </c>
      <c r="V12">
        <v>67.643269064087903</v>
      </c>
      <c r="W12">
        <v>62.341306220767102</v>
      </c>
      <c r="X12">
        <v>55.4225655306508</v>
      </c>
      <c r="Y12">
        <v>53.585164707957198</v>
      </c>
      <c r="Z12">
        <v>55.947612216409802</v>
      </c>
      <c r="AA12">
        <v>55.115427665540203</v>
      </c>
      <c r="AB12">
        <v>56.4616804006602</v>
      </c>
      <c r="AC12">
        <v>58.686076122052299</v>
      </c>
      <c r="AD12">
        <v>63.483145474661796</v>
      </c>
      <c r="AE12">
        <v>67.885725191871302</v>
      </c>
      <c r="AF12">
        <v>72.692175899999597</v>
      </c>
    </row>
    <row r="13" spans="1:32" x14ac:dyDescent="0.3">
      <c r="A13" t="s">
        <v>181</v>
      </c>
      <c r="B13" t="s">
        <v>319</v>
      </c>
      <c r="C13" t="s">
        <v>297</v>
      </c>
      <c r="D13" t="s">
        <v>320</v>
      </c>
      <c r="E13" t="s">
        <v>298</v>
      </c>
      <c r="G13">
        <v>33.462581000253401</v>
      </c>
      <c r="H13">
        <v>34.941718032645397</v>
      </c>
      <c r="I13">
        <v>37.796512782148099</v>
      </c>
      <c r="J13">
        <v>40.7858011493947</v>
      </c>
      <c r="K13">
        <v>43.604336064026299</v>
      </c>
      <c r="L13">
        <v>47.422485047415698</v>
      </c>
      <c r="M13">
        <v>48.5098980967133</v>
      </c>
      <c r="N13">
        <v>50.877385718774697</v>
      </c>
      <c r="O13">
        <v>50.083431422517897</v>
      </c>
      <c r="P13">
        <v>52.248833843474202</v>
      </c>
      <c r="Q13">
        <v>54.783809291921997</v>
      </c>
      <c r="R13">
        <v>56.9147174572064</v>
      </c>
      <c r="S13">
        <v>61.1372780015936</v>
      </c>
      <c r="T13">
        <v>58.146836967652803</v>
      </c>
      <c r="U13">
        <v>56.272357256364501</v>
      </c>
      <c r="V13">
        <v>57.142873567324003</v>
      </c>
      <c r="W13">
        <v>55.757867975729503</v>
      </c>
      <c r="X13">
        <v>51.689883618054203</v>
      </c>
      <c r="Y13">
        <v>51.147781090115402</v>
      </c>
      <c r="Z13">
        <v>53.152926913674797</v>
      </c>
      <c r="AA13">
        <v>51.9179229845207</v>
      </c>
      <c r="AB13">
        <v>52.114979284735099</v>
      </c>
      <c r="AC13">
        <v>52.595237431282499</v>
      </c>
      <c r="AD13">
        <v>56.268446443233501</v>
      </c>
      <c r="AE13">
        <v>61.657724935994402</v>
      </c>
      <c r="AF13">
        <v>68.991340127184202</v>
      </c>
    </row>
    <row r="14" spans="1:32" x14ac:dyDescent="0.3">
      <c r="A14" t="s">
        <v>181</v>
      </c>
      <c r="B14" t="s">
        <v>321</v>
      </c>
      <c r="C14" t="s">
        <v>297</v>
      </c>
      <c r="D14" t="s">
        <v>322</v>
      </c>
      <c r="E14" t="s">
        <v>298</v>
      </c>
      <c r="G14">
        <v>10.171264857143001</v>
      </c>
      <c r="H14">
        <v>10.4937857756731</v>
      </c>
      <c r="I14">
        <v>11.0312610748372</v>
      </c>
      <c r="J14">
        <v>12.0393146483942</v>
      </c>
      <c r="K14">
        <v>12.2416501801421</v>
      </c>
      <c r="L14">
        <v>13.364912553662601</v>
      </c>
      <c r="M14">
        <v>13.618784657512499</v>
      </c>
      <c r="N14">
        <v>14.401346458997599</v>
      </c>
      <c r="O14">
        <v>13.8257732146658</v>
      </c>
      <c r="P14">
        <v>14.461857180597001</v>
      </c>
      <c r="Q14">
        <v>15.1356788149261</v>
      </c>
      <c r="R14">
        <v>14.6398888385362</v>
      </c>
      <c r="S14">
        <v>14.172800069359999</v>
      </c>
      <c r="T14">
        <v>11.9873601059055</v>
      </c>
      <c r="U14">
        <v>10.577599089359399</v>
      </c>
      <c r="V14">
        <v>11.4873400231426</v>
      </c>
      <c r="W14">
        <v>11.485950231665001</v>
      </c>
      <c r="X14">
        <v>10.290708825421399</v>
      </c>
      <c r="Y14">
        <v>9.8862293431451107</v>
      </c>
      <c r="Z14">
        <v>10.270458675750699</v>
      </c>
      <c r="AA14">
        <v>10.4924872853781</v>
      </c>
      <c r="AB14">
        <v>10.3722791968497</v>
      </c>
      <c r="AC14">
        <v>10.303903528163699</v>
      </c>
      <c r="AD14">
        <v>10.275187587032001</v>
      </c>
      <c r="AE14">
        <v>10.592807353794001</v>
      </c>
      <c r="AF14">
        <v>11.3590774601977</v>
      </c>
    </row>
    <row r="15" spans="1:32" x14ac:dyDescent="0.3">
      <c r="A15" t="s">
        <v>181</v>
      </c>
      <c r="B15" t="s">
        <v>323</v>
      </c>
      <c r="C15" t="s">
        <v>297</v>
      </c>
      <c r="D15" t="s">
        <v>324</v>
      </c>
      <c r="E15" t="s">
        <v>298</v>
      </c>
      <c r="G15">
        <v>24.402194003301101</v>
      </c>
      <c r="H15">
        <v>25.2409864304047</v>
      </c>
      <c r="I15">
        <v>26.613432729021099</v>
      </c>
      <c r="J15">
        <v>29.072849266241999</v>
      </c>
      <c r="K15">
        <v>30.393716571524799</v>
      </c>
      <c r="L15">
        <v>32.950186202684897</v>
      </c>
      <c r="M15">
        <v>33.0912302596507</v>
      </c>
      <c r="N15">
        <v>33.848447851733702</v>
      </c>
      <c r="O15">
        <v>31.6882711808952</v>
      </c>
      <c r="P15">
        <v>32.171721907152197</v>
      </c>
      <c r="Q15">
        <v>33.0144009776741</v>
      </c>
      <c r="R15">
        <v>32.896650875538398</v>
      </c>
      <c r="S15">
        <v>33.874609111688301</v>
      </c>
      <c r="T15">
        <v>31.912486864293001</v>
      </c>
      <c r="U15">
        <v>30.8699801285705</v>
      </c>
      <c r="V15">
        <v>31.866672012999899</v>
      </c>
      <c r="W15">
        <v>31.3982039204292</v>
      </c>
      <c r="X15">
        <v>29.742981038124</v>
      </c>
      <c r="Y15">
        <v>29.709219444618299</v>
      </c>
      <c r="Z15">
        <v>31.4864224902629</v>
      </c>
      <c r="AA15">
        <v>31.710703849886698</v>
      </c>
      <c r="AB15">
        <v>31.873639092786998</v>
      </c>
      <c r="AC15">
        <v>30.5937572322824</v>
      </c>
      <c r="AD15">
        <v>29.896143604695101</v>
      </c>
      <c r="AE15">
        <v>29.886121498447</v>
      </c>
      <c r="AF15">
        <v>31.0344014149589</v>
      </c>
    </row>
    <row r="16" spans="1:32" x14ac:dyDescent="0.3">
      <c r="A16" t="s">
        <v>181</v>
      </c>
      <c r="B16" t="s">
        <v>325</v>
      </c>
      <c r="C16" t="s">
        <v>297</v>
      </c>
      <c r="D16" t="s">
        <v>326</v>
      </c>
      <c r="E16" t="s">
        <v>298</v>
      </c>
      <c r="G16">
        <v>14.2309291461582</v>
      </c>
      <c r="H16">
        <v>14.747200654731699</v>
      </c>
      <c r="I16">
        <v>15.582171654183901</v>
      </c>
      <c r="J16">
        <v>17.033534617847799</v>
      </c>
      <c r="K16">
        <v>18.1520663913827</v>
      </c>
      <c r="L16">
        <v>19.585273649022302</v>
      </c>
      <c r="M16">
        <v>19.472445602138102</v>
      </c>
      <c r="N16">
        <v>19.447101392736101</v>
      </c>
      <c r="O16">
        <v>17.862497966229402</v>
      </c>
      <c r="P16">
        <v>17.709864726555299</v>
      </c>
      <c r="Q16">
        <v>17.878722162748002</v>
      </c>
      <c r="R16">
        <v>18.256762037002201</v>
      </c>
      <c r="S16">
        <v>19.7018090423282</v>
      </c>
      <c r="T16">
        <v>19.925126758387499</v>
      </c>
      <c r="U16">
        <v>20.292381039211101</v>
      </c>
      <c r="V16">
        <v>20.379331989857299</v>
      </c>
      <c r="W16">
        <v>19.912253688764199</v>
      </c>
      <c r="X16">
        <v>19.452272212702599</v>
      </c>
      <c r="Y16">
        <v>19.822990101473199</v>
      </c>
      <c r="Z16">
        <v>21.2159638145122</v>
      </c>
      <c r="AA16">
        <v>21.218216564508602</v>
      </c>
      <c r="AB16">
        <v>21.501359895937298</v>
      </c>
      <c r="AC16">
        <v>20.289853704118698</v>
      </c>
      <c r="AD16">
        <v>19.620956017663001</v>
      </c>
      <c r="AE16">
        <v>19.293314144652999</v>
      </c>
      <c r="AF16">
        <v>19.6753239547612</v>
      </c>
    </row>
    <row r="17" spans="1:32" x14ac:dyDescent="0.3">
      <c r="A17" t="s">
        <v>181</v>
      </c>
      <c r="B17" t="s">
        <v>327</v>
      </c>
      <c r="C17" t="s">
        <v>297</v>
      </c>
      <c r="D17" t="s">
        <v>328</v>
      </c>
      <c r="E17" t="s">
        <v>298</v>
      </c>
      <c r="G17">
        <v>11.8578267626498</v>
      </c>
      <c r="H17">
        <v>12.409371911812601</v>
      </c>
      <c r="I17">
        <v>13.275679022687401</v>
      </c>
      <c r="J17">
        <v>14.543087149480399</v>
      </c>
      <c r="K17">
        <v>15.632374567043399</v>
      </c>
      <c r="L17">
        <v>17.0047486434018</v>
      </c>
      <c r="M17">
        <v>17.645174912111301</v>
      </c>
      <c r="N17">
        <v>18.680385032895199</v>
      </c>
      <c r="O17">
        <v>18.2311323447646</v>
      </c>
      <c r="P17">
        <v>18.6510177898701</v>
      </c>
      <c r="Q17">
        <v>19.4186380805745</v>
      </c>
      <c r="R17">
        <v>20.592407666482</v>
      </c>
      <c r="S17">
        <v>22.042855127280198</v>
      </c>
      <c r="T17">
        <v>20.149694735108898</v>
      </c>
      <c r="U17">
        <v>18.4346871896878</v>
      </c>
      <c r="V17">
        <v>18.124589161075299</v>
      </c>
      <c r="W17">
        <v>16.7495360840676</v>
      </c>
      <c r="X17">
        <v>15.516261775726701</v>
      </c>
      <c r="Y17">
        <v>15.6842482146333</v>
      </c>
      <c r="Z17">
        <v>16.379827568119602</v>
      </c>
      <c r="AA17">
        <v>17.0153892308393</v>
      </c>
      <c r="AB17">
        <v>16.407525059947002</v>
      </c>
      <c r="AC17">
        <v>16.181398457472099</v>
      </c>
      <c r="AD17">
        <v>17.2524896371301</v>
      </c>
      <c r="AE17">
        <v>18.628848874465401</v>
      </c>
      <c r="AF17">
        <v>20.5537111451406</v>
      </c>
    </row>
    <row r="18" spans="1:32" x14ac:dyDescent="0.3">
      <c r="A18" t="s">
        <v>181</v>
      </c>
      <c r="B18" t="s">
        <v>329</v>
      </c>
      <c r="C18" t="s">
        <v>297</v>
      </c>
      <c r="D18" t="s">
        <v>330</v>
      </c>
      <c r="E18" t="s">
        <v>298</v>
      </c>
      <c r="G18">
        <v>26.338310172458399</v>
      </c>
      <c r="H18">
        <v>27.136387258881001</v>
      </c>
      <c r="I18">
        <v>29.342202665911099</v>
      </c>
      <c r="J18">
        <v>30.984380214203199</v>
      </c>
      <c r="K18">
        <v>32.869458732529203</v>
      </c>
      <c r="L18">
        <v>35.663671873511497</v>
      </c>
      <c r="M18">
        <v>36.3436690202726</v>
      </c>
      <c r="N18">
        <v>37.330336745737398</v>
      </c>
      <c r="O18">
        <v>34.725140371123999</v>
      </c>
      <c r="P18">
        <v>34.989860675888501</v>
      </c>
      <c r="Q18">
        <v>35.777465944360699</v>
      </c>
      <c r="R18">
        <v>33.865262025161101</v>
      </c>
      <c r="S18">
        <v>33.849945344299897</v>
      </c>
      <c r="T18">
        <v>30.4402693556492</v>
      </c>
      <c r="U18">
        <v>29.8661676385893</v>
      </c>
      <c r="V18">
        <v>30.639244208394999</v>
      </c>
      <c r="W18">
        <v>30.221417504247601</v>
      </c>
      <c r="X18">
        <v>28.732661349956299</v>
      </c>
      <c r="Y18">
        <v>28.546602074863301</v>
      </c>
      <c r="Z18">
        <v>30.5697256681242</v>
      </c>
      <c r="AA18">
        <v>30.944887545274302</v>
      </c>
      <c r="AB18">
        <v>31.073655577673701</v>
      </c>
      <c r="AC18">
        <v>34.663568189214203</v>
      </c>
      <c r="AD18">
        <v>39.027190842033001</v>
      </c>
      <c r="AE18">
        <v>42.084869098112499</v>
      </c>
      <c r="AF18">
        <v>45.915375808701199</v>
      </c>
    </row>
    <row r="19" spans="1:32" x14ac:dyDescent="0.3">
      <c r="A19" t="s">
        <v>181</v>
      </c>
      <c r="B19" t="s">
        <v>331</v>
      </c>
      <c r="C19" t="s">
        <v>297</v>
      </c>
      <c r="D19" t="s">
        <v>332</v>
      </c>
      <c r="E19" t="s">
        <v>298</v>
      </c>
      <c r="G19">
        <v>32.314227616144798</v>
      </c>
      <c r="H19">
        <v>34.049110208053399</v>
      </c>
      <c r="I19">
        <v>37.000700540767802</v>
      </c>
      <c r="J19">
        <v>39.801025593349401</v>
      </c>
      <c r="K19">
        <v>42.1363603656484</v>
      </c>
      <c r="L19">
        <v>45.779104115518997</v>
      </c>
      <c r="M19">
        <v>47.362838012645</v>
      </c>
      <c r="N19">
        <v>50.2599219638021</v>
      </c>
      <c r="O19">
        <v>48.442898991227104</v>
      </c>
      <c r="P19">
        <v>48.906324697269199</v>
      </c>
      <c r="Q19">
        <v>49.6919423144113</v>
      </c>
      <c r="R19">
        <v>50.844727147504997</v>
      </c>
      <c r="S19">
        <v>54.524074366916302</v>
      </c>
      <c r="T19">
        <v>53.2217828420929</v>
      </c>
      <c r="U19">
        <v>52.311279048117399</v>
      </c>
      <c r="V19">
        <v>52.986867425200202</v>
      </c>
      <c r="W19">
        <v>50.072122730718597</v>
      </c>
      <c r="X19">
        <v>45.903827534194299</v>
      </c>
      <c r="Y19">
        <v>45.928510890693801</v>
      </c>
      <c r="Z19">
        <v>49.472940873230797</v>
      </c>
      <c r="AA19">
        <v>51.258333377080397</v>
      </c>
      <c r="AB19">
        <v>53.625399869804703</v>
      </c>
      <c r="AC19">
        <v>55.113250491731499</v>
      </c>
      <c r="AD19">
        <v>59.316451576760699</v>
      </c>
      <c r="AE19">
        <v>62.221457222761401</v>
      </c>
      <c r="AF19">
        <v>66.310524681041301</v>
      </c>
    </row>
    <row r="20" spans="1:32" x14ac:dyDescent="0.3">
      <c r="A20" t="s">
        <v>181</v>
      </c>
      <c r="B20" t="s">
        <v>333</v>
      </c>
      <c r="C20" t="s">
        <v>297</v>
      </c>
      <c r="D20" t="s">
        <v>334</v>
      </c>
      <c r="E20" t="s">
        <v>298</v>
      </c>
      <c r="G20">
        <v>5.1479199404063696</v>
      </c>
      <c r="H20">
        <v>5.1152970352872398</v>
      </c>
      <c r="I20">
        <v>5.2478452888321199</v>
      </c>
      <c r="J20">
        <v>5.8748630437181397</v>
      </c>
      <c r="K20">
        <v>6.7777387277401901</v>
      </c>
      <c r="L20">
        <v>7.98196070304461</v>
      </c>
      <c r="M20">
        <v>8.6029695836314097</v>
      </c>
      <c r="N20">
        <v>9.4115859642297792</v>
      </c>
      <c r="O20">
        <v>9.4743677816694394</v>
      </c>
      <c r="P20">
        <v>10.907814305863001</v>
      </c>
      <c r="Q20">
        <v>11.6855616398775</v>
      </c>
      <c r="R20">
        <v>13.005697626532699</v>
      </c>
      <c r="S20">
        <v>15.840136893910801</v>
      </c>
      <c r="T20">
        <v>14.338118976805401</v>
      </c>
      <c r="U20">
        <v>13.802050815096999</v>
      </c>
      <c r="V20">
        <v>15.3841366171737</v>
      </c>
      <c r="W20">
        <v>14.9615302168424</v>
      </c>
      <c r="X20">
        <v>18.7585557328803</v>
      </c>
      <c r="Y20">
        <v>20.617706508715901</v>
      </c>
      <c r="Z20">
        <v>18.012856192040299</v>
      </c>
      <c r="AA20">
        <v>16.861248394286001</v>
      </c>
      <c r="AB20">
        <v>16.4141721050242</v>
      </c>
      <c r="AC20">
        <v>14.0008630438904</v>
      </c>
      <c r="AD20">
        <v>13.3492654438336</v>
      </c>
      <c r="AE20">
        <v>14.3537463862324</v>
      </c>
      <c r="AF20">
        <v>14.2340470586743</v>
      </c>
    </row>
    <row r="21" spans="1:32" x14ac:dyDescent="0.3">
      <c r="A21" t="s">
        <v>181</v>
      </c>
      <c r="B21" t="s">
        <v>335</v>
      </c>
      <c r="C21" t="s">
        <v>297</v>
      </c>
      <c r="D21" t="s">
        <v>336</v>
      </c>
      <c r="E21" t="s">
        <v>298</v>
      </c>
      <c r="G21">
        <v>15.3661684398541</v>
      </c>
      <c r="H21">
        <v>15.886611738532199</v>
      </c>
      <c r="I21">
        <v>17.051302636659301</v>
      </c>
      <c r="J21">
        <v>19.0607615669708</v>
      </c>
      <c r="K21">
        <v>21.380583359720799</v>
      </c>
      <c r="L21">
        <v>24.834246946598899</v>
      </c>
      <c r="M21">
        <v>27.003958750814199</v>
      </c>
      <c r="N21">
        <v>30.271080644373299</v>
      </c>
      <c r="O21">
        <v>30.792701832551298</v>
      </c>
      <c r="P21">
        <v>33.881333132165601</v>
      </c>
      <c r="Q21">
        <v>36.400557893546001</v>
      </c>
      <c r="R21">
        <v>39.475598680733597</v>
      </c>
      <c r="S21">
        <v>44.913547602007398</v>
      </c>
      <c r="T21">
        <v>42.768257722854699</v>
      </c>
      <c r="U21">
        <v>41.481000135604297</v>
      </c>
      <c r="V21">
        <v>43.618859104558297</v>
      </c>
      <c r="W21">
        <v>41.804435662970903</v>
      </c>
      <c r="X21">
        <v>43.841015248849303</v>
      </c>
      <c r="Y21">
        <v>44.3220944995441</v>
      </c>
      <c r="Z21">
        <v>42.080441840107</v>
      </c>
      <c r="AA21">
        <v>42.247954442128403</v>
      </c>
      <c r="AB21">
        <v>42.063389740642798</v>
      </c>
      <c r="AC21">
        <v>39.080261757297897</v>
      </c>
      <c r="AD21">
        <v>38.730732569847298</v>
      </c>
      <c r="AE21">
        <v>42.613434617859497</v>
      </c>
      <c r="AF21">
        <v>43.020843993051301</v>
      </c>
    </row>
    <row r="22" spans="1:32" x14ac:dyDescent="0.3">
      <c r="A22" t="s">
        <v>181</v>
      </c>
      <c r="B22" t="s">
        <v>337</v>
      </c>
      <c r="C22" t="s">
        <v>297</v>
      </c>
      <c r="D22" t="s">
        <v>338</v>
      </c>
      <c r="E22" t="s">
        <v>298</v>
      </c>
      <c r="G22">
        <v>10.2182484994477</v>
      </c>
      <c r="H22">
        <v>10.771314703245</v>
      </c>
      <c r="I22">
        <v>11.8034573478272</v>
      </c>
      <c r="J22">
        <v>13.1858985232527</v>
      </c>
      <c r="K22">
        <v>14.6028446319806</v>
      </c>
      <c r="L22">
        <v>16.8522862435543</v>
      </c>
      <c r="M22">
        <v>18.4009891671828</v>
      </c>
      <c r="N22">
        <v>20.859494680143499</v>
      </c>
      <c r="O22">
        <v>21.318334050881901</v>
      </c>
      <c r="P22">
        <v>22.973518826302598</v>
      </c>
      <c r="Q22">
        <v>24.714996253668598</v>
      </c>
      <c r="R22">
        <v>26.4699010542008</v>
      </c>
      <c r="S22">
        <v>29.073410708096599</v>
      </c>
      <c r="T22">
        <v>28.430138746049199</v>
      </c>
      <c r="U22">
        <v>27.6789493205073</v>
      </c>
      <c r="V22">
        <v>28.234722487384602</v>
      </c>
      <c r="W22">
        <v>26.842905446128501</v>
      </c>
      <c r="X22">
        <v>25.082459515968999</v>
      </c>
      <c r="Y22">
        <v>23.704387990828199</v>
      </c>
      <c r="Z22">
        <v>24.0675856480667</v>
      </c>
      <c r="AA22">
        <v>25.386706047842399</v>
      </c>
      <c r="AB22">
        <v>25.649217635618601</v>
      </c>
      <c r="AC22">
        <v>25.0793987134075</v>
      </c>
      <c r="AD22">
        <v>25.3814671260137</v>
      </c>
      <c r="AE22">
        <v>28.259688231627099</v>
      </c>
      <c r="AF22">
        <v>28.786796934377001</v>
      </c>
    </row>
    <row r="23" spans="1:32" x14ac:dyDescent="0.3">
      <c r="A23" t="s">
        <v>181</v>
      </c>
      <c r="B23" t="s">
        <v>339</v>
      </c>
      <c r="C23" t="s">
        <v>297</v>
      </c>
      <c r="D23" t="s">
        <v>340</v>
      </c>
      <c r="E23" t="s">
        <v>298</v>
      </c>
      <c r="G23">
        <v>27.585826173674299</v>
      </c>
      <c r="H23">
        <v>30.4471004242858</v>
      </c>
      <c r="I23">
        <v>34.8731497093261</v>
      </c>
      <c r="J23">
        <v>38.877907460583401</v>
      </c>
      <c r="K23">
        <v>42.315674458102798</v>
      </c>
      <c r="L23">
        <v>48.0512944894502</v>
      </c>
      <c r="M23">
        <v>51.203119890020403</v>
      </c>
      <c r="N23">
        <v>54.195322831207001</v>
      </c>
      <c r="O23">
        <v>53.135778128603</v>
      </c>
      <c r="P23">
        <v>54.191086146784599</v>
      </c>
      <c r="Q23">
        <v>53.758063558821902</v>
      </c>
      <c r="R23">
        <v>53.366376095113203</v>
      </c>
      <c r="S23">
        <v>54.059875986880897</v>
      </c>
      <c r="T23">
        <v>48.704877177299402</v>
      </c>
      <c r="U23">
        <v>45.080892494619903</v>
      </c>
      <c r="V23">
        <v>41.407850611530499</v>
      </c>
      <c r="W23">
        <v>33.017024783955698</v>
      </c>
      <c r="X23">
        <v>26.595837645617301</v>
      </c>
      <c r="Y23">
        <v>24.907607841646598</v>
      </c>
      <c r="Z23">
        <v>26.7183261679147</v>
      </c>
      <c r="AA23">
        <v>25.395765384549801</v>
      </c>
      <c r="AB23">
        <v>25.269922627915999</v>
      </c>
      <c r="AC23">
        <v>25.5633657991009</v>
      </c>
      <c r="AD23">
        <v>28.096028687873801</v>
      </c>
      <c r="AE23">
        <v>36.739195183328697</v>
      </c>
      <c r="AF23">
        <v>37.909253092341601</v>
      </c>
    </row>
    <row r="24" spans="1:32" x14ac:dyDescent="0.3">
      <c r="A24" t="s">
        <v>181</v>
      </c>
      <c r="B24" t="s">
        <v>341</v>
      </c>
      <c r="C24" t="s">
        <v>297</v>
      </c>
      <c r="D24" t="s">
        <v>342</v>
      </c>
      <c r="E24" t="s">
        <v>298</v>
      </c>
      <c r="G24">
        <v>1372.9285877422999</v>
      </c>
      <c r="H24">
        <v>1389.81650720415</v>
      </c>
      <c r="I24">
        <v>1513.97109868604</v>
      </c>
      <c r="J24">
        <v>1643.1499944964901</v>
      </c>
      <c r="K24">
        <v>1740.5297176157801</v>
      </c>
      <c r="L24">
        <v>1912.55522607633</v>
      </c>
      <c r="M24">
        <v>1978.17344915741</v>
      </c>
      <c r="N24">
        <v>2100.92872027659</v>
      </c>
      <c r="O24">
        <v>2089.0472162270798</v>
      </c>
      <c r="P24">
        <v>2139.37882201704</v>
      </c>
      <c r="Q24">
        <v>2171.09481352579</v>
      </c>
      <c r="R24">
        <v>2207.0356143443701</v>
      </c>
      <c r="S24">
        <v>2321.1660400932301</v>
      </c>
      <c r="T24">
        <v>2181.2910619334002</v>
      </c>
      <c r="U24">
        <v>2082.20417178052</v>
      </c>
      <c r="V24">
        <v>2008.24730454209</v>
      </c>
      <c r="W24">
        <v>1816.47253463525</v>
      </c>
      <c r="X24">
        <v>1635.24624220997</v>
      </c>
      <c r="Y24">
        <v>1655.01319498458</v>
      </c>
      <c r="Z24">
        <v>1823.4527509289901</v>
      </c>
      <c r="AA24">
        <v>1921.9973981138501</v>
      </c>
      <c r="AB24">
        <v>2027.7442571121301</v>
      </c>
      <c r="AC24">
        <v>2132.8217738071298</v>
      </c>
      <c r="AD24">
        <v>2260.5300806046898</v>
      </c>
      <c r="AE24">
        <v>2267.3934004845601</v>
      </c>
      <c r="AF24">
        <v>2255.1292029092401</v>
      </c>
    </row>
    <row r="25" spans="1:32" x14ac:dyDescent="0.3">
      <c r="A25" t="s">
        <v>181</v>
      </c>
      <c r="B25" t="s">
        <v>343</v>
      </c>
      <c r="C25" t="s">
        <v>297</v>
      </c>
      <c r="D25" t="s">
        <v>344</v>
      </c>
      <c r="E25" t="s">
        <v>298</v>
      </c>
      <c r="G25">
        <v>139.23875490782501</v>
      </c>
      <c r="H25">
        <v>140.127846629033</v>
      </c>
      <c r="I25">
        <v>152.53851804937801</v>
      </c>
      <c r="J25">
        <v>166.26665160231701</v>
      </c>
      <c r="K25">
        <v>176.73409200636701</v>
      </c>
      <c r="L25">
        <v>196.82182003370099</v>
      </c>
      <c r="M25">
        <v>207.18749835085501</v>
      </c>
      <c r="N25">
        <v>226.111025322009</v>
      </c>
      <c r="O25">
        <v>225.71940887303799</v>
      </c>
      <c r="P25">
        <v>229.33564972572501</v>
      </c>
      <c r="Q25">
        <v>232.42600546513199</v>
      </c>
      <c r="R25">
        <v>238.43575806530799</v>
      </c>
      <c r="S25">
        <v>250.57873227784501</v>
      </c>
      <c r="T25">
        <v>234.40019368927599</v>
      </c>
      <c r="U25">
        <v>223.06340065332199</v>
      </c>
      <c r="V25">
        <v>217.30585840099499</v>
      </c>
      <c r="W25">
        <v>195.43051551639499</v>
      </c>
      <c r="X25">
        <v>173.34058082096601</v>
      </c>
      <c r="Y25">
        <v>172.90021138836499</v>
      </c>
      <c r="Z25">
        <v>190.93968032061201</v>
      </c>
      <c r="AA25">
        <v>204.77615768544899</v>
      </c>
      <c r="AB25">
        <v>229.867871618919</v>
      </c>
      <c r="AC25">
        <v>250.26303671670701</v>
      </c>
      <c r="AD25">
        <v>275.97459664911798</v>
      </c>
      <c r="AE25">
        <v>260.52185939314899</v>
      </c>
      <c r="AF25">
        <v>252.73764373777601</v>
      </c>
    </row>
    <row r="26" spans="1:32" x14ac:dyDescent="0.3">
      <c r="A26" t="s">
        <v>181</v>
      </c>
      <c r="B26" t="s">
        <v>345</v>
      </c>
      <c r="C26" t="s">
        <v>297</v>
      </c>
      <c r="D26" t="s">
        <v>346</v>
      </c>
      <c r="E26" t="s">
        <v>298</v>
      </c>
      <c r="G26">
        <v>801.12497766848799</v>
      </c>
      <c r="H26">
        <v>810.89253417572695</v>
      </c>
      <c r="I26">
        <v>883.35704745471605</v>
      </c>
      <c r="J26">
        <v>957.807113381102</v>
      </c>
      <c r="K26">
        <v>1012.69188247249</v>
      </c>
      <c r="L26">
        <v>1107.98254632674</v>
      </c>
      <c r="M26">
        <v>1140.9908973276899</v>
      </c>
      <c r="N26">
        <v>1205.7214524456799</v>
      </c>
      <c r="O26">
        <v>1198.41306211036</v>
      </c>
      <c r="P26">
        <v>1231.25881186576</v>
      </c>
      <c r="Q26">
        <v>1250.0850013598199</v>
      </c>
      <c r="R26">
        <v>1267.7658610894</v>
      </c>
      <c r="S26">
        <v>1334.2668292493499</v>
      </c>
      <c r="T26">
        <v>1258.19449775474</v>
      </c>
      <c r="U26">
        <v>1203.00659710015</v>
      </c>
      <c r="V26">
        <v>1176.2805302777001</v>
      </c>
      <c r="W26">
        <v>1056.3099194884001</v>
      </c>
      <c r="X26">
        <v>946.491814099365</v>
      </c>
      <c r="Y26">
        <v>954.84309784337097</v>
      </c>
      <c r="Z26">
        <v>1041.59012056029</v>
      </c>
      <c r="AA26">
        <v>1101.0011514804801</v>
      </c>
      <c r="AB26">
        <v>1144.38269983124</v>
      </c>
      <c r="AC26">
        <v>1162.5159943639501</v>
      </c>
      <c r="AD26">
        <v>1206.9485526891301</v>
      </c>
      <c r="AE26">
        <v>1224.5572936020301</v>
      </c>
      <c r="AF26">
        <v>1216.4345197615901</v>
      </c>
    </row>
    <row r="27" spans="1:32" x14ac:dyDescent="0.3">
      <c r="A27" t="s">
        <v>181</v>
      </c>
      <c r="B27" t="s">
        <v>347</v>
      </c>
      <c r="C27" t="s">
        <v>297</v>
      </c>
      <c r="D27" t="s">
        <v>348</v>
      </c>
      <c r="E27" t="s">
        <v>298</v>
      </c>
      <c r="G27">
        <v>432.56485516598798</v>
      </c>
      <c r="H27">
        <v>438.79612639939199</v>
      </c>
      <c r="I27">
        <v>478.07553318194601</v>
      </c>
      <c r="J27">
        <v>519.07622951306701</v>
      </c>
      <c r="K27">
        <v>551.10374313692296</v>
      </c>
      <c r="L27">
        <v>607.75085971589294</v>
      </c>
      <c r="M27">
        <v>629.99505347886304</v>
      </c>
      <c r="N27">
        <v>669.09624250889601</v>
      </c>
      <c r="O27">
        <v>664.914745243683</v>
      </c>
      <c r="P27">
        <v>678.78436042556302</v>
      </c>
      <c r="Q27">
        <v>688.58380670083898</v>
      </c>
      <c r="R27">
        <v>700.833995189657</v>
      </c>
      <c r="S27">
        <v>736.32047856604197</v>
      </c>
      <c r="T27">
        <v>688.69637048937705</v>
      </c>
      <c r="U27">
        <v>656.13417402704295</v>
      </c>
      <c r="V27">
        <v>614.66091586339496</v>
      </c>
      <c r="W27">
        <v>564.73209963045599</v>
      </c>
      <c r="X27">
        <v>515.41384728964294</v>
      </c>
      <c r="Y27">
        <v>527.26988575284395</v>
      </c>
      <c r="Z27">
        <v>590.92295004808398</v>
      </c>
      <c r="AA27">
        <v>616.22008894791702</v>
      </c>
      <c r="AB27">
        <v>653.49368566197597</v>
      </c>
      <c r="AC27">
        <v>720.04274272647501</v>
      </c>
      <c r="AD27">
        <v>777.60693126643696</v>
      </c>
      <c r="AE27">
        <v>782.31424748938002</v>
      </c>
      <c r="AF27">
        <v>785.95703940986903</v>
      </c>
    </row>
    <row r="28" spans="1:32" x14ac:dyDescent="0.3">
      <c r="A28" t="s">
        <v>181</v>
      </c>
      <c r="B28" t="s">
        <v>349</v>
      </c>
      <c r="C28" t="s">
        <v>297</v>
      </c>
      <c r="D28" t="s">
        <v>350</v>
      </c>
      <c r="E28" t="s">
        <v>298</v>
      </c>
      <c r="G28">
        <v>76.377409258253707</v>
      </c>
      <c r="H28">
        <v>80.564223784446895</v>
      </c>
      <c r="I28">
        <v>89.196584452665306</v>
      </c>
      <c r="J28">
        <v>98.247635065874803</v>
      </c>
      <c r="K28">
        <v>107.77980745242201</v>
      </c>
      <c r="L28">
        <v>119.88143045662</v>
      </c>
      <c r="M28">
        <v>126.452303112379</v>
      </c>
      <c r="N28">
        <v>134.73827716735701</v>
      </c>
      <c r="O28">
        <v>134.518816914387</v>
      </c>
      <c r="P28">
        <v>144.42278025069601</v>
      </c>
      <c r="Q28">
        <v>152.13743510038799</v>
      </c>
      <c r="R28">
        <v>156.18296854290901</v>
      </c>
      <c r="S28">
        <v>167.26075127280399</v>
      </c>
      <c r="T28">
        <v>166.74896007784201</v>
      </c>
      <c r="U28">
        <v>168.93053130107</v>
      </c>
      <c r="V28">
        <v>166.292754418832</v>
      </c>
      <c r="W28">
        <v>151.527873456729</v>
      </c>
      <c r="X28">
        <v>136.23819874201601</v>
      </c>
      <c r="Y28">
        <v>127.10455675900199</v>
      </c>
      <c r="Z28">
        <v>142.91186411343</v>
      </c>
      <c r="AA28">
        <v>160.825663801329</v>
      </c>
      <c r="AB28">
        <v>184.113263403433</v>
      </c>
      <c r="AC28">
        <v>213.51980781599701</v>
      </c>
      <c r="AD28">
        <v>225.90890411775101</v>
      </c>
      <c r="AE28">
        <v>211.50181225999901</v>
      </c>
      <c r="AF28">
        <v>182.72354850806499</v>
      </c>
    </row>
    <row r="29" spans="1:32" x14ac:dyDescent="0.3">
      <c r="A29" t="s">
        <v>181</v>
      </c>
      <c r="B29" t="s">
        <v>351</v>
      </c>
      <c r="C29" t="s">
        <v>297</v>
      </c>
      <c r="D29" t="s">
        <v>352</v>
      </c>
      <c r="E29" t="s">
        <v>298</v>
      </c>
      <c r="G29">
        <v>32.227722375150101</v>
      </c>
      <c r="H29">
        <v>34.005525375940103</v>
      </c>
      <c r="I29">
        <v>37.695221028704402</v>
      </c>
      <c r="J29">
        <v>41.564073936347597</v>
      </c>
      <c r="K29">
        <v>45.483702489626502</v>
      </c>
      <c r="L29">
        <v>50.5132449311443</v>
      </c>
      <c r="M29">
        <v>53.270234106400999</v>
      </c>
      <c r="N29">
        <v>56.296834577852998</v>
      </c>
      <c r="O29">
        <v>56.332952654911203</v>
      </c>
      <c r="P29">
        <v>60.517727149500601</v>
      </c>
      <c r="Q29">
        <v>63.772759744283</v>
      </c>
      <c r="R29">
        <v>65.3622384047179</v>
      </c>
      <c r="S29">
        <v>69.906547724345799</v>
      </c>
      <c r="T29">
        <v>70.132280332976705</v>
      </c>
      <c r="U29">
        <v>72.892871726521193</v>
      </c>
      <c r="V29">
        <v>73.290804541938996</v>
      </c>
      <c r="W29">
        <v>67.219812889787804</v>
      </c>
      <c r="X29">
        <v>60.679266632638601</v>
      </c>
      <c r="Y29">
        <v>56.137576273636398</v>
      </c>
      <c r="Z29">
        <v>64.081611979117099</v>
      </c>
      <c r="AA29">
        <v>73.471103816846295</v>
      </c>
      <c r="AB29">
        <v>85.741370478855004</v>
      </c>
      <c r="AC29">
        <v>100.528177384994</v>
      </c>
      <c r="AD29">
        <v>106.779188005462</v>
      </c>
      <c r="AE29">
        <v>103.171105529542</v>
      </c>
      <c r="AF29">
        <v>90.889250664864207</v>
      </c>
    </row>
    <row r="30" spans="1:32" x14ac:dyDescent="0.3">
      <c r="A30" t="s">
        <v>181</v>
      </c>
      <c r="B30" t="s">
        <v>353</v>
      </c>
      <c r="C30" t="s">
        <v>297</v>
      </c>
      <c r="D30" t="s">
        <v>354</v>
      </c>
      <c r="E30" t="s">
        <v>298</v>
      </c>
      <c r="G30">
        <v>2.54289999839032</v>
      </c>
      <c r="H30">
        <v>2.7181978713617201</v>
      </c>
      <c r="I30">
        <v>3.0458493060674798</v>
      </c>
      <c r="J30">
        <v>3.33952576142222</v>
      </c>
      <c r="K30">
        <v>3.7162974420623298</v>
      </c>
      <c r="L30">
        <v>4.2207629428333897</v>
      </c>
      <c r="M30">
        <v>4.5173966213313204</v>
      </c>
      <c r="N30">
        <v>4.9903867612164703</v>
      </c>
      <c r="O30">
        <v>5.0740619189303402</v>
      </c>
      <c r="P30">
        <v>5.4811791928673603</v>
      </c>
      <c r="Q30">
        <v>5.8328508554143896</v>
      </c>
      <c r="R30">
        <v>6.1933942210751498</v>
      </c>
      <c r="S30">
        <v>6.7546370894417196</v>
      </c>
      <c r="T30">
        <v>6.3781666108667903</v>
      </c>
      <c r="U30">
        <v>6.2785367933899403</v>
      </c>
      <c r="V30">
        <v>6.3940601304581897</v>
      </c>
      <c r="W30">
        <v>5.9003161366924699</v>
      </c>
      <c r="X30">
        <v>5.6543916386622204</v>
      </c>
      <c r="Y30">
        <v>5.7852589141463104</v>
      </c>
      <c r="Z30">
        <v>6.5058482517424903</v>
      </c>
      <c r="AA30">
        <v>6.7588157921693801</v>
      </c>
      <c r="AB30">
        <v>7.13546376229566</v>
      </c>
      <c r="AC30">
        <v>7.8629937922040902</v>
      </c>
      <c r="AD30">
        <v>9.8202852395790696</v>
      </c>
      <c r="AE30">
        <v>10.9247921204664</v>
      </c>
      <c r="AF30">
        <v>11.139970363368001</v>
      </c>
    </row>
    <row r="31" spans="1:32" x14ac:dyDescent="0.3">
      <c r="A31" t="s">
        <v>181</v>
      </c>
      <c r="B31" t="s">
        <v>355</v>
      </c>
      <c r="C31" t="s">
        <v>297</v>
      </c>
      <c r="D31" t="s">
        <v>356</v>
      </c>
      <c r="E31" t="s">
        <v>298</v>
      </c>
      <c r="G31">
        <v>11.1133992895695</v>
      </c>
      <c r="H31">
        <v>11.695136436209101</v>
      </c>
      <c r="I31">
        <v>12.9219949928726</v>
      </c>
      <c r="J31">
        <v>14.232672710433199</v>
      </c>
      <c r="K31">
        <v>15.580529790110999</v>
      </c>
      <c r="L31">
        <v>17.3157003979751</v>
      </c>
      <c r="M31">
        <v>18.266966317703599</v>
      </c>
      <c r="N31">
        <v>19.5533190139796</v>
      </c>
      <c r="O31">
        <v>19.443054254107601</v>
      </c>
      <c r="P31">
        <v>20.830725988236001</v>
      </c>
      <c r="Q31">
        <v>21.920622077518999</v>
      </c>
      <c r="R31">
        <v>22.468951700492301</v>
      </c>
      <c r="S31">
        <v>24.0295804474761</v>
      </c>
      <c r="T31">
        <v>24.077699527333099</v>
      </c>
      <c r="U31">
        <v>23.923267791477699</v>
      </c>
      <c r="V31">
        <v>23.764962218580902</v>
      </c>
      <c r="W31">
        <v>22.235287208462399</v>
      </c>
      <c r="X31">
        <v>20.9701787340327</v>
      </c>
      <c r="Y31">
        <v>19.654957900113899</v>
      </c>
      <c r="Z31">
        <v>22.006819492122599</v>
      </c>
      <c r="AA31">
        <v>24.522556952894998</v>
      </c>
      <c r="AB31">
        <v>28.473887983609099</v>
      </c>
      <c r="AC31">
        <v>34.627451695498301</v>
      </c>
      <c r="AD31">
        <v>37.192062567454499</v>
      </c>
      <c r="AE31">
        <v>31.380671033778899</v>
      </c>
      <c r="AF31">
        <v>24.370603646171901</v>
      </c>
    </row>
    <row r="32" spans="1:32" x14ac:dyDescent="0.3">
      <c r="A32" t="s">
        <v>181</v>
      </c>
      <c r="B32" t="s">
        <v>357</v>
      </c>
      <c r="C32" t="s">
        <v>297</v>
      </c>
      <c r="D32" t="s">
        <v>358</v>
      </c>
      <c r="E32" t="s">
        <v>298</v>
      </c>
      <c r="G32">
        <v>21.981295908343899</v>
      </c>
      <c r="H32">
        <v>23.1661025271063</v>
      </c>
      <c r="I32">
        <v>25.599910997278801</v>
      </c>
      <c r="J32">
        <v>28.184462608598398</v>
      </c>
      <c r="K32">
        <v>30.973934597193299</v>
      </c>
      <c r="L32">
        <v>34.428748609024801</v>
      </c>
      <c r="M32">
        <v>36.267813550610498</v>
      </c>
      <c r="N32">
        <v>38.7418559788971</v>
      </c>
      <c r="O32">
        <v>38.551304792346002</v>
      </c>
      <c r="P32">
        <v>41.377636179759001</v>
      </c>
      <c r="Q32">
        <v>43.544712476327703</v>
      </c>
      <c r="R32">
        <v>44.5975965908791</v>
      </c>
      <c r="S32">
        <v>47.732102675895398</v>
      </c>
      <c r="T32">
        <v>47.569409458564998</v>
      </c>
      <c r="U32">
        <v>47.441892731006902</v>
      </c>
      <c r="V32">
        <v>45.320342492938202</v>
      </c>
      <c r="W32">
        <v>40.236803718882598</v>
      </c>
      <c r="X32">
        <v>35.074800402466998</v>
      </c>
      <c r="Y32">
        <v>32.647177627471201</v>
      </c>
      <c r="Z32">
        <v>36.496520396314402</v>
      </c>
      <c r="AA32">
        <v>41.251374770746999</v>
      </c>
      <c r="AB32">
        <v>46.707407299855703</v>
      </c>
      <c r="AC32">
        <v>52.844736849210598</v>
      </c>
      <c r="AD32">
        <v>54.6194651277671</v>
      </c>
      <c r="AE32">
        <v>49.828384860639602</v>
      </c>
      <c r="AF32">
        <v>42.3333212013153</v>
      </c>
    </row>
    <row r="33" spans="1:32" x14ac:dyDescent="0.3">
      <c r="A33" t="s">
        <v>181</v>
      </c>
      <c r="B33" t="s">
        <v>359</v>
      </c>
      <c r="C33" t="s">
        <v>297</v>
      </c>
      <c r="D33" t="s">
        <v>360</v>
      </c>
      <c r="E33" t="s">
        <v>298</v>
      </c>
      <c r="G33">
        <v>8.5120916867999004</v>
      </c>
      <c r="H33">
        <v>8.9792615738295396</v>
      </c>
      <c r="I33">
        <v>9.9336081277419996</v>
      </c>
      <c r="J33">
        <v>10.9269000490732</v>
      </c>
      <c r="K33">
        <v>12.025343133428599</v>
      </c>
      <c r="L33">
        <v>13.4029735756426</v>
      </c>
      <c r="M33">
        <v>14.1298925163326</v>
      </c>
      <c r="N33">
        <v>15.155880835410301</v>
      </c>
      <c r="O33">
        <v>15.117443294092199</v>
      </c>
      <c r="P33">
        <v>16.215511740333401</v>
      </c>
      <c r="Q33">
        <v>17.0664899468435</v>
      </c>
      <c r="R33">
        <v>17.560787625744201</v>
      </c>
      <c r="S33">
        <v>18.837883335645099</v>
      </c>
      <c r="T33">
        <v>18.5914041481008</v>
      </c>
      <c r="U33">
        <v>18.393962258674101</v>
      </c>
      <c r="V33">
        <v>17.5225850349156</v>
      </c>
      <c r="W33">
        <v>15.9356535029033</v>
      </c>
      <c r="X33">
        <v>13.859561334215099</v>
      </c>
      <c r="Y33">
        <v>12.879586043634299</v>
      </c>
      <c r="Z33">
        <v>13.821063994133199</v>
      </c>
      <c r="AA33">
        <v>14.821812468671</v>
      </c>
      <c r="AB33">
        <v>16.055133878817902</v>
      </c>
      <c r="AC33">
        <v>17.656448094090202</v>
      </c>
      <c r="AD33">
        <v>17.4979031774884</v>
      </c>
      <c r="AE33">
        <v>16.196858715572802</v>
      </c>
      <c r="AF33">
        <v>13.9904026323454</v>
      </c>
    </row>
    <row r="34" spans="1:32" x14ac:dyDescent="0.3">
      <c r="A34" t="s">
        <v>181</v>
      </c>
      <c r="B34" t="s">
        <v>361</v>
      </c>
      <c r="C34" t="s">
        <v>297</v>
      </c>
      <c r="D34" t="s">
        <v>362</v>
      </c>
      <c r="E34" t="s">
        <v>298</v>
      </c>
      <c r="G34">
        <v>102.960021247859</v>
      </c>
      <c r="H34">
        <v>108.18209861330701</v>
      </c>
      <c r="I34">
        <v>118.78010442761401</v>
      </c>
      <c r="J34">
        <v>128.709484961562</v>
      </c>
      <c r="K34">
        <v>137.814322235649</v>
      </c>
      <c r="L34">
        <v>156.02871903685701</v>
      </c>
      <c r="M34">
        <v>165.248976604803</v>
      </c>
      <c r="N34">
        <v>177.49901404426399</v>
      </c>
      <c r="O34">
        <v>175.24708666480799</v>
      </c>
      <c r="P34">
        <v>183.503442272445</v>
      </c>
      <c r="Q34">
        <v>191.715324134014</v>
      </c>
      <c r="R34">
        <v>200.00804711740699</v>
      </c>
      <c r="S34">
        <v>210.72161807967399</v>
      </c>
      <c r="T34">
        <v>206.945549917759</v>
      </c>
      <c r="U34">
        <v>204.34278275653901</v>
      </c>
      <c r="V34">
        <v>204.97021961825101</v>
      </c>
      <c r="W34">
        <v>184.74218970521599</v>
      </c>
      <c r="X34">
        <v>159.134054667285</v>
      </c>
      <c r="Y34">
        <v>153.738487347931</v>
      </c>
      <c r="Z34">
        <v>177.47808176189801</v>
      </c>
      <c r="AA34">
        <v>184.733248409879</v>
      </c>
      <c r="AB34">
        <v>199.55554659826601</v>
      </c>
      <c r="AC34">
        <v>218.821545583757</v>
      </c>
      <c r="AD34">
        <v>236.51694631980899</v>
      </c>
      <c r="AE34">
        <v>203.463109263972</v>
      </c>
      <c r="AF34">
        <v>186.32596572165099</v>
      </c>
    </row>
    <row r="35" spans="1:32" x14ac:dyDescent="0.3">
      <c r="A35" t="s">
        <v>181</v>
      </c>
      <c r="B35" t="s">
        <v>363</v>
      </c>
      <c r="C35" t="s">
        <v>297</v>
      </c>
      <c r="D35" t="s">
        <v>364</v>
      </c>
      <c r="E35" t="s">
        <v>298</v>
      </c>
      <c r="G35">
        <v>399.048861516643</v>
      </c>
      <c r="H35">
        <v>416.50939890240699</v>
      </c>
      <c r="I35">
        <v>456.64789035278602</v>
      </c>
      <c r="J35">
        <v>499.92433795014102</v>
      </c>
      <c r="K35">
        <v>538.71128056005603</v>
      </c>
      <c r="L35">
        <v>605.81386678778301</v>
      </c>
      <c r="M35">
        <v>640.27930974145499</v>
      </c>
      <c r="N35">
        <v>685.56375479608698</v>
      </c>
      <c r="O35">
        <v>678.37719548322798</v>
      </c>
      <c r="P35">
        <v>708.469130291287</v>
      </c>
      <c r="Q35">
        <v>727.03904564730999</v>
      </c>
      <c r="R35">
        <v>732.38983284222104</v>
      </c>
      <c r="S35">
        <v>781.22934655946597</v>
      </c>
      <c r="T35">
        <v>783.63456045388796</v>
      </c>
      <c r="U35">
        <v>780.86724662917902</v>
      </c>
      <c r="V35">
        <v>773.12600186493501</v>
      </c>
      <c r="W35">
        <v>724.464039988286</v>
      </c>
      <c r="X35">
        <v>650.04152742464498</v>
      </c>
      <c r="Y35">
        <v>586.78601998364798</v>
      </c>
      <c r="Z35">
        <v>608.38644546416504</v>
      </c>
      <c r="AA35">
        <v>627.39108129694705</v>
      </c>
      <c r="AB35">
        <v>664.380296294402</v>
      </c>
      <c r="AC35">
        <v>714.69065771156795</v>
      </c>
      <c r="AD35">
        <v>755.36438540084896</v>
      </c>
      <c r="AE35">
        <v>811.10709067477796</v>
      </c>
      <c r="AF35">
        <v>863.55058983365905</v>
      </c>
    </row>
    <row r="36" spans="1:32" x14ac:dyDescent="0.3">
      <c r="A36" t="s">
        <v>181</v>
      </c>
      <c r="B36" t="s">
        <v>365</v>
      </c>
      <c r="C36" t="s">
        <v>297</v>
      </c>
      <c r="D36" t="s">
        <v>366</v>
      </c>
      <c r="E36" t="s">
        <v>298</v>
      </c>
      <c r="G36">
        <v>166.61277412458699</v>
      </c>
      <c r="H36">
        <v>169.71644517351001</v>
      </c>
      <c r="I36">
        <v>181.53040089500001</v>
      </c>
      <c r="J36">
        <v>195.37994771220801</v>
      </c>
      <c r="K36">
        <v>209.18002168905801</v>
      </c>
      <c r="L36">
        <v>224.55981030958901</v>
      </c>
      <c r="M36">
        <v>223.812167459335</v>
      </c>
      <c r="N36">
        <v>230.540565470947</v>
      </c>
      <c r="O36">
        <v>222.849961752865</v>
      </c>
      <c r="P36">
        <v>229.146027312217</v>
      </c>
      <c r="Q36">
        <v>236.89987249648999</v>
      </c>
      <c r="R36">
        <v>242.30944146857601</v>
      </c>
      <c r="S36">
        <v>259.78010250990701</v>
      </c>
      <c r="T36">
        <v>251.98499389387999</v>
      </c>
      <c r="U36">
        <v>241.93964601054401</v>
      </c>
      <c r="V36">
        <v>231.949179459839</v>
      </c>
      <c r="W36">
        <v>201.75785562364899</v>
      </c>
      <c r="X36">
        <v>166.81914848039901</v>
      </c>
      <c r="Y36">
        <v>149.035740642711</v>
      </c>
      <c r="Z36">
        <v>150.174677549904</v>
      </c>
      <c r="AA36">
        <v>148.86651492375699</v>
      </c>
      <c r="AB36">
        <v>150.263666839141</v>
      </c>
      <c r="AC36">
        <v>151.38464898592201</v>
      </c>
      <c r="AD36">
        <v>154.66713454183699</v>
      </c>
      <c r="AE36">
        <v>155.277787248782</v>
      </c>
      <c r="AF36">
        <v>153.03464645922699</v>
      </c>
    </row>
    <row r="37" spans="1:32" x14ac:dyDescent="0.3">
      <c r="A37" t="s">
        <v>181</v>
      </c>
      <c r="B37" t="s">
        <v>367</v>
      </c>
      <c r="C37" t="s">
        <v>297</v>
      </c>
      <c r="D37" t="s">
        <v>368</v>
      </c>
      <c r="E37" t="s">
        <v>298</v>
      </c>
      <c r="G37">
        <v>167.28280685487201</v>
      </c>
      <c r="H37">
        <v>176.34492998787999</v>
      </c>
      <c r="I37">
        <v>196.69297877006801</v>
      </c>
      <c r="J37">
        <v>216.84081079264701</v>
      </c>
      <c r="K37">
        <v>229.49656649613601</v>
      </c>
      <c r="L37">
        <v>270.28629336407801</v>
      </c>
      <c r="M37">
        <v>288.99502908228902</v>
      </c>
      <c r="N37">
        <v>312.73261656975802</v>
      </c>
      <c r="O37">
        <v>310.293056836196</v>
      </c>
      <c r="P37">
        <v>319.420616058669</v>
      </c>
      <c r="Q37">
        <v>316.26104623382201</v>
      </c>
      <c r="R37">
        <v>305.489338096653</v>
      </c>
      <c r="S37">
        <v>314.05763456775401</v>
      </c>
      <c r="T37">
        <v>304.80371875524202</v>
      </c>
      <c r="U37">
        <v>299.16601533335103</v>
      </c>
      <c r="V37">
        <v>287.4752792786</v>
      </c>
      <c r="W37">
        <v>277.79417899495201</v>
      </c>
      <c r="X37">
        <v>257.16778854332699</v>
      </c>
      <c r="Y37">
        <v>224.76298006218701</v>
      </c>
      <c r="Z37">
        <v>228.432229718261</v>
      </c>
      <c r="AA37">
        <v>232.56827462766199</v>
      </c>
      <c r="AB37">
        <v>235.959436913519</v>
      </c>
      <c r="AC37">
        <v>237.97690678667001</v>
      </c>
      <c r="AD37">
        <v>238.91400280809401</v>
      </c>
      <c r="AE37">
        <v>225.867305465275</v>
      </c>
      <c r="AF37">
        <v>228.32316338379201</v>
      </c>
    </row>
    <row r="38" spans="1:32" x14ac:dyDescent="0.3">
      <c r="A38" t="s">
        <v>181</v>
      </c>
      <c r="B38" t="s">
        <v>369</v>
      </c>
      <c r="C38" t="s">
        <v>297</v>
      </c>
      <c r="D38" t="s">
        <v>370</v>
      </c>
      <c r="E38" t="s">
        <v>298</v>
      </c>
      <c r="G38">
        <v>65.153280537184102</v>
      </c>
      <c r="H38">
        <v>70.448023741016698</v>
      </c>
      <c r="I38">
        <v>78.424510687719007</v>
      </c>
      <c r="J38">
        <v>87.703579445287303</v>
      </c>
      <c r="K38">
        <v>100.034692374863</v>
      </c>
      <c r="L38">
        <v>110.967763114116</v>
      </c>
      <c r="M38">
        <v>127.472113199831</v>
      </c>
      <c r="N38">
        <v>142.29057275538301</v>
      </c>
      <c r="O38">
        <v>145.234176894168</v>
      </c>
      <c r="P38">
        <v>159.902486920401</v>
      </c>
      <c r="Q38">
        <v>173.87812691699801</v>
      </c>
      <c r="R38">
        <v>184.591053276992</v>
      </c>
      <c r="S38">
        <v>207.391609481806</v>
      </c>
      <c r="T38">
        <v>226.84584780476499</v>
      </c>
      <c r="U38">
        <v>239.76158528528401</v>
      </c>
      <c r="V38">
        <v>253.701543126497</v>
      </c>
      <c r="W38">
        <v>244.91200536968501</v>
      </c>
      <c r="X38">
        <v>226.05459040092001</v>
      </c>
      <c r="Y38">
        <v>212.98729927875101</v>
      </c>
      <c r="Z38">
        <v>229.779538196</v>
      </c>
      <c r="AA38">
        <v>245.95629174552801</v>
      </c>
      <c r="AB38">
        <v>278.15719254174201</v>
      </c>
      <c r="AC38">
        <v>325.32910193897601</v>
      </c>
      <c r="AD38">
        <v>361.78324805091802</v>
      </c>
      <c r="AE38">
        <v>429.96199796072102</v>
      </c>
      <c r="AF38">
        <v>482.19277999064002</v>
      </c>
    </row>
    <row r="39" spans="1:32" x14ac:dyDescent="0.3">
      <c r="A39" t="s">
        <v>181</v>
      </c>
      <c r="B39" t="s">
        <v>371</v>
      </c>
      <c r="C39" t="s">
        <v>297</v>
      </c>
      <c r="D39" t="s">
        <v>372</v>
      </c>
      <c r="E39" t="s">
        <v>298</v>
      </c>
      <c r="G39">
        <v>165.281437079163</v>
      </c>
      <c r="H39">
        <v>177.350878350774</v>
      </c>
      <c r="I39">
        <v>203.03481375186101</v>
      </c>
      <c r="J39">
        <v>230.98053083932999</v>
      </c>
      <c r="K39">
        <v>256.43612512670097</v>
      </c>
      <c r="L39">
        <v>286.73170361104002</v>
      </c>
      <c r="M39">
        <v>304.38611096501501</v>
      </c>
      <c r="N39">
        <v>327.18690259691499</v>
      </c>
      <c r="O39">
        <v>320.16335967202099</v>
      </c>
      <c r="P39">
        <v>340.735433807758</v>
      </c>
      <c r="Q39">
        <v>361.09023584122099</v>
      </c>
      <c r="R39">
        <v>382.79762601164799</v>
      </c>
      <c r="S39">
        <v>403.22458994588101</v>
      </c>
      <c r="T39">
        <v>399.81273065784302</v>
      </c>
      <c r="U39">
        <v>397.121657633224</v>
      </c>
      <c r="V39">
        <v>418.67155931575297</v>
      </c>
      <c r="W39">
        <v>496.50463115580197</v>
      </c>
      <c r="X39">
        <v>491.334050706212</v>
      </c>
      <c r="Y39">
        <v>486.463906475606</v>
      </c>
      <c r="Z39">
        <v>503.94078698351001</v>
      </c>
      <c r="AA39">
        <v>503.88981699752799</v>
      </c>
      <c r="AB39">
        <v>504.67720992604802</v>
      </c>
      <c r="AC39">
        <v>495.592583179423</v>
      </c>
      <c r="AD39">
        <v>517.83654405622303</v>
      </c>
      <c r="AE39">
        <v>514.37032506757396</v>
      </c>
      <c r="AF39">
        <v>514.83559582738701</v>
      </c>
    </row>
    <row r="40" spans="1:32" x14ac:dyDescent="0.3">
      <c r="A40" t="s">
        <v>181</v>
      </c>
      <c r="B40" t="s">
        <v>373</v>
      </c>
      <c r="C40" t="s">
        <v>297</v>
      </c>
      <c r="D40" t="s">
        <v>374</v>
      </c>
      <c r="E40" t="s">
        <v>298</v>
      </c>
      <c r="G40">
        <v>42.458845131241098</v>
      </c>
      <c r="H40">
        <v>45.405984837743297</v>
      </c>
      <c r="I40">
        <v>49.370892139526397</v>
      </c>
      <c r="J40">
        <v>53.020249448708</v>
      </c>
      <c r="K40">
        <v>57.467898270130298</v>
      </c>
      <c r="L40">
        <v>66.946480542925798</v>
      </c>
      <c r="M40">
        <v>71.315993029431596</v>
      </c>
      <c r="N40">
        <v>76.408000266225201</v>
      </c>
      <c r="O40">
        <v>73.712749282727401</v>
      </c>
      <c r="P40">
        <v>74.602501661483302</v>
      </c>
      <c r="Q40">
        <v>75.077085590178996</v>
      </c>
      <c r="R40">
        <v>72.087149653427602</v>
      </c>
      <c r="S40">
        <v>73.343483827569401</v>
      </c>
      <c r="T40">
        <v>68.5976183600947</v>
      </c>
      <c r="U40">
        <v>60.198313090549199</v>
      </c>
      <c r="V40">
        <v>56.1157316124293</v>
      </c>
      <c r="W40">
        <v>49.170643050526998</v>
      </c>
      <c r="X40">
        <v>48.321791804425601</v>
      </c>
      <c r="Y40">
        <v>50.6384627699533</v>
      </c>
      <c r="Z40">
        <v>57.3584196348204</v>
      </c>
      <c r="AA40">
        <v>66.502034517435206</v>
      </c>
      <c r="AB40">
        <v>79.834265119807199</v>
      </c>
      <c r="AC40">
        <v>88.267337864249996</v>
      </c>
      <c r="AD40">
        <v>97.248123704375104</v>
      </c>
      <c r="AE40">
        <v>109.840121452286</v>
      </c>
      <c r="AF40">
        <v>120.06714545752099</v>
      </c>
    </row>
    <row r="41" spans="1:32" x14ac:dyDescent="0.3">
      <c r="A41" t="s">
        <v>181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181</v>
      </c>
      <c r="B42" t="s">
        <v>377</v>
      </c>
      <c r="C42" t="s">
        <v>297</v>
      </c>
      <c r="D42" t="s">
        <v>378</v>
      </c>
      <c r="E42" t="s">
        <v>298</v>
      </c>
      <c r="G42">
        <v>293.99794157598598</v>
      </c>
      <c r="H42">
        <v>309.22687639305502</v>
      </c>
      <c r="I42">
        <v>339.531187778429</v>
      </c>
      <c r="J42">
        <v>373.57126817642001</v>
      </c>
      <c r="K42">
        <v>398.97602126415899</v>
      </c>
      <c r="L42">
        <v>447.49111856885298</v>
      </c>
      <c r="M42">
        <v>446.95806830843901</v>
      </c>
      <c r="N42">
        <v>474.26869232256098</v>
      </c>
      <c r="O42">
        <v>474.74923135401502</v>
      </c>
      <c r="P42">
        <v>496.49957889248401</v>
      </c>
      <c r="Q42">
        <v>505.27244458961502</v>
      </c>
      <c r="R42">
        <v>523.182850842427</v>
      </c>
      <c r="S42">
        <v>555.53228463518406</v>
      </c>
      <c r="T42">
        <v>539.01521992304299</v>
      </c>
      <c r="U42">
        <v>526.51632868571699</v>
      </c>
      <c r="V42">
        <v>535.91877444255203</v>
      </c>
      <c r="W42">
        <v>501.08774211956199</v>
      </c>
      <c r="X42">
        <v>462.33979715371902</v>
      </c>
      <c r="Y42">
        <v>475.12399366577102</v>
      </c>
      <c r="Z42">
        <v>503.235903342943</v>
      </c>
      <c r="AA42">
        <v>513.90127569834704</v>
      </c>
      <c r="AB42">
        <v>529.214662167254</v>
      </c>
      <c r="AC42">
        <v>537.95247597465402</v>
      </c>
      <c r="AD42">
        <v>619.42630158726797</v>
      </c>
      <c r="AE42">
        <v>599.84702530632705</v>
      </c>
      <c r="AF42">
        <v>581.76912564040504</v>
      </c>
    </row>
    <row r="43" spans="1:32" x14ac:dyDescent="0.3">
      <c r="A43" t="s">
        <v>181</v>
      </c>
      <c r="B43" t="s">
        <v>379</v>
      </c>
      <c r="C43" t="s">
        <v>297</v>
      </c>
      <c r="D43" t="s">
        <v>380</v>
      </c>
      <c r="E43" t="s">
        <v>298</v>
      </c>
      <c r="G43">
        <v>371.81626518084403</v>
      </c>
      <c r="H43">
        <v>391.24329165080701</v>
      </c>
      <c r="I43">
        <v>429.57261977940499</v>
      </c>
      <c r="J43">
        <v>472.27231329152801</v>
      </c>
      <c r="K43">
        <v>505.71664646980201</v>
      </c>
      <c r="L43">
        <v>564.90687044732204</v>
      </c>
      <c r="M43">
        <v>569.70887316118205</v>
      </c>
      <c r="N43">
        <v>606.95260154744403</v>
      </c>
      <c r="O43">
        <v>606.61331215908103</v>
      </c>
      <c r="P43">
        <v>633.62511361658005</v>
      </c>
      <c r="Q43">
        <v>647.23844892864702</v>
      </c>
      <c r="R43">
        <v>671.72664815032897</v>
      </c>
      <c r="S43">
        <v>717.95424813453599</v>
      </c>
      <c r="T43">
        <v>697.62250297698301</v>
      </c>
      <c r="U43">
        <v>680.70247125768196</v>
      </c>
      <c r="V43">
        <v>702.32300220901402</v>
      </c>
      <c r="W43">
        <v>666.47447407175503</v>
      </c>
      <c r="X43">
        <v>619.285091691464</v>
      </c>
      <c r="Y43">
        <v>627.98585354699605</v>
      </c>
      <c r="Z43">
        <v>672.61959333719994</v>
      </c>
      <c r="AA43">
        <v>693.50112849089805</v>
      </c>
      <c r="AB43">
        <v>725.78819880668198</v>
      </c>
      <c r="AC43">
        <v>760.98442118044397</v>
      </c>
      <c r="AD43">
        <v>884.18527567598801</v>
      </c>
      <c r="AE43">
        <v>847.23178394699198</v>
      </c>
      <c r="AF43">
        <v>803.18941177746501</v>
      </c>
    </row>
    <row r="44" spans="1:32" x14ac:dyDescent="0.3">
      <c r="A44" t="s">
        <v>181</v>
      </c>
      <c r="B44" t="s">
        <v>381</v>
      </c>
      <c r="C44" t="s">
        <v>297</v>
      </c>
      <c r="D44" t="s">
        <v>382</v>
      </c>
      <c r="E44" t="s">
        <v>298</v>
      </c>
      <c r="G44">
        <v>3298.1487627238998</v>
      </c>
      <c r="H44">
        <v>3386.0549228852401</v>
      </c>
      <c r="I44">
        <v>3675.7134799895498</v>
      </c>
      <c r="J44">
        <v>3984.3570001909602</v>
      </c>
      <c r="K44">
        <v>4246.8264620036798</v>
      </c>
      <c r="L44">
        <v>4699.8410912382296</v>
      </c>
      <c r="M44">
        <v>4873.3052570958698</v>
      </c>
      <c r="N44">
        <v>5185.9109625686096</v>
      </c>
      <c r="O44">
        <v>5123.3700994567998</v>
      </c>
      <c r="P44">
        <v>5289.9488251187404</v>
      </c>
      <c r="Q44">
        <v>5414.5989078842103</v>
      </c>
      <c r="R44">
        <v>5552.7998111016504</v>
      </c>
      <c r="S44">
        <v>5881.2287899323001</v>
      </c>
      <c r="T44">
        <v>5631.01929091901</v>
      </c>
      <c r="U44">
        <v>5464.7495554835796</v>
      </c>
      <c r="V44">
        <v>5427.1818624783</v>
      </c>
      <c r="W44">
        <v>5138.6908213159404</v>
      </c>
      <c r="X44">
        <v>4722.45698594839</v>
      </c>
      <c r="Y44">
        <v>4677.9817998048702</v>
      </c>
      <c r="Z44">
        <v>5039.9372989472104</v>
      </c>
      <c r="AA44">
        <v>5259.2481600356996</v>
      </c>
      <c r="AB44">
        <v>5483.2240825463396</v>
      </c>
      <c r="AC44">
        <v>5731.3762955164402</v>
      </c>
      <c r="AD44">
        <v>6175.4475725898401</v>
      </c>
      <c r="AE44">
        <v>6178.6327109355398</v>
      </c>
      <c r="AF44">
        <v>6146.2201459956996</v>
      </c>
    </row>
    <row r="45" spans="1:32" x14ac:dyDescent="0.3">
      <c r="A45" t="s">
        <v>181</v>
      </c>
      <c r="B45" t="s">
        <v>383</v>
      </c>
      <c r="C45" t="s">
        <v>297</v>
      </c>
      <c r="D45" t="s">
        <v>384</v>
      </c>
      <c r="E45" t="s">
        <v>298</v>
      </c>
      <c r="G45">
        <v>3296.7640517812101</v>
      </c>
      <c r="H45">
        <v>3384.6555826109802</v>
      </c>
      <c r="I45">
        <v>3674.2454229899099</v>
      </c>
      <c r="J45">
        <v>3982.7771109917699</v>
      </c>
      <c r="K45">
        <v>4245.1825716841104</v>
      </c>
      <c r="L45">
        <v>4698.02246444309</v>
      </c>
      <c r="M45">
        <v>4871.3989561623303</v>
      </c>
      <c r="N45">
        <v>5183.8306394749297</v>
      </c>
      <c r="O45">
        <v>5121.3333791004497</v>
      </c>
      <c r="P45">
        <v>5287.9144881118</v>
      </c>
      <c r="Q45">
        <v>5412.5684702694798</v>
      </c>
      <c r="R45">
        <v>5550.6039152613803</v>
      </c>
      <c r="S45">
        <v>5878.8617886084303</v>
      </c>
      <c r="T45">
        <v>5628.8571487317704</v>
      </c>
      <c r="U45">
        <v>5462.6623907785297</v>
      </c>
      <c r="V45">
        <v>5425.0220836919498</v>
      </c>
      <c r="W45">
        <v>5136.6178415328004</v>
      </c>
      <c r="X45">
        <v>4720.49962157341</v>
      </c>
      <c r="Y45">
        <v>4675.3419088329701</v>
      </c>
      <c r="Z45">
        <v>5036.5515068212499</v>
      </c>
      <c r="AA45">
        <v>5255.6242445046801</v>
      </c>
      <c r="AB45">
        <v>5478.8677302449096</v>
      </c>
      <c r="AC45">
        <v>5726.7380170538299</v>
      </c>
      <c r="AD45">
        <v>6170.3914311467297</v>
      </c>
      <c r="AE45">
        <v>6173.5254796026102</v>
      </c>
      <c r="AF45">
        <v>6141.2579507828896</v>
      </c>
    </row>
    <row r="46" spans="1:32" x14ac:dyDescent="0.3">
      <c r="A46" t="s">
        <v>181</v>
      </c>
      <c r="B46" t="s">
        <v>385</v>
      </c>
      <c r="C46" t="s">
        <v>297</v>
      </c>
      <c r="D46" t="s">
        <v>386</v>
      </c>
      <c r="E46" t="s">
        <v>298</v>
      </c>
      <c r="G46">
        <v>77.818323604858605</v>
      </c>
      <c r="H46">
        <v>82.016415257752001</v>
      </c>
      <c r="I46">
        <v>90.041432000975504</v>
      </c>
      <c r="J46">
        <v>98.701045115107505</v>
      </c>
      <c r="K46">
        <v>106.74062520564399</v>
      </c>
      <c r="L46">
        <v>117.415751878469</v>
      </c>
      <c r="M46">
        <v>122.750804852743</v>
      </c>
      <c r="N46">
        <v>132.683909224883</v>
      </c>
      <c r="O46">
        <v>131.864080805067</v>
      </c>
      <c r="P46">
        <v>137.12553472409601</v>
      </c>
      <c r="Q46">
        <v>141.96600433903299</v>
      </c>
      <c r="R46">
        <v>148.543797307902</v>
      </c>
      <c r="S46">
        <v>162.42196349935199</v>
      </c>
      <c r="T46">
        <v>158.60728305394099</v>
      </c>
      <c r="U46">
        <v>154.186142571966</v>
      </c>
      <c r="V46">
        <v>166.40422776646199</v>
      </c>
      <c r="W46">
        <v>165.386731952193</v>
      </c>
      <c r="X46">
        <v>156.94529453774399</v>
      </c>
      <c r="Y46">
        <v>152.861859881226</v>
      </c>
      <c r="Z46">
        <v>169.383689994257</v>
      </c>
      <c r="AA46">
        <v>179.59985279255201</v>
      </c>
      <c r="AB46">
        <v>196.573536639428</v>
      </c>
      <c r="AC46">
        <v>223.03194520579001</v>
      </c>
      <c r="AD46">
        <v>264.75897408871998</v>
      </c>
      <c r="AE46">
        <v>247.38475864066501</v>
      </c>
      <c r="AF46">
        <v>221.42028613705901</v>
      </c>
    </row>
    <row r="47" spans="1:32" x14ac:dyDescent="0.3">
      <c r="A47" t="s">
        <v>181</v>
      </c>
      <c r="B47" t="s">
        <v>387</v>
      </c>
      <c r="C47" t="s">
        <v>297</v>
      </c>
      <c r="D47" t="s">
        <v>388</v>
      </c>
      <c r="E47" t="s">
        <v>298</v>
      </c>
      <c r="G47">
        <v>37.989573268394203</v>
      </c>
      <c r="H47">
        <v>38.991343121842803</v>
      </c>
      <c r="I47">
        <v>41.365218807470796</v>
      </c>
      <c r="J47">
        <v>45.755007431683502</v>
      </c>
      <c r="K47">
        <v>52.384332398723998</v>
      </c>
      <c r="L47">
        <v>58.583552859852801</v>
      </c>
      <c r="M47">
        <v>59.943303681256701</v>
      </c>
      <c r="N47">
        <v>65.181539258725294</v>
      </c>
      <c r="O47">
        <v>64.590934991535704</v>
      </c>
      <c r="P47">
        <v>69.373097791670105</v>
      </c>
      <c r="Q47">
        <v>73.097181753218507</v>
      </c>
      <c r="R47">
        <v>81.540885561622204</v>
      </c>
      <c r="S47">
        <v>87.606727037235302</v>
      </c>
      <c r="T47">
        <v>88.549863535066393</v>
      </c>
      <c r="U47">
        <v>82.748232441283506</v>
      </c>
      <c r="V47">
        <v>82.947355709606796</v>
      </c>
      <c r="W47">
        <v>85.340703103491705</v>
      </c>
      <c r="X47">
        <v>80.941132897182896</v>
      </c>
      <c r="Y47">
        <v>79.207157574519002</v>
      </c>
      <c r="Z47">
        <v>79.098323974719406</v>
      </c>
      <c r="AA47">
        <v>74.607725881603102</v>
      </c>
      <c r="AB47">
        <v>73.785102370518999</v>
      </c>
      <c r="AC47">
        <v>75.614734891167103</v>
      </c>
      <c r="AD47">
        <v>80.324594549985804</v>
      </c>
      <c r="AE47">
        <v>79.819568521257096</v>
      </c>
      <c r="AF47">
        <v>76.970654400306202</v>
      </c>
    </row>
    <row r="48" spans="1:32" x14ac:dyDescent="0.3">
      <c r="A48" t="s">
        <v>181</v>
      </c>
      <c r="B48" t="s">
        <v>389</v>
      </c>
      <c r="C48" t="s">
        <v>297</v>
      </c>
      <c r="D48" t="s">
        <v>390</v>
      </c>
      <c r="E48" t="s">
        <v>298</v>
      </c>
      <c r="G48">
        <v>100.628553198403</v>
      </c>
      <c r="H48">
        <v>103.235845559048</v>
      </c>
      <c r="I48">
        <v>109.53322001020101</v>
      </c>
      <c r="J48">
        <v>120.318636424777</v>
      </c>
      <c r="K48">
        <v>133.28146697749301</v>
      </c>
      <c r="L48">
        <v>149.53588025089601</v>
      </c>
      <c r="M48">
        <v>158.39918208524301</v>
      </c>
      <c r="N48">
        <v>175.48616100279099</v>
      </c>
      <c r="O48">
        <v>176.04065294256401</v>
      </c>
      <c r="P48">
        <v>184.201129351589</v>
      </c>
      <c r="Q48">
        <v>190.63089424143999</v>
      </c>
      <c r="R48">
        <v>201.347009300487</v>
      </c>
      <c r="S48">
        <v>216.98556015880601</v>
      </c>
      <c r="T48">
        <v>219.11061961650401</v>
      </c>
      <c r="U48">
        <v>213.878987038312</v>
      </c>
      <c r="V48">
        <v>236.81664205655301</v>
      </c>
      <c r="W48">
        <v>241.24304442225099</v>
      </c>
      <c r="X48">
        <v>232.87102386063901</v>
      </c>
      <c r="Y48">
        <v>236.83360880912801</v>
      </c>
      <c r="Z48">
        <v>252.82215528033501</v>
      </c>
      <c r="AA48">
        <v>262.61550137002098</v>
      </c>
      <c r="AB48">
        <v>276.034391720928</v>
      </c>
      <c r="AC48">
        <v>273.96192986211298</v>
      </c>
      <c r="AD48">
        <v>287.73750739547</v>
      </c>
      <c r="AE48">
        <v>287.36956657174898</v>
      </c>
      <c r="AF48">
        <v>283.21073909603598</v>
      </c>
    </row>
    <row r="49" spans="1:32" x14ac:dyDescent="0.3">
      <c r="A49" t="s">
        <v>181</v>
      </c>
      <c r="B49" t="s">
        <v>391</v>
      </c>
      <c r="C49" t="s">
        <v>297</v>
      </c>
      <c r="D49" t="s">
        <v>392</v>
      </c>
      <c r="E49" t="s">
        <v>298</v>
      </c>
      <c r="G49">
        <v>22.5707318290094</v>
      </c>
      <c r="H49">
        <v>22.952111341087999</v>
      </c>
      <c r="I49">
        <v>24.048738466083002</v>
      </c>
      <c r="J49">
        <v>25.810398518636301</v>
      </c>
      <c r="K49">
        <v>27.883481952503899</v>
      </c>
      <c r="L49">
        <v>31.234799213738398</v>
      </c>
      <c r="M49">
        <v>33.141962805236297</v>
      </c>
      <c r="N49">
        <v>35.971753141827897</v>
      </c>
      <c r="O49">
        <v>35.515104447826403</v>
      </c>
      <c r="P49">
        <v>36.734737116067798</v>
      </c>
      <c r="Q49">
        <v>37.329083323692601</v>
      </c>
      <c r="R49">
        <v>37.1756336066492</v>
      </c>
      <c r="S49">
        <v>39.546314423874101</v>
      </c>
      <c r="T49">
        <v>39.907242675419397</v>
      </c>
      <c r="U49">
        <v>39.4348216019389</v>
      </c>
      <c r="V49">
        <v>40.922358478806601</v>
      </c>
      <c r="W49">
        <v>37.958405897909799</v>
      </c>
      <c r="X49">
        <v>35.346686433572899</v>
      </c>
      <c r="Y49">
        <v>33.721165902014697</v>
      </c>
      <c r="Z49">
        <v>33.9922419178775</v>
      </c>
      <c r="AA49">
        <v>34.676396636670198</v>
      </c>
      <c r="AB49">
        <v>34.971823183598403</v>
      </c>
      <c r="AC49">
        <v>37.595506410238897</v>
      </c>
      <c r="AD49">
        <v>43.254584011339801</v>
      </c>
      <c r="AE49">
        <v>41.396438946123801</v>
      </c>
      <c r="AF49">
        <v>42.640141366880002</v>
      </c>
    </row>
    <row r="50" spans="1:32" x14ac:dyDescent="0.3">
      <c r="A50" t="s">
        <v>181</v>
      </c>
      <c r="B50" t="s">
        <v>393</v>
      </c>
      <c r="C50" t="s">
        <v>297</v>
      </c>
      <c r="D50" t="s">
        <v>394</v>
      </c>
      <c r="E50" t="s">
        <v>298</v>
      </c>
      <c r="G50">
        <v>40.068248100999803</v>
      </c>
      <c r="H50">
        <v>41.2923910961172</v>
      </c>
      <c r="I50">
        <v>44.119262736646903</v>
      </c>
      <c r="J50">
        <v>48.753230474456998</v>
      </c>
      <c r="K50">
        <v>53.013652626265298</v>
      </c>
      <c r="L50">
        <v>59.717528177304999</v>
      </c>
      <c r="M50">
        <v>65.3139155987501</v>
      </c>
      <c r="N50">
        <v>74.332868602237497</v>
      </c>
      <c r="O50">
        <v>75.934613503201803</v>
      </c>
      <c r="P50">
        <v>78.093294443851605</v>
      </c>
      <c r="Q50">
        <v>80.204629164529294</v>
      </c>
      <c r="R50">
        <v>82.630490132215797</v>
      </c>
      <c r="S50">
        <v>89.832518697696301</v>
      </c>
      <c r="T50">
        <v>90.653513406018305</v>
      </c>
      <c r="U50">
        <v>91.695932995089507</v>
      </c>
      <c r="V50">
        <v>112.94692786813999</v>
      </c>
      <c r="W50">
        <v>117.943935420849</v>
      </c>
      <c r="X50">
        <v>116.583204529884</v>
      </c>
      <c r="Y50">
        <v>123.905285332595</v>
      </c>
      <c r="Z50">
        <v>139.73158938773801</v>
      </c>
      <c r="AA50">
        <v>153.33137885174801</v>
      </c>
      <c r="AB50">
        <v>167.277466166811</v>
      </c>
      <c r="AC50">
        <v>160.75168856070701</v>
      </c>
      <c r="AD50">
        <v>164.15832883414501</v>
      </c>
      <c r="AE50">
        <v>166.15355910436799</v>
      </c>
      <c r="AF50">
        <v>163.59994332885</v>
      </c>
    </row>
    <row r="51" spans="1:32" x14ac:dyDescent="0.3">
      <c r="A51" t="s">
        <v>181</v>
      </c>
      <c r="B51" t="s">
        <v>395</v>
      </c>
      <c r="C51" t="s">
        <v>297</v>
      </c>
      <c r="D51" t="s">
        <v>396</v>
      </c>
      <c r="E51" t="s">
        <v>298</v>
      </c>
      <c r="G51">
        <v>33.537773696154098</v>
      </c>
      <c r="H51">
        <v>34.642993416950397</v>
      </c>
      <c r="I51">
        <v>37.064378836618801</v>
      </c>
      <c r="J51">
        <v>41.041763075833202</v>
      </c>
      <c r="K51">
        <v>44.718022750782197</v>
      </c>
      <c r="L51">
        <v>50.640305989760201</v>
      </c>
      <c r="M51">
        <v>55.548241902380802</v>
      </c>
      <c r="N51">
        <v>63.6663476966433</v>
      </c>
      <c r="O51">
        <v>65.263676860709097</v>
      </c>
      <c r="P51">
        <v>67.135910050664606</v>
      </c>
      <c r="Q51">
        <v>68.843045917667595</v>
      </c>
      <c r="R51">
        <v>70.6826183755133</v>
      </c>
      <c r="S51">
        <v>76.810024538297</v>
      </c>
      <c r="T51">
        <v>77.734751216471807</v>
      </c>
      <c r="U51">
        <v>79.0414615235902</v>
      </c>
      <c r="V51">
        <v>99.187337572689501</v>
      </c>
      <c r="W51">
        <v>103.38113483732501</v>
      </c>
      <c r="X51">
        <v>101.55362705250199</v>
      </c>
      <c r="Y51">
        <v>107.658255556067</v>
      </c>
      <c r="Z51">
        <v>120.903728061716</v>
      </c>
      <c r="AA51">
        <v>133.15525363520999</v>
      </c>
      <c r="AB51">
        <v>144.778445989342</v>
      </c>
      <c r="AC51">
        <v>135.79557562590099</v>
      </c>
      <c r="AD51">
        <v>138.35453982461999</v>
      </c>
      <c r="AE51">
        <v>138.64594193767701</v>
      </c>
      <c r="AF51">
        <v>135.87214977479999</v>
      </c>
    </row>
    <row r="52" spans="1:32" x14ac:dyDescent="0.3">
      <c r="A52" t="s">
        <v>181</v>
      </c>
      <c r="B52" t="s">
        <v>397</v>
      </c>
      <c r="C52" t="s">
        <v>297</v>
      </c>
      <c r="D52" t="s">
        <v>398</v>
      </c>
      <c r="E52" t="s">
        <v>298</v>
      </c>
      <c r="G52">
        <v>6.5304744048457897</v>
      </c>
      <c r="H52">
        <v>6.6493976791668201</v>
      </c>
      <c r="I52">
        <v>7.05488390002815</v>
      </c>
      <c r="J52">
        <v>7.7114673986237401</v>
      </c>
      <c r="K52">
        <v>8.2956298754831703</v>
      </c>
      <c r="L52">
        <v>9.0772221875448693</v>
      </c>
      <c r="M52">
        <v>9.7656736963692996</v>
      </c>
      <c r="N52">
        <v>10.6665209055943</v>
      </c>
      <c r="O52">
        <v>10.6709366424927</v>
      </c>
      <c r="P52">
        <v>10.957384393187001</v>
      </c>
      <c r="Q52">
        <v>11.3615832468617</v>
      </c>
      <c r="R52">
        <v>11.9478717567026</v>
      </c>
      <c r="S52">
        <v>13.0224941593994</v>
      </c>
      <c r="T52">
        <v>12.9187621895465</v>
      </c>
      <c r="U52">
        <v>12.654471471499299</v>
      </c>
      <c r="V52">
        <v>13.759590295450201</v>
      </c>
      <c r="W52">
        <v>14.562800583524901</v>
      </c>
      <c r="X52">
        <v>15.029577477381499</v>
      </c>
      <c r="Y52">
        <v>16.247029776527299</v>
      </c>
      <c r="Z52">
        <v>18.8278613260218</v>
      </c>
      <c r="AA52">
        <v>20.1761252165381</v>
      </c>
      <c r="AB52">
        <v>22.4990201774682</v>
      </c>
      <c r="AC52">
        <v>24.956112934806299</v>
      </c>
      <c r="AD52">
        <v>25.803789009525001</v>
      </c>
      <c r="AE52">
        <v>27.5076171666914</v>
      </c>
      <c r="AF52">
        <v>27.727793554049398</v>
      </c>
    </row>
    <row r="53" spans="1:32" x14ac:dyDescent="0.3">
      <c r="A53" t="s">
        <v>181</v>
      </c>
      <c r="B53" t="s">
        <v>399</v>
      </c>
      <c r="C53" t="s">
        <v>297</v>
      </c>
      <c r="D53" t="s">
        <v>400</v>
      </c>
      <c r="E53" t="s">
        <v>298</v>
      </c>
      <c r="G53">
        <v>59.022957037196001</v>
      </c>
      <c r="H53">
        <v>58.548682877199496</v>
      </c>
      <c r="I53">
        <v>60.490039839385503</v>
      </c>
      <c r="J53">
        <v>64.018465779888004</v>
      </c>
      <c r="K53">
        <v>68.183362166447196</v>
      </c>
      <c r="L53">
        <v>75.589589530085505</v>
      </c>
      <c r="M53">
        <v>75.058425072899396</v>
      </c>
      <c r="N53">
        <v>75.029953287271098</v>
      </c>
      <c r="O53">
        <v>73.835054818580005</v>
      </c>
      <c r="P53">
        <v>76.850780952630302</v>
      </c>
      <c r="Q53">
        <v>78.516959374631099</v>
      </c>
      <c r="R53">
        <v>83.506573672632996</v>
      </c>
      <c r="S53">
        <v>90.353470132492106</v>
      </c>
      <c r="T53">
        <v>87.334573890363401</v>
      </c>
      <c r="U53">
        <v>84.893660504247904</v>
      </c>
      <c r="V53">
        <v>84.507564426187102</v>
      </c>
      <c r="W53">
        <v>77.989850112334196</v>
      </c>
      <c r="X53">
        <v>73.126119238343193</v>
      </c>
      <c r="Y53">
        <v>77.883290966061494</v>
      </c>
      <c r="Z53">
        <v>86.897979362617704</v>
      </c>
      <c r="AA53">
        <v>94.848342237248104</v>
      </c>
      <c r="AB53">
        <v>92.5193138344857</v>
      </c>
      <c r="AC53">
        <v>96.139752487353704</v>
      </c>
      <c r="AD53">
        <v>115.094513482012</v>
      </c>
      <c r="AE53">
        <v>110.49827720904401</v>
      </c>
      <c r="AF53">
        <v>108.616109209925</v>
      </c>
    </row>
    <row r="54" spans="1:32" x14ac:dyDescent="0.3">
      <c r="A54" t="s">
        <v>181</v>
      </c>
      <c r="B54" t="s">
        <v>401</v>
      </c>
      <c r="C54" t="s">
        <v>297</v>
      </c>
      <c r="D54" t="s">
        <v>402</v>
      </c>
      <c r="E54" t="s">
        <v>298</v>
      </c>
      <c r="G54">
        <v>122.98847230486901</v>
      </c>
      <c r="H54">
        <v>123.297630417306</v>
      </c>
      <c r="I54">
        <v>128.35379128804999</v>
      </c>
      <c r="J54">
        <v>135.08693412211699</v>
      </c>
      <c r="K54">
        <v>141.80611071857399</v>
      </c>
      <c r="L54">
        <v>156.31071643394699</v>
      </c>
      <c r="M54">
        <v>159.85159325264499</v>
      </c>
      <c r="N54">
        <v>169.73703873827</v>
      </c>
      <c r="O54">
        <v>169.06654225033199</v>
      </c>
      <c r="P54">
        <v>174.50831102039299</v>
      </c>
      <c r="Q54">
        <v>178.497884950176</v>
      </c>
      <c r="R54">
        <v>187.03903265471101</v>
      </c>
      <c r="S54">
        <v>201.955521192232</v>
      </c>
      <c r="T54">
        <v>196.45740730997099</v>
      </c>
      <c r="U54">
        <v>189.91777953056999</v>
      </c>
      <c r="V54">
        <v>189.80356915826499</v>
      </c>
      <c r="W54">
        <v>176.66122614565899</v>
      </c>
      <c r="X54">
        <v>165.92073810443199</v>
      </c>
      <c r="Y54">
        <v>174.187756590552</v>
      </c>
      <c r="Z54">
        <v>190.38447087834999</v>
      </c>
      <c r="AA54">
        <v>201.847417840921</v>
      </c>
      <c r="AB54">
        <v>201.21845175041099</v>
      </c>
      <c r="AC54">
        <v>209.79263695806199</v>
      </c>
      <c r="AD54">
        <v>239.528317920982</v>
      </c>
      <c r="AE54">
        <v>239.230294134117</v>
      </c>
      <c r="AF54">
        <v>237.589107914772</v>
      </c>
    </row>
    <row r="55" spans="1:32" x14ac:dyDescent="0.3">
      <c r="A55" t="s">
        <v>181</v>
      </c>
      <c r="B55" t="s">
        <v>403</v>
      </c>
      <c r="C55" t="s">
        <v>297</v>
      </c>
      <c r="D55" t="s">
        <v>404</v>
      </c>
      <c r="E55" t="s">
        <v>298</v>
      </c>
      <c r="G55">
        <v>63.9655152676727</v>
      </c>
      <c r="H55">
        <v>64.748947540106897</v>
      </c>
      <c r="I55">
        <v>67.863751448664303</v>
      </c>
      <c r="J55">
        <v>71.068468342229195</v>
      </c>
      <c r="K55">
        <v>73.622748552126893</v>
      </c>
      <c r="L55">
        <v>80.721126903861702</v>
      </c>
      <c r="M55">
        <v>84.793168179745606</v>
      </c>
      <c r="N55">
        <v>94.707085450998605</v>
      </c>
      <c r="O55">
        <v>95.231487431751802</v>
      </c>
      <c r="P55">
        <v>97.657530067763005</v>
      </c>
      <c r="Q55">
        <v>99.980925575544603</v>
      </c>
      <c r="R55">
        <v>103.532458982078</v>
      </c>
      <c r="S55">
        <v>111.60205105974001</v>
      </c>
      <c r="T55">
        <v>109.12283341960701</v>
      </c>
      <c r="U55">
        <v>105.024119026322</v>
      </c>
      <c r="V55">
        <v>105.296004732078</v>
      </c>
      <c r="W55">
        <v>98.671376033324506</v>
      </c>
      <c r="X55">
        <v>92.794618866088697</v>
      </c>
      <c r="Y55">
        <v>96.304465624490106</v>
      </c>
      <c r="Z55">
        <v>103.486491515732</v>
      </c>
      <c r="AA55">
        <v>106.99907560367301</v>
      </c>
      <c r="AB55">
        <v>108.69913791592499</v>
      </c>
      <c r="AC55">
        <v>113.652884470708</v>
      </c>
      <c r="AD55">
        <v>124.43380443897</v>
      </c>
      <c r="AE55">
        <v>128.732016925073</v>
      </c>
      <c r="AF55">
        <v>128.97299870484699</v>
      </c>
    </row>
    <row r="56" spans="1:32" x14ac:dyDescent="0.3">
      <c r="A56" t="s">
        <v>181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181</v>
      </c>
      <c r="B57" t="s">
        <v>407</v>
      </c>
      <c r="C57" t="s">
        <v>297</v>
      </c>
      <c r="D57" t="s">
        <v>408</v>
      </c>
      <c r="E57" t="s">
        <v>298</v>
      </c>
      <c r="G57">
        <v>3441.2361610535499</v>
      </c>
      <c r="H57">
        <v>3534.6967532820399</v>
      </c>
      <c r="I57">
        <v>3834.6175921392801</v>
      </c>
      <c r="J57">
        <v>4157.6958860644399</v>
      </c>
      <c r="K57">
        <v>4437.5758272513103</v>
      </c>
      <c r="L57">
        <v>4916.3234520320502</v>
      </c>
      <c r="M57">
        <v>5103.0204322105501</v>
      </c>
      <c r="N57">
        <v>5437.8051238376302</v>
      </c>
      <c r="O57">
        <v>5373.1235016820901</v>
      </c>
      <c r="P57">
        <v>5548.7524561318196</v>
      </c>
      <c r="Q57">
        <v>5680.3068877158303</v>
      </c>
      <c r="R57">
        <v>5826.2339700555603</v>
      </c>
      <c r="S57">
        <v>6171.5578339186704</v>
      </c>
      <c r="T57">
        <v>5918.7275288956098</v>
      </c>
      <c r="U57">
        <v>5738.8268556124403</v>
      </c>
      <c r="V57">
        <v>5720.1142361472803</v>
      </c>
      <c r="W57">
        <v>5429.1045087887196</v>
      </c>
      <c r="X57">
        <v>5003.6498016134601</v>
      </c>
      <c r="Y57">
        <v>4965.4538713839502</v>
      </c>
      <c r="Z57">
        <v>5350.1178738623703</v>
      </c>
      <c r="AA57">
        <v>5588.3656959231503</v>
      </c>
      <c r="AB57">
        <v>5839.0927393870697</v>
      </c>
      <c r="AC57">
        <v>6093.6055632427997</v>
      </c>
      <c r="AD57">
        <v>6560.4332036896903</v>
      </c>
      <c r="AE57">
        <v>6575.8423989595804</v>
      </c>
      <c r="AF57">
        <v>6549.49803054926</v>
      </c>
    </row>
    <row r="58" spans="1:32" x14ac:dyDescent="0.3">
      <c r="A58" t="s">
        <v>181</v>
      </c>
      <c r="B58" t="s">
        <v>409</v>
      </c>
      <c r="C58" t="s">
        <v>297</v>
      </c>
      <c r="D58" t="s">
        <v>410</v>
      </c>
      <c r="E58" t="s">
        <v>298</v>
      </c>
      <c r="G58">
        <v>3441.2361610535499</v>
      </c>
      <c r="H58">
        <v>3534.6967532820399</v>
      </c>
      <c r="I58">
        <v>3834.6175921392801</v>
      </c>
      <c r="J58">
        <v>4157.6958860644399</v>
      </c>
      <c r="K58">
        <v>4437.5758272513103</v>
      </c>
      <c r="L58">
        <v>4916.3234520320502</v>
      </c>
      <c r="M58">
        <v>5103.0204322105501</v>
      </c>
      <c r="N58">
        <v>5437.8051238376302</v>
      </c>
      <c r="O58">
        <v>5373.1235016820901</v>
      </c>
      <c r="P58">
        <v>5548.7524561318196</v>
      </c>
      <c r="Q58">
        <v>5680.3068877158303</v>
      </c>
      <c r="R58">
        <v>5826.2339700555603</v>
      </c>
      <c r="S58">
        <v>6171.5578339186704</v>
      </c>
      <c r="T58">
        <v>5918.7275288956098</v>
      </c>
      <c r="U58">
        <v>5738.8268556124403</v>
      </c>
      <c r="V58">
        <v>5720.1142361472803</v>
      </c>
      <c r="W58">
        <v>5429.1045087887196</v>
      </c>
      <c r="X58">
        <v>5003.6498016134601</v>
      </c>
      <c r="Y58">
        <v>4965.4538713839502</v>
      </c>
      <c r="Z58">
        <v>5350.1178738623703</v>
      </c>
      <c r="AA58">
        <v>5588.3656959231503</v>
      </c>
      <c r="AB58">
        <v>5839.0927393870697</v>
      </c>
      <c r="AC58">
        <v>6093.6055632427997</v>
      </c>
      <c r="AD58">
        <v>6560.4332036896903</v>
      </c>
      <c r="AE58">
        <v>6575.8423989595804</v>
      </c>
      <c r="AF58">
        <v>6549.49803054926</v>
      </c>
    </row>
    <row r="59" spans="1:32" x14ac:dyDescent="0.3">
      <c r="A59" t="s">
        <v>181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183</v>
      </c>
      <c r="B2" t="s">
        <v>295</v>
      </c>
      <c r="C2" t="s">
        <v>297</v>
      </c>
      <c r="D2" t="s">
        <v>296</v>
      </c>
      <c r="E2" t="s">
        <v>298</v>
      </c>
      <c r="G2">
        <v>62.094548228361802</v>
      </c>
      <c r="H2">
        <v>65.405144982123005</v>
      </c>
      <c r="I2">
        <v>68.6186420970119</v>
      </c>
      <c r="J2">
        <v>73.894319842308803</v>
      </c>
      <c r="K2">
        <v>77.365838645804402</v>
      </c>
      <c r="L2">
        <v>79.475423345514102</v>
      </c>
      <c r="M2">
        <v>80.8203117063196</v>
      </c>
      <c r="N2">
        <v>80.179234168932993</v>
      </c>
      <c r="O2">
        <v>83.542443787525798</v>
      </c>
      <c r="P2">
        <v>86.870404317211595</v>
      </c>
      <c r="Q2">
        <v>87.928269134642903</v>
      </c>
      <c r="R2">
        <v>94.933248111467904</v>
      </c>
      <c r="S2">
        <v>103.37172481019201</v>
      </c>
      <c r="T2">
        <v>105.56179690601699</v>
      </c>
      <c r="U2">
        <v>109.249701843075</v>
      </c>
      <c r="V2">
        <v>114.38854688644901</v>
      </c>
      <c r="W2">
        <v>120.878820944113</v>
      </c>
      <c r="X2">
        <v>119.863701448737</v>
      </c>
      <c r="Y2">
        <v>123.665685762503</v>
      </c>
      <c r="Z2">
        <v>130.67198673633499</v>
      </c>
      <c r="AA2">
        <v>138.309090214658</v>
      </c>
      <c r="AB2">
        <v>140.21595910836601</v>
      </c>
      <c r="AC2">
        <v>140.34623946621701</v>
      </c>
      <c r="AD2">
        <v>152.12430948448301</v>
      </c>
      <c r="AE2">
        <v>146.80688390951701</v>
      </c>
      <c r="AF2">
        <v>146.32538346116201</v>
      </c>
    </row>
    <row r="3" spans="1:32" x14ac:dyDescent="0.3">
      <c r="A3" t="s">
        <v>183</v>
      </c>
      <c r="B3" t="s">
        <v>299</v>
      </c>
      <c r="C3" t="s">
        <v>297</v>
      </c>
      <c r="D3" t="s">
        <v>300</v>
      </c>
      <c r="E3" t="s">
        <v>298</v>
      </c>
      <c r="G3">
        <v>6.3796746711877397</v>
      </c>
      <c r="H3">
        <v>6.91380241300776</v>
      </c>
      <c r="I3">
        <v>7.3671298473348399</v>
      </c>
      <c r="J3">
        <v>7.9192285106697504</v>
      </c>
      <c r="K3">
        <v>8.5919130739424006</v>
      </c>
      <c r="L3">
        <v>9.3985589963542093</v>
      </c>
      <c r="M3">
        <v>9.9998649229744299</v>
      </c>
      <c r="N3">
        <v>9.9581186897774607</v>
      </c>
      <c r="O3">
        <v>10.440867758983901</v>
      </c>
      <c r="P3">
        <v>11.358078529974</v>
      </c>
      <c r="Q3">
        <v>11.934971271513501</v>
      </c>
      <c r="R3">
        <v>12.782023644176601</v>
      </c>
      <c r="S3">
        <v>13.907255986740701</v>
      </c>
      <c r="T3">
        <v>13.4290738736451</v>
      </c>
      <c r="U3">
        <v>13.4775230202514</v>
      </c>
      <c r="V3">
        <v>13.9438794986585</v>
      </c>
      <c r="W3">
        <v>13.9548041443374</v>
      </c>
      <c r="X3">
        <v>13.768108179469399</v>
      </c>
      <c r="Y3">
        <v>13.727400732815999</v>
      </c>
      <c r="Z3">
        <v>13.829003133741599</v>
      </c>
      <c r="AA3">
        <v>13.746712556002301</v>
      </c>
      <c r="AB3">
        <v>13.523463035862401</v>
      </c>
      <c r="AC3">
        <v>15.685354767426199</v>
      </c>
      <c r="AD3">
        <v>17.797172003089401</v>
      </c>
      <c r="AE3">
        <v>18.2977978440619</v>
      </c>
      <c r="AF3">
        <v>19.612416522569099</v>
      </c>
    </row>
    <row r="4" spans="1:32" x14ac:dyDescent="0.3">
      <c r="A4" t="s">
        <v>183</v>
      </c>
      <c r="B4" t="s">
        <v>301</v>
      </c>
      <c r="C4" t="s">
        <v>297</v>
      </c>
      <c r="D4" t="s">
        <v>302</v>
      </c>
      <c r="E4" t="s">
        <v>298</v>
      </c>
      <c r="G4">
        <v>1057.8769048397701</v>
      </c>
      <c r="H4">
        <v>1115.9293466156901</v>
      </c>
      <c r="I4">
        <v>1175.34452106404</v>
      </c>
      <c r="J4">
        <v>1246.2089185294501</v>
      </c>
      <c r="K4">
        <v>1310.0557796933001</v>
      </c>
      <c r="L4">
        <v>1373.25548577776</v>
      </c>
      <c r="M4">
        <v>1423.44032946114</v>
      </c>
      <c r="N4">
        <v>1403.0553119693</v>
      </c>
      <c r="O4">
        <v>1440.4510737575199</v>
      </c>
      <c r="P4">
        <v>1465.7211272587299</v>
      </c>
      <c r="Q4">
        <v>1487.7905868227499</v>
      </c>
      <c r="R4">
        <v>1515.23229182712</v>
      </c>
      <c r="S4">
        <v>1577.3144568359401</v>
      </c>
      <c r="T4">
        <v>1547.18575668724</v>
      </c>
      <c r="U4">
        <v>1560.9566377199801</v>
      </c>
      <c r="V4">
        <v>1544.91055428206</v>
      </c>
      <c r="W4">
        <v>1514.83449793297</v>
      </c>
      <c r="X4">
        <v>1486.27621031285</v>
      </c>
      <c r="Y4">
        <v>1463.0903594107201</v>
      </c>
      <c r="Z4">
        <v>1469.3289470411901</v>
      </c>
      <c r="AA4">
        <v>1488.0650506243001</v>
      </c>
      <c r="AB4">
        <v>1496.3761562959601</v>
      </c>
      <c r="AC4">
        <v>1535.1311099905199</v>
      </c>
      <c r="AD4">
        <v>1661.8278029204</v>
      </c>
      <c r="AE4">
        <v>1740.3361262829601</v>
      </c>
      <c r="AF4">
        <v>1899.61487459927</v>
      </c>
    </row>
    <row r="5" spans="1:32" x14ac:dyDescent="0.3">
      <c r="A5" t="s">
        <v>183</v>
      </c>
      <c r="B5" t="s">
        <v>303</v>
      </c>
      <c r="C5" t="s">
        <v>297</v>
      </c>
      <c r="D5" t="s">
        <v>304</v>
      </c>
      <c r="E5" t="s">
        <v>298</v>
      </c>
      <c r="G5">
        <v>146.17820557151799</v>
      </c>
      <c r="H5">
        <v>151.97086021219801</v>
      </c>
      <c r="I5">
        <v>158.54419644584601</v>
      </c>
      <c r="J5">
        <v>167.32845848139999</v>
      </c>
      <c r="K5">
        <v>174.39869867511999</v>
      </c>
      <c r="L5">
        <v>183.41826269182201</v>
      </c>
      <c r="M5">
        <v>191.061118669857</v>
      </c>
      <c r="N5">
        <v>189.750312746302</v>
      </c>
      <c r="O5">
        <v>195.52342415638699</v>
      </c>
      <c r="P5">
        <v>200.54984830586301</v>
      </c>
      <c r="Q5">
        <v>204.47174150081401</v>
      </c>
      <c r="R5">
        <v>211.39644292117799</v>
      </c>
      <c r="S5">
        <v>226.20405545833299</v>
      </c>
      <c r="T5">
        <v>231.24913545463701</v>
      </c>
      <c r="U5">
        <v>236.838022343771</v>
      </c>
      <c r="V5">
        <v>236.17969517520001</v>
      </c>
      <c r="W5">
        <v>234.36076675386099</v>
      </c>
      <c r="X5">
        <v>234.267334144015</v>
      </c>
      <c r="Y5">
        <v>233.67511932803299</v>
      </c>
      <c r="Z5">
        <v>238.52824528866299</v>
      </c>
      <c r="AA5">
        <v>247.579777323982</v>
      </c>
      <c r="AB5">
        <v>253.83314805087099</v>
      </c>
      <c r="AC5">
        <v>265.17745082353002</v>
      </c>
      <c r="AD5">
        <v>290.14200124993101</v>
      </c>
      <c r="AE5">
        <v>303.403797248405</v>
      </c>
      <c r="AF5">
        <v>324.08541605436699</v>
      </c>
    </row>
    <row r="6" spans="1:32" x14ac:dyDescent="0.3">
      <c r="A6" t="s">
        <v>183</v>
      </c>
      <c r="B6" t="s">
        <v>305</v>
      </c>
      <c r="C6" t="s">
        <v>297</v>
      </c>
      <c r="D6" t="s">
        <v>306</v>
      </c>
      <c r="E6" t="s">
        <v>298</v>
      </c>
      <c r="G6">
        <v>239.09300720339701</v>
      </c>
      <c r="H6">
        <v>245.77459206490201</v>
      </c>
      <c r="I6">
        <v>254.70977497579301</v>
      </c>
      <c r="J6">
        <v>263.79225404754999</v>
      </c>
      <c r="K6">
        <v>268.56899804619002</v>
      </c>
      <c r="L6">
        <v>275.006065019696</v>
      </c>
      <c r="M6">
        <v>280.00861402530302</v>
      </c>
      <c r="N6">
        <v>267.26536216112697</v>
      </c>
      <c r="O6">
        <v>266.02176138434299</v>
      </c>
      <c r="P6">
        <v>257.962849263794</v>
      </c>
      <c r="Q6">
        <v>249.79706283320201</v>
      </c>
      <c r="R6">
        <v>242.909978134102</v>
      </c>
      <c r="S6">
        <v>239.65368766606801</v>
      </c>
      <c r="T6">
        <v>227.58854044745499</v>
      </c>
      <c r="U6">
        <v>222.285511886557</v>
      </c>
      <c r="V6">
        <v>212.78407865007301</v>
      </c>
      <c r="W6">
        <v>207.41271007434401</v>
      </c>
      <c r="X6">
        <v>204.51145708383399</v>
      </c>
      <c r="Y6">
        <v>204.225508731823</v>
      </c>
      <c r="Z6">
        <v>208.35145953409</v>
      </c>
      <c r="AA6">
        <v>215.43047094430801</v>
      </c>
      <c r="AB6">
        <v>219.032458162415</v>
      </c>
      <c r="AC6">
        <v>222.921758164528</v>
      </c>
      <c r="AD6">
        <v>239.650622860277</v>
      </c>
      <c r="AE6">
        <v>248.84063305536199</v>
      </c>
      <c r="AF6">
        <v>272.32303613746001</v>
      </c>
    </row>
    <row r="7" spans="1:32" x14ac:dyDescent="0.3">
      <c r="A7" t="s">
        <v>183</v>
      </c>
      <c r="B7" t="s">
        <v>307</v>
      </c>
      <c r="C7" t="s">
        <v>297</v>
      </c>
      <c r="D7" t="s">
        <v>308</v>
      </c>
      <c r="E7" t="s">
        <v>298</v>
      </c>
      <c r="G7">
        <v>110.25892365085799</v>
      </c>
      <c r="H7">
        <v>116.030778996606</v>
      </c>
      <c r="I7">
        <v>123.864169007748</v>
      </c>
      <c r="J7">
        <v>132.314603946011</v>
      </c>
      <c r="K7">
        <v>140.710988602822</v>
      </c>
      <c r="L7">
        <v>147.17405656340699</v>
      </c>
      <c r="M7">
        <v>151.58741497317899</v>
      </c>
      <c r="N7">
        <v>150.080094239636</v>
      </c>
      <c r="O7">
        <v>154.84336458021201</v>
      </c>
      <c r="P7">
        <v>157.95401099685199</v>
      </c>
      <c r="Q7">
        <v>159.87186858842901</v>
      </c>
      <c r="R7">
        <v>161.656993513543</v>
      </c>
      <c r="S7">
        <v>165.26738343631001</v>
      </c>
      <c r="T7">
        <v>160.019281835356</v>
      </c>
      <c r="U7">
        <v>160.508997472705</v>
      </c>
      <c r="V7">
        <v>156.37466514411599</v>
      </c>
      <c r="W7">
        <v>151.43709403402599</v>
      </c>
      <c r="X7">
        <v>145.666913890231</v>
      </c>
      <c r="Y7">
        <v>140.99498027770301</v>
      </c>
      <c r="Z7">
        <v>141.09521687414099</v>
      </c>
      <c r="AA7">
        <v>141.27562384781001</v>
      </c>
      <c r="AB7">
        <v>141.93297552757599</v>
      </c>
      <c r="AC7">
        <v>143.507721449814</v>
      </c>
      <c r="AD7">
        <v>153.83709779940699</v>
      </c>
      <c r="AE7">
        <v>161.602941700613</v>
      </c>
      <c r="AF7">
        <v>175.629668318374</v>
      </c>
    </row>
    <row r="8" spans="1:32" x14ac:dyDescent="0.3">
      <c r="A8" t="s">
        <v>183</v>
      </c>
      <c r="B8" t="s">
        <v>309</v>
      </c>
      <c r="C8" t="s">
        <v>297</v>
      </c>
      <c r="D8" t="s">
        <v>310</v>
      </c>
      <c r="E8" t="s">
        <v>298</v>
      </c>
      <c r="G8">
        <v>15.641196127412901</v>
      </c>
      <c r="H8">
        <v>16.542211548737999</v>
      </c>
      <c r="I8">
        <v>15.4020622727414</v>
      </c>
      <c r="J8">
        <v>16.1617134979399</v>
      </c>
      <c r="K8">
        <v>19.480292316681101</v>
      </c>
      <c r="L8">
        <v>21.526552112427002</v>
      </c>
      <c r="M8">
        <v>22.5114158644027</v>
      </c>
      <c r="N8">
        <v>23.389988438573901</v>
      </c>
      <c r="O8">
        <v>26.623598729524499</v>
      </c>
      <c r="P8">
        <v>33.763903608924799</v>
      </c>
      <c r="Q8">
        <v>41.387966918975103</v>
      </c>
      <c r="R8">
        <v>45.283065179609999</v>
      </c>
      <c r="S8">
        <v>53.901168794449397</v>
      </c>
      <c r="T8">
        <v>50.184903107678998</v>
      </c>
      <c r="U8">
        <v>54.253850216759197</v>
      </c>
      <c r="V8">
        <v>63.3980839236553</v>
      </c>
      <c r="W8">
        <v>61.633653610562298</v>
      </c>
      <c r="X8">
        <v>62.142752663232599</v>
      </c>
      <c r="Y8">
        <v>63.099705611119099</v>
      </c>
      <c r="Z8">
        <v>58.949064080800603</v>
      </c>
      <c r="AA8">
        <v>52.564916867192203</v>
      </c>
      <c r="AB8">
        <v>44.128298362864101</v>
      </c>
      <c r="AC8">
        <v>38.696826832111498</v>
      </c>
      <c r="AD8">
        <v>35.634604799630097</v>
      </c>
      <c r="AE8">
        <v>30.487503831407</v>
      </c>
      <c r="AF8">
        <v>28.822754716737499</v>
      </c>
    </row>
    <row r="9" spans="1:32" x14ac:dyDescent="0.3">
      <c r="A9" t="s">
        <v>183</v>
      </c>
      <c r="B9" t="s">
        <v>311</v>
      </c>
      <c r="C9" t="s">
        <v>297</v>
      </c>
      <c r="D9" t="s">
        <v>312</v>
      </c>
      <c r="E9" t="s">
        <v>298</v>
      </c>
      <c r="G9">
        <v>41.979586087421502</v>
      </c>
      <c r="H9">
        <v>44.1667275941914</v>
      </c>
      <c r="I9">
        <v>45.231634010998697</v>
      </c>
      <c r="J9">
        <v>46.397578549919501</v>
      </c>
      <c r="K9">
        <v>47.851000000958699</v>
      </c>
      <c r="L9">
        <v>49.367607355144202</v>
      </c>
      <c r="M9">
        <v>51.784617340252701</v>
      </c>
      <c r="N9">
        <v>52.216133846781602</v>
      </c>
      <c r="O9">
        <v>55.087474131287202</v>
      </c>
      <c r="P9">
        <v>57.134646109852497</v>
      </c>
      <c r="Q9">
        <v>58.5076126620135</v>
      </c>
      <c r="R9">
        <v>60.668642187426499</v>
      </c>
      <c r="S9">
        <v>63.004554633791798</v>
      </c>
      <c r="T9">
        <v>60.745591831745003</v>
      </c>
      <c r="U9">
        <v>63.642669335814702</v>
      </c>
      <c r="V9">
        <v>63.962977898480098</v>
      </c>
      <c r="W9">
        <v>64.723806402418305</v>
      </c>
      <c r="X9">
        <v>63.247256032104602</v>
      </c>
      <c r="Y9">
        <v>61.775665710805001</v>
      </c>
      <c r="Z9">
        <v>61.768743905405003</v>
      </c>
      <c r="AA9">
        <v>62.535448512412302</v>
      </c>
      <c r="AB9">
        <v>66.145407320790895</v>
      </c>
      <c r="AC9">
        <v>68.915400568048199</v>
      </c>
      <c r="AD9">
        <v>76.826239002624206</v>
      </c>
      <c r="AE9">
        <v>78.9185348171507</v>
      </c>
      <c r="AF9">
        <v>83.735443319468004</v>
      </c>
    </row>
    <row r="10" spans="1:32" x14ac:dyDescent="0.3">
      <c r="A10" t="s">
        <v>183</v>
      </c>
      <c r="B10" t="s">
        <v>313</v>
      </c>
      <c r="C10" t="s">
        <v>297</v>
      </c>
      <c r="D10" t="s">
        <v>314</v>
      </c>
      <c r="E10" t="s">
        <v>298</v>
      </c>
      <c r="G10">
        <v>76.993502125326003</v>
      </c>
      <c r="H10">
        <v>81.420854730723093</v>
      </c>
      <c r="I10">
        <v>83.506083355879696</v>
      </c>
      <c r="J10">
        <v>85.702183150484103</v>
      </c>
      <c r="K10">
        <v>88.718847624149802</v>
      </c>
      <c r="L10">
        <v>91.470627843861394</v>
      </c>
      <c r="M10">
        <v>95.297300622691296</v>
      </c>
      <c r="N10">
        <v>94.316807480475902</v>
      </c>
      <c r="O10">
        <v>98.150514590105203</v>
      </c>
      <c r="P10">
        <v>101.241623369114</v>
      </c>
      <c r="Q10">
        <v>104.009714871005</v>
      </c>
      <c r="R10">
        <v>108.904213712938</v>
      </c>
      <c r="S10">
        <v>113.309642920833</v>
      </c>
      <c r="T10">
        <v>113.01279545103201</v>
      </c>
      <c r="U10">
        <v>118.30502906540301</v>
      </c>
      <c r="V10">
        <v>119.679571739821</v>
      </c>
      <c r="W10">
        <v>113.911004030852</v>
      </c>
      <c r="X10">
        <v>106.213341373666</v>
      </c>
      <c r="Y10">
        <v>98.997219526603303</v>
      </c>
      <c r="Z10">
        <v>96.926077735535998</v>
      </c>
      <c r="AA10">
        <v>96.333480938394104</v>
      </c>
      <c r="AB10">
        <v>98.390412924958795</v>
      </c>
      <c r="AC10">
        <v>101.06514049173001</v>
      </c>
      <c r="AD10">
        <v>111.734213300197</v>
      </c>
      <c r="AE10">
        <v>117.207949192424</v>
      </c>
      <c r="AF10">
        <v>126.84612882158299</v>
      </c>
    </row>
    <row r="11" spans="1:32" x14ac:dyDescent="0.3">
      <c r="A11" t="s">
        <v>183</v>
      </c>
      <c r="B11" t="s">
        <v>315</v>
      </c>
      <c r="C11" t="s">
        <v>297</v>
      </c>
      <c r="D11" t="s">
        <v>316</v>
      </c>
      <c r="E11" t="s">
        <v>298</v>
      </c>
      <c r="G11">
        <v>35.013916037904501</v>
      </c>
      <c r="H11">
        <v>37.2541271365318</v>
      </c>
      <c r="I11">
        <v>38.274449344881099</v>
      </c>
      <c r="J11">
        <v>39.304604600564701</v>
      </c>
      <c r="K11">
        <v>40.867847623191203</v>
      </c>
      <c r="L11">
        <v>42.103020488717199</v>
      </c>
      <c r="M11">
        <v>43.512683282438601</v>
      </c>
      <c r="N11">
        <v>42.100673633694299</v>
      </c>
      <c r="O11">
        <v>43.063040458818101</v>
      </c>
      <c r="P11">
        <v>44.106977259261399</v>
      </c>
      <c r="Q11">
        <v>45.502102208991197</v>
      </c>
      <c r="R11">
        <v>48.235571525511098</v>
      </c>
      <c r="S11">
        <v>50.305088287041599</v>
      </c>
      <c r="T11">
        <v>52.267203619287102</v>
      </c>
      <c r="U11">
        <v>54.662359729588502</v>
      </c>
      <c r="V11">
        <v>55.716593841340597</v>
      </c>
      <c r="W11">
        <v>49.187197628433701</v>
      </c>
      <c r="X11">
        <v>42.966085341560898</v>
      </c>
      <c r="Y11">
        <v>37.221553815798302</v>
      </c>
      <c r="Z11">
        <v>35.157333830130902</v>
      </c>
      <c r="AA11">
        <v>33.798032425981802</v>
      </c>
      <c r="AB11">
        <v>32.245005604167901</v>
      </c>
      <c r="AC11">
        <v>32.149739923681402</v>
      </c>
      <c r="AD11">
        <v>34.907974297572302</v>
      </c>
      <c r="AE11">
        <v>38.289414375272898</v>
      </c>
      <c r="AF11">
        <v>43.110685502114698</v>
      </c>
    </row>
    <row r="12" spans="1:32" x14ac:dyDescent="0.3">
      <c r="A12" t="s">
        <v>183</v>
      </c>
      <c r="B12" t="s">
        <v>317</v>
      </c>
      <c r="C12" t="s">
        <v>297</v>
      </c>
      <c r="D12" t="s">
        <v>318</v>
      </c>
      <c r="E12" t="s">
        <v>298</v>
      </c>
      <c r="G12">
        <v>107.40362834024501</v>
      </c>
      <c r="H12">
        <v>114.23354179512501</v>
      </c>
      <c r="I12">
        <v>121.73008897971199</v>
      </c>
      <c r="J12">
        <v>131.33871736895699</v>
      </c>
      <c r="K12">
        <v>141.00151582024299</v>
      </c>
      <c r="L12">
        <v>150.18894537273701</v>
      </c>
      <c r="M12">
        <v>158.42880726684999</v>
      </c>
      <c r="N12">
        <v>158.84865031146401</v>
      </c>
      <c r="O12">
        <v>165.23293320847</v>
      </c>
      <c r="P12">
        <v>171.11532105959401</v>
      </c>
      <c r="Q12">
        <v>174.70314859368099</v>
      </c>
      <c r="R12">
        <v>178.90215730148699</v>
      </c>
      <c r="S12">
        <v>185.97439967644499</v>
      </c>
      <c r="T12">
        <v>181.52009632370701</v>
      </c>
      <c r="U12">
        <v>180.89673167066999</v>
      </c>
      <c r="V12">
        <v>177.125602045243</v>
      </c>
      <c r="W12">
        <v>169.33834441629801</v>
      </c>
      <c r="X12">
        <v>160.70180942569399</v>
      </c>
      <c r="Y12">
        <v>154.75043024614399</v>
      </c>
      <c r="Z12">
        <v>154.31978918861299</v>
      </c>
      <c r="AA12">
        <v>155.330010917355</v>
      </c>
      <c r="AB12">
        <v>155.68962761685401</v>
      </c>
      <c r="AC12">
        <v>159.85831048641799</v>
      </c>
      <c r="AD12">
        <v>173.796086570097</v>
      </c>
      <c r="AE12">
        <v>182.851581551838</v>
      </c>
      <c r="AF12">
        <v>201.593346435748</v>
      </c>
    </row>
    <row r="13" spans="1:32" x14ac:dyDescent="0.3">
      <c r="A13" t="s">
        <v>183</v>
      </c>
      <c r="B13" t="s">
        <v>319</v>
      </c>
      <c r="C13" t="s">
        <v>297</v>
      </c>
      <c r="D13" t="s">
        <v>320</v>
      </c>
      <c r="E13" t="s">
        <v>298</v>
      </c>
      <c r="G13">
        <v>92.718991196693395</v>
      </c>
      <c r="H13">
        <v>99.891396826519994</v>
      </c>
      <c r="I13">
        <v>107.368840652047</v>
      </c>
      <c r="J13">
        <v>115.890768105614</v>
      </c>
      <c r="K13">
        <v>123.920023991753</v>
      </c>
      <c r="L13">
        <v>131.777342269245</v>
      </c>
      <c r="M13">
        <v>137.563460931804</v>
      </c>
      <c r="N13">
        <v>137.17604832478</v>
      </c>
      <c r="O13">
        <v>144.09295885046399</v>
      </c>
      <c r="P13">
        <v>149.009655975275</v>
      </c>
      <c r="Q13">
        <v>154.37887176038601</v>
      </c>
      <c r="R13">
        <v>162.05401494435699</v>
      </c>
      <c r="S13">
        <v>173.32723760676299</v>
      </c>
      <c r="T13">
        <v>171.41773841371401</v>
      </c>
      <c r="U13">
        <v>172.55316799126001</v>
      </c>
      <c r="V13">
        <v>172.445142411738</v>
      </c>
      <c r="W13">
        <v>172.998383808753</v>
      </c>
      <c r="X13">
        <v>171.90788129125701</v>
      </c>
      <c r="Y13">
        <v>166.397165696022</v>
      </c>
      <c r="Z13">
        <v>160.477292314902</v>
      </c>
      <c r="AA13">
        <v>158.69449172333799</v>
      </c>
      <c r="AB13">
        <v>159.866095682918</v>
      </c>
      <c r="AC13">
        <v>163.18086039484601</v>
      </c>
      <c r="AD13">
        <v>178.121567528854</v>
      </c>
      <c r="AE13">
        <v>190.04032996405701</v>
      </c>
      <c r="AF13">
        <v>214.353344753203</v>
      </c>
    </row>
    <row r="14" spans="1:32" x14ac:dyDescent="0.3">
      <c r="A14" t="s">
        <v>183</v>
      </c>
      <c r="B14" t="s">
        <v>321</v>
      </c>
      <c r="C14" t="s">
        <v>297</v>
      </c>
      <c r="D14" t="s">
        <v>322</v>
      </c>
      <c r="E14" t="s">
        <v>298</v>
      </c>
      <c r="G14">
        <v>28.911994833067599</v>
      </c>
      <c r="H14">
        <v>30.593281651023801</v>
      </c>
      <c r="I14">
        <v>31.993306227121199</v>
      </c>
      <c r="J14">
        <v>34.587730087680001</v>
      </c>
      <c r="K14">
        <v>35.561845423611999</v>
      </c>
      <c r="L14">
        <v>37.5791131311627</v>
      </c>
      <c r="M14">
        <v>38.869445946070499</v>
      </c>
      <c r="N14">
        <v>38.772402335928099</v>
      </c>
      <c r="O14">
        <v>39.968563739451199</v>
      </c>
      <c r="P14">
        <v>41.469178442572399</v>
      </c>
      <c r="Q14">
        <v>42.904917597088698</v>
      </c>
      <c r="R14">
        <v>42.676698979669702</v>
      </c>
      <c r="S14">
        <v>42.033039957225</v>
      </c>
      <c r="T14">
        <v>37.837342632464697</v>
      </c>
      <c r="U14">
        <v>34.958759160695998</v>
      </c>
      <c r="V14">
        <v>33.531306153629203</v>
      </c>
      <c r="W14">
        <v>32.766970218808503</v>
      </c>
      <c r="X14">
        <v>31.313642137159501</v>
      </c>
      <c r="Y14">
        <v>30.035300452689398</v>
      </c>
      <c r="Z14">
        <v>29.9218831938033</v>
      </c>
      <c r="AA14">
        <v>30.8425167594004</v>
      </c>
      <c r="AB14">
        <v>32.090334535852001</v>
      </c>
      <c r="AC14">
        <v>33.4041225716174</v>
      </c>
      <c r="AD14">
        <v>34.793749831824698</v>
      </c>
      <c r="AE14">
        <v>36.784154915576899</v>
      </c>
      <c r="AF14">
        <v>40.559217477139903</v>
      </c>
    </row>
    <row r="15" spans="1:32" x14ac:dyDescent="0.3">
      <c r="A15" t="s">
        <v>183</v>
      </c>
      <c r="B15" t="s">
        <v>323</v>
      </c>
      <c r="C15" t="s">
        <v>297</v>
      </c>
      <c r="D15" t="s">
        <v>324</v>
      </c>
      <c r="E15" t="s">
        <v>298</v>
      </c>
      <c r="G15">
        <v>62.209424282772403</v>
      </c>
      <c r="H15">
        <v>66.341276718855497</v>
      </c>
      <c r="I15">
        <v>69.722291254126802</v>
      </c>
      <c r="J15">
        <v>75.579410701652193</v>
      </c>
      <c r="K15">
        <v>79.2120110423119</v>
      </c>
      <c r="L15">
        <v>83.441510090333495</v>
      </c>
      <c r="M15">
        <v>85.360282852098607</v>
      </c>
      <c r="N15">
        <v>82.905450773415296</v>
      </c>
      <c r="O15">
        <v>83.430580247877899</v>
      </c>
      <c r="P15">
        <v>84.4630808435234</v>
      </c>
      <c r="Q15">
        <v>85.523219873486397</v>
      </c>
      <c r="R15">
        <v>85.750727906771701</v>
      </c>
      <c r="S15">
        <v>87.5311160321382</v>
      </c>
      <c r="T15">
        <v>85.307278889240706</v>
      </c>
      <c r="U15">
        <v>84.938218330787294</v>
      </c>
      <c r="V15">
        <v>83.158032062343906</v>
      </c>
      <c r="W15">
        <v>82.746034632566804</v>
      </c>
      <c r="X15">
        <v>82.777480643322093</v>
      </c>
      <c r="Y15">
        <v>82.470955460458896</v>
      </c>
      <c r="Z15">
        <v>83.0475545381572</v>
      </c>
      <c r="AA15">
        <v>84.970248512482897</v>
      </c>
      <c r="AB15">
        <v>87.5313326483395</v>
      </c>
      <c r="AC15">
        <v>90.038979617283005</v>
      </c>
      <c r="AD15">
        <v>94.997639751806801</v>
      </c>
      <c r="AE15">
        <v>97.764956668114493</v>
      </c>
      <c r="AF15">
        <v>105.10997141266201</v>
      </c>
    </row>
    <row r="16" spans="1:32" x14ac:dyDescent="0.3">
      <c r="A16" t="s">
        <v>183</v>
      </c>
      <c r="B16" t="s">
        <v>325</v>
      </c>
      <c r="C16" t="s">
        <v>297</v>
      </c>
      <c r="D16" t="s">
        <v>326</v>
      </c>
      <c r="E16" t="s">
        <v>298</v>
      </c>
      <c r="G16">
        <v>33.297429449704801</v>
      </c>
      <c r="H16">
        <v>35.747995067831702</v>
      </c>
      <c r="I16">
        <v>37.728985027005599</v>
      </c>
      <c r="J16">
        <v>40.991680613972299</v>
      </c>
      <c r="K16">
        <v>43.650165618699901</v>
      </c>
      <c r="L16">
        <v>45.862396959170802</v>
      </c>
      <c r="M16">
        <v>46.4908369060282</v>
      </c>
      <c r="N16">
        <v>44.133048437487297</v>
      </c>
      <c r="O16">
        <v>43.4620165084268</v>
      </c>
      <c r="P16">
        <v>42.9939024009511</v>
      </c>
      <c r="Q16">
        <v>42.618302276397699</v>
      </c>
      <c r="R16">
        <v>43.074028927102098</v>
      </c>
      <c r="S16">
        <v>45.4980760749132</v>
      </c>
      <c r="T16">
        <v>47.469936256776101</v>
      </c>
      <c r="U16">
        <v>49.979459170091303</v>
      </c>
      <c r="V16">
        <v>49.626725908714803</v>
      </c>
      <c r="W16">
        <v>49.979064413758302</v>
      </c>
      <c r="X16">
        <v>51.463838506162602</v>
      </c>
      <c r="Y16">
        <v>52.435655007769597</v>
      </c>
      <c r="Z16">
        <v>53.125671344353997</v>
      </c>
      <c r="AA16">
        <v>54.1277317530825</v>
      </c>
      <c r="AB16">
        <v>55.440998112487598</v>
      </c>
      <c r="AC16">
        <v>56.634857045665598</v>
      </c>
      <c r="AD16">
        <v>60.203889919982103</v>
      </c>
      <c r="AE16">
        <v>60.980801752537602</v>
      </c>
      <c r="AF16">
        <v>64.550753935521996</v>
      </c>
    </row>
    <row r="17" spans="1:32" x14ac:dyDescent="0.3">
      <c r="A17" t="s">
        <v>183</v>
      </c>
      <c r="B17" t="s">
        <v>327</v>
      </c>
      <c r="C17" t="s">
        <v>297</v>
      </c>
      <c r="D17" t="s">
        <v>328</v>
      </c>
      <c r="E17" t="s">
        <v>298</v>
      </c>
      <c r="G17">
        <v>30.0366182004318</v>
      </c>
      <c r="H17">
        <v>32.385258663177403</v>
      </c>
      <c r="I17">
        <v>34.444562978505402</v>
      </c>
      <c r="J17">
        <v>37.554963300543598</v>
      </c>
      <c r="K17">
        <v>40.3198383746982</v>
      </c>
      <c r="L17">
        <v>42.733673937256</v>
      </c>
      <c r="M17">
        <v>44.9021687163279</v>
      </c>
      <c r="N17">
        <v>44.892909419198602</v>
      </c>
      <c r="O17">
        <v>46.871228552580099</v>
      </c>
      <c r="P17">
        <v>47.956378587094697</v>
      </c>
      <c r="Q17">
        <v>49.433954135730197</v>
      </c>
      <c r="R17">
        <v>52.3551947666732</v>
      </c>
      <c r="S17">
        <v>55.973524453699298</v>
      </c>
      <c r="T17">
        <v>54.496720012852499</v>
      </c>
      <c r="U17">
        <v>52.836737189167998</v>
      </c>
      <c r="V17">
        <v>50.708302971139901</v>
      </c>
      <c r="W17">
        <v>48.712753231393201</v>
      </c>
      <c r="X17">
        <v>47.7938422649896</v>
      </c>
      <c r="Y17">
        <v>48.025488285488301</v>
      </c>
      <c r="Z17">
        <v>48.1106298352802</v>
      </c>
      <c r="AA17">
        <v>49.322417718200199</v>
      </c>
      <c r="AB17">
        <v>48.565951920140698</v>
      </c>
      <c r="AC17">
        <v>49.606774558475003</v>
      </c>
      <c r="AD17">
        <v>53.427300409490201</v>
      </c>
      <c r="AE17">
        <v>56.040649813520197</v>
      </c>
      <c r="AF17">
        <v>62.322045465734597</v>
      </c>
    </row>
    <row r="18" spans="1:32" x14ac:dyDescent="0.3">
      <c r="A18" t="s">
        <v>183</v>
      </c>
      <c r="B18" t="s">
        <v>329</v>
      </c>
      <c r="C18" t="s">
        <v>297</v>
      </c>
      <c r="D18" t="s">
        <v>330</v>
      </c>
      <c r="E18" t="s">
        <v>298</v>
      </c>
      <c r="G18">
        <v>85.2371876546094</v>
      </c>
      <c r="H18">
        <v>91.007781348122293</v>
      </c>
      <c r="I18">
        <v>97.406254701104004</v>
      </c>
      <c r="J18">
        <v>103.106470628094</v>
      </c>
      <c r="K18">
        <v>108.852094248763</v>
      </c>
      <c r="L18">
        <v>114.76835289064999</v>
      </c>
      <c r="M18">
        <v>119.253795087003</v>
      </c>
      <c r="N18">
        <v>117.39207799806201</v>
      </c>
      <c r="O18">
        <v>118.07163544351501</v>
      </c>
      <c r="P18">
        <v>117.69853045513401</v>
      </c>
      <c r="Q18">
        <v>118.569355574433</v>
      </c>
      <c r="R18">
        <v>116.015995637438</v>
      </c>
      <c r="S18">
        <v>116.05697517020501</v>
      </c>
      <c r="T18">
        <v>108.430260497917</v>
      </c>
      <c r="U18">
        <v>108.906833220119</v>
      </c>
      <c r="V18">
        <v>107.15500335689001</v>
      </c>
      <c r="W18">
        <v>107.120317116951</v>
      </c>
      <c r="X18">
        <v>106.186521692703</v>
      </c>
      <c r="Y18">
        <v>105.26618335648</v>
      </c>
      <c r="Z18">
        <v>109.90772369547</v>
      </c>
      <c r="AA18">
        <v>116.938337916861</v>
      </c>
      <c r="AB18">
        <v>118.29249978342401</v>
      </c>
      <c r="AC18">
        <v>126.279690104956</v>
      </c>
      <c r="AD18">
        <v>141.55115274258699</v>
      </c>
      <c r="AE18">
        <v>150.806641833681</v>
      </c>
      <c r="AF18">
        <v>166.557954977252</v>
      </c>
    </row>
    <row r="19" spans="1:32" x14ac:dyDescent="0.3">
      <c r="A19" t="s">
        <v>183</v>
      </c>
      <c r="B19" t="s">
        <v>331</v>
      </c>
      <c r="C19" t="s">
        <v>297</v>
      </c>
      <c r="D19" t="s">
        <v>332</v>
      </c>
      <c r="E19" t="s">
        <v>298</v>
      </c>
      <c r="G19">
        <v>92.106220486510196</v>
      </c>
      <c r="H19">
        <v>100.330793710724</v>
      </c>
      <c r="I19">
        <v>108.646196440537</v>
      </c>
      <c r="J19">
        <v>117.439375301206</v>
      </c>
      <c r="K19">
        <v>124.872470950571</v>
      </c>
      <c r="L19">
        <v>131.75009698632101</v>
      </c>
      <c r="M19">
        <v>137.46595045161899</v>
      </c>
      <c r="N19">
        <v>137.03761007626599</v>
      </c>
      <c r="O19">
        <v>141.58907401404099</v>
      </c>
      <c r="P19">
        <v>144.00592479356499</v>
      </c>
      <c r="Q19">
        <v>145.64368217260699</v>
      </c>
      <c r="R19">
        <v>150.00350780902301</v>
      </c>
      <c r="S19">
        <v>160.11526562069801</v>
      </c>
      <c r="T19">
        <v>163.95900625365201</v>
      </c>
      <c r="U19">
        <v>168.63353833277699</v>
      </c>
      <c r="V19">
        <v>165.902376801846</v>
      </c>
      <c r="W19">
        <v>165.16343622336601</v>
      </c>
      <c r="X19">
        <v>164.10687583990199</v>
      </c>
      <c r="Y19">
        <v>165.187602890845</v>
      </c>
      <c r="Z19">
        <v>169.61589395553801</v>
      </c>
      <c r="AA19">
        <v>169.625273914378</v>
      </c>
      <c r="AB19">
        <v>169.11335561560199</v>
      </c>
      <c r="AC19">
        <v>174.79759706683001</v>
      </c>
      <c r="AD19">
        <v>188.93551590812501</v>
      </c>
      <c r="AE19">
        <v>201.28914142353599</v>
      </c>
      <c r="AF19">
        <v>221.97120750614599</v>
      </c>
    </row>
    <row r="20" spans="1:32" x14ac:dyDescent="0.3">
      <c r="A20" t="s">
        <v>183</v>
      </c>
      <c r="B20" t="s">
        <v>333</v>
      </c>
      <c r="C20" t="s">
        <v>297</v>
      </c>
      <c r="D20" t="s">
        <v>334</v>
      </c>
      <c r="E20" t="s">
        <v>298</v>
      </c>
      <c r="G20">
        <v>85.471557163655703</v>
      </c>
      <c r="H20">
        <v>89.078446275581797</v>
      </c>
      <c r="I20">
        <v>91.883196662342002</v>
      </c>
      <c r="J20">
        <v>101.278258273562</v>
      </c>
      <c r="K20">
        <v>114.283285319722</v>
      </c>
      <c r="L20">
        <v>127.72647747294999</v>
      </c>
      <c r="M20">
        <v>138.35719135250301</v>
      </c>
      <c r="N20">
        <v>141.94387284011299</v>
      </c>
      <c r="O20">
        <v>152.896834051497</v>
      </c>
      <c r="P20">
        <v>175.81683402737201</v>
      </c>
      <c r="Q20">
        <v>188.70924792142401</v>
      </c>
      <c r="R20">
        <v>209.14432102740199</v>
      </c>
      <c r="S20">
        <v>252.02854548769699</v>
      </c>
      <c r="T20">
        <v>258.43089267347898</v>
      </c>
      <c r="U20">
        <v>268.00084326122999</v>
      </c>
      <c r="V20">
        <v>265.90805418059301</v>
      </c>
      <c r="W20">
        <v>245.95683520758899</v>
      </c>
      <c r="X20">
        <v>247.15022851010499</v>
      </c>
      <c r="Y20">
        <v>241.94385890979001</v>
      </c>
      <c r="Z20">
        <v>226.965026788036</v>
      </c>
      <c r="AA20">
        <v>217.663581117723</v>
      </c>
      <c r="AB20">
        <v>213.64107061454399</v>
      </c>
      <c r="AC20">
        <v>188.79633013113599</v>
      </c>
      <c r="AD20">
        <v>178.77809811881201</v>
      </c>
      <c r="AE20">
        <v>179.655430020197</v>
      </c>
      <c r="AF20">
        <v>186.33473777467199</v>
      </c>
    </row>
    <row r="21" spans="1:32" x14ac:dyDescent="0.3">
      <c r="A21" t="s">
        <v>183</v>
      </c>
      <c r="B21" t="s">
        <v>335</v>
      </c>
      <c r="C21" t="s">
        <v>297</v>
      </c>
      <c r="D21" t="s">
        <v>336</v>
      </c>
      <c r="E21" t="s">
        <v>298</v>
      </c>
      <c r="G21">
        <v>107.89645490012001</v>
      </c>
      <c r="H21">
        <v>113.601290986005</v>
      </c>
      <c r="I21">
        <v>118.55358297968201</v>
      </c>
      <c r="J21">
        <v>130.96895697158001</v>
      </c>
      <c r="K21">
        <v>146.960820393067</v>
      </c>
      <c r="L21">
        <v>164.00822371240599</v>
      </c>
      <c r="M21">
        <v>178.25854864095999</v>
      </c>
      <c r="N21">
        <v>184.54014146217</v>
      </c>
      <c r="O21">
        <v>199.91478235993</v>
      </c>
      <c r="P21">
        <v>227.18299696520799</v>
      </c>
      <c r="Q21">
        <v>244.166646990061</v>
      </c>
      <c r="R21">
        <v>268.71438035660401</v>
      </c>
      <c r="S21">
        <v>317.34992085248399</v>
      </c>
      <c r="T21">
        <v>327.06355749383101</v>
      </c>
      <c r="U21">
        <v>338.77576114325302</v>
      </c>
      <c r="V21">
        <v>337.78959161790101</v>
      </c>
      <c r="W21">
        <v>319.51707996244397</v>
      </c>
      <c r="X21">
        <v>321.06917721960701</v>
      </c>
      <c r="Y21">
        <v>313.83687030329099</v>
      </c>
      <c r="Z21">
        <v>296.97816436074299</v>
      </c>
      <c r="AA21">
        <v>287.54535645820999</v>
      </c>
      <c r="AB21">
        <v>282.87567241632399</v>
      </c>
      <c r="AC21">
        <v>256.77902172684202</v>
      </c>
      <c r="AD21">
        <v>251.655783640697</v>
      </c>
      <c r="AE21">
        <v>258.67523458408999</v>
      </c>
      <c r="AF21">
        <v>273.55233087622003</v>
      </c>
    </row>
    <row r="22" spans="1:32" x14ac:dyDescent="0.3">
      <c r="A22" t="s">
        <v>183</v>
      </c>
      <c r="B22" t="s">
        <v>337</v>
      </c>
      <c r="C22" t="s">
        <v>297</v>
      </c>
      <c r="D22" t="s">
        <v>338</v>
      </c>
      <c r="E22" t="s">
        <v>298</v>
      </c>
      <c r="G22">
        <v>22.424897736464299</v>
      </c>
      <c r="H22">
        <v>24.5228447104233</v>
      </c>
      <c r="I22">
        <v>26.670386317339901</v>
      </c>
      <c r="J22">
        <v>29.690698698018299</v>
      </c>
      <c r="K22">
        <v>32.677535073345503</v>
      </c>
      <c r="L22">
        <v>36.2817462394557</v>
      </c>
      <c r="M22">
        <v>39.901357288457099</v>
      </c>
      <c r="N22">
        <v>42.596268622057003</v>
      </c>
      <c r="O22">
        <v>47.017948308433098</v>
      </c>
      <c r="P22">
        <v>51.366162937835199</v>
      </c>
      <c r="Q22">
        <v>55.457399068636903</v>
      </c>
      <c r="R22">
        <v>59.570059329201399</v>
      </c>
      <c r="S22">
        <v>65.321375364786405</v>
      </c>
      <c r="T22">
        <v>68.632664820351593</v>
      </c>
      <c r="U22">
        <v>70.774917882023601</v>
      </c>
      <c r="V22">
        <v>71.881537437308694</v>
      </c>
      <c r="W22">
        <v>73.560244754854693</v>
      </c>
      <c r="X22">
        <v>73.918948709502203</v>
      </c>
      <c r="Y22">
        <v>71.893011393500998</v>
      </c>
      <c r="Z22">
        <v>70.013137572706697</v>
      </c>
      <c r="AA22">
        <v>69.881775340486499</v>
      </c>
      <c r="AB22">
        <v>69.234601801779704</v>
      </c>
      <c r="AC22">
        <v>67.982691595705802</v>
      </c>
      <c r="AD22">
        <v>72.877685521885198</v>
      </c>
      <c r="AE22">
        <v>79.019804563893402</v>
      </c>
      <c r="AF22">
        <v>87.217593101547394</v>
      </c>
    </row>
    <row r="23" spans="1:32" x14ac:dyDescent="0.3">
      <c r="A23" t="s">
        <v>183</v>
      </c>
      <c r="B23" t="s">
        <v>339</v>
      </c>
      <c r="C23" t="s">
        <v>297</v>
      </c>
      <c r="D23" t="s">
        <v>340</v>
      </c>
      <c r="E23" t="s">
        <v>298</v>
      </c>
      <c r="G23">
        <v>282.96015640410599</v>
      </c>
      <c r="H23">
        <v>317.314032330754</v>
      </c>
      <c r="I23">
        <v>360.734974589827</v>
      </c>
      <c r="J23">
        <v>405.957078543568</v>
      </c>
      <c r="K23">
        <v>453.58195114156899</v>
      </c>
      <c r="L23">
        <v>493.58259581719898</v>
      </c>
      <c r="M23">
        <v>533.08747518579901</v>
      </c>
      <c r="N23">
        <v>533.62556547923202</v>
      </c>
      <c r="O23">
        <v>561.36829633113905</v>
      </c>
      <c r="P23">
        <v>587.87487808473395</v>
      </c>
      <c r="Q23">
        <v>598.58070319221997</v>
      </c>
      <c r="R23">
        <v>612.869252296691</v>
      </c>
      <c r="S23">
        <v>636.72900106456598</v>
      </c>
      <c r="T23">
        <v>633.76726912452602</v>
      </c>
      <c r="U23">
        <v>629.45132307353094</v>
      </c>
      <c r="V23">
        <v>621.38632392706302</v>
      </c>
      <c r="W23">
        <v>571.72408167947401</v>
      </c>
      <c r="X23">
        <v>514.89685025995902</v>
      </c>
      <c r="Y23">
        <v>475.86168318330499</v>
      </c>
      <c r="Z23">
        <v>452.49086933132003</v>
      </c>
      <c r="AA23">
        <v>420.52285607308499</v>
      </c>
      <c r="AB23">
        <v>405.00027804374702</v>
      </c>
      <c r="AC23">
        <v>401.57667397901997</v>
      </c>
      <c r="AD23">
        <v>426.66856292693501</v>
      </c>
      <c r="AE23">
        <v>428.71558348674699</v>
      </c>
      <c r="AF23">
        <v>460.751875354937</v>
      </c>
    </row>
    <row r="24" spans="1:32" x14ac:dyDescent="0.3">
      <c r="A24" t="s">
        <v>183</v>
      </c>
      <c r="B24" t="s">
        <v>341</v>
      </c>
      <c r="C24" t="s">
        <v>297</v>
      </c>
      <c r="D24" t="s">
        <v>342</v>
      </c>
      <c r="E24" t="s">
        <v>298</v>
      </c>
      <c r="G24">
        <v>931.12604213342195</v>
      </c>
      <c r="H24">
        <v>984.57156763466901</v>
      </c>
      <c r="I24">
        <v>1060.63106197858</v>
      </c>
      <c r="J24">
        <v>1154.0032109251899</v>
      </c>
      <c r="K24">
        <v>1233.4642416897</v>
      </c>
      <c r="L24">
        <v>1316.8710796216801</v>
      </c>
      <c r="M24">
        <v>1383.3185481580399</v>
      </c>
      <c r="N24">
        <v>1384.41050858259</v>
      </c>
      <c r="O24">
        <v>1470.78340347482</v>
      </c>
      <c r="P24">
        <v>1544.56904848607</v>
      </c>
      <c r="Q24">
        <v>1595.66495514602</v>
      </c>
      <c r="R24">
        <v>1647.1796202896701</v>
      </c>
      <c r="S24">
        <v>1746.46001180027</v>
      </c>
      <c r="T24">
        <v>1789.5304140176099</v>
      </c>
      <c r="U24">
        <v>1826.8243831514101</v>
      </c>
      <c r="V24">
        <v>1745.78177543682</v>
      </c>
      <c r="W24">
        <v>1677.3543945198801</v>
      </c>
      <c r="X24">
        <v>1621.93687942461</v>
      </c>
      <c r="Y24">
        <v>1614.9026391508701</v>
      </c>
      <c r="Z24">
        <v>1652.3829013800801</v>
      </c>
      <c r="AA24">
        <v>1703.8188769973699</v>
      </c>
      <c r="AB24">
        <v>1743.0301525648299</v>
      </c>
      <c r="AC24">
        <v>1803.79015258767</v>
      </c>
      <c r="AD24">
        <v>1937.9995742741601</v>
      </c>
      <c r="AE24">
        <v>1966.6312442467599</v>
      </c>
      <c r="AF24">
        <v>2124.1864437210202</v>
      </c>
    </row>
    <row r="25" spans="1:32" x14ac:dyDescent="0.3">
      <c r="A25" t="s">
        <v>183</v>
      </c>
      <c r="B25" t="s">
        <v>343</v>
      </c>
      <c r="C25" t="s">
        <v>297</v>
      </c>
      <c r="D25" t="s">
        <v>344</v>
      </c>
      <c r="E25" t="s">
        <v>298</v>
      </c>
      <c r="G25">
        <v>111.254932975237</v>
      </c>
      <c r="H25">
        <v>117.274025327385</v>
      </c>
      <c r="I25">
        <v>126.14012494680399</v>
      </c>
      <c r="J25">
        <v>137.36495529805501</v>
      </c>
      <c r="K25">
        <v>146.99505646966</v>
      </c>
      <c r="L25">
        <v>157.92441815114901</v>
      </c>
      <c r="M25">
        <v>167.30875545837199</v>
      </c>
      <c r="N25">
        <v>169.828373190147</v>
      </c>
      <c r="O25">
        <v>180.92914298026599</v>
      </c>
      <c r="P25">
        <v>189.514372249357</v>
      </c>
      <c r="Q25">
        <v>195.87893995381401</v>
      </c>
      <c r="R25">
        <v>202.96353326051499</v>
      </c>
      <c r="S25">
        <v>215.19878173792301</v>
      </c>
      <c r="T25">
        <v>219.92754648258301</v>
      </c>
      <c r="U25">
        <v>224.13625094225401</v>
      </c>
      <c r="V25">
        <v>216.90681364368999</v>
      </c>
      <c r="W25">
        <v>205.27138118930799</v>
      </c>
      <c r="X25">
        <v>193.14336451280499</v>
      </c>
      <c r="Y25">
        <v>186.63056217253299</v>
      </c>
      <c r="Z25">
        <v>187.774077610544</v>
      </c>
      <c r="AA25">
        <v>192.44904340641</v>
      </c>
      <c r="AB25">
        <v>197.22848325196799</v>
      </c>
      <c r="AC25">
        <v>203.399808253495</v>
      </c>
      <c r="AD25">
        <v>223.87240966650401</v>
      </c>
      <c r="AE25">
        <v>220.34007738877699</v>
      </c>
      <c r="AF25">
        <v>235.56193933401701</v>
      </c>
    </row>
    <row r="26" spans="1:32" x14ac:dyDescent="0.3">
      <c r="A26" t="s">
        <v>183</v>
      </c>
      <c r="B26" t="s">
        <v>345</v>
      </c>
      <c r="C26" t="s">
        <v>297</v>
      </c>
      <c r="D26" t="s">
        <v>346</v>
      </c>
      <c r="E26" t="s">
        <v>298</v>
      </c>
      <c r="G26">
        <v>422.80823669086902</v>
      </c>
      <c r="H26">
        <v>447.21441582060697</v>
      </c>
      <c r="I26">
        <v>481.90250282288901</v>
      </c>
      <c r="J26">
        <v>524.228811705525</v>
      </c>
      <c r="K26">
        <v>559.69484304045</v>
      </c>
      <c r="L26">
        <v>595.77432671239899</v>
      </c>
      <c r="M26">
        <v>623.78255184988495</v>
      </c>
      <c r="N26">
        <v>623.38622280045297</v>
      </c>
      <c r="O26">
        <v>660.58539576684302</v>
      </c>
      <c r="P26">
        <v>694.65888988422705</v>
      </c>
      <c r="Q26">
        <v>717.53873770670805</v>
      </c>
      <c r="R26">
        <v>739.48682308925595</v>
      </c>
      <c r="S26">
        <v>784.54800932076205</v>
      </c>
      <c r="T26">
        <v>807.81528249535904</v>
      </c>
      <c r="U26">
        <v>828.48694223061898</v>
      </c>
      <c r="V26">
        <v>780.96857844789804</v>
      </c>
      <c r="W26">
        <v>742.77373683762198</v>
      </c>
      <c r="X26">
        <v>714.08918779830503</v>
      </c>
      <c r="Y26">
        <v>711.31481506663602</v>
      </c>
      <c r="Z26">
        <v>722.64355332867001</v>
      </c>
      <c r="AA26">
        <v>735.89417680215104</v>
      </c>
      <c r="AB26">
        <v>743.03072800821803</v>
      </c>
      <c r="AC26">
        <v>749.60653821411699</v>
      </c>
      <c r="AD26">
        <v>792.13944968587805</v>
      </c>
      <c r="AE26">
        <v>801.00638994906399</v>
      </c>
      <c r="AF26">
        <v>863.33448901803001</v>
      </c>
    </row>
    <row r="27" spans="1:32" x14ac:dyDescent="0.3">
      <c r="A27" t="s">
        <v>183</v>
      </c>
      <c r="B27" t="s">
        <v>347</v>
      </c>
      <c r="C27" t="s">
        <v>297</v>
      </c>
      <c r="D27" t="s">
        <v>348</v>
      </c>
      <c r="E27" t="s">
        <v>298</v>
      </c>
      <c r="G27">
        <v>397.06287246731603</v>
      </c>
      <c r="H27">
        <v>420.083126486678</v>
      </c>
      <c r="I27">
        <v>452.58843420889002</v>
      </c>
      <c r="J27">
        <v>492.40944392161498</v>
      </c>
      <c r="K27">
        <v>526.77434217958501</v>
      </c>
      <c r="L27">
        <v>563.17233475812998</v>
      </c>
      <c r="M27">
        <v>592.22724084978097</v>
      </c>
      <c r="N27">
        <v>591.19591259198899</v>
      </c>
      <c r="O27">
        <v>629.268864727714</v>
      </c>
      <c r="P27">
        <v>660.39578635248199</v>
      </c>
      <c r="Q27">
        <v>682.24727748549697</v>
      </c>
      <c r="R27">
        <v>704.72926393989906</v>
      </c>
      <c r="S27">
        <v>746.71322074158604</v>
      </c>
      <c r="T27">
        <v>761.78758503967197</v>
      </c>
      <c r="U27">
        <v>774.20118997853899</v>
      </c>
      <c r="V27">
        <v>747.90638334523305</v>
      </c>
      <c r="W27">
        <v>729.30927649294995</v>
      </c>
      <c r="X27">
        <v>714.70432711350202</v>
      </c>
      <c r="Y27">
        <v>716.95726191170502</v>
      </c>
      <c r="Z27">
        <v>741.96527044086304</v>
      </c>
      <c r="AA27">
        <v>775.47565678881006</v>
      </c>
      <c r="AB27">
        <v>802.77094130464604</v>
      </c>
      <c r="AC27">
        <v>850.78380612005901</v>
      </c>
      <c r="AD27">
        <v>921.98771492177502</v>
      </c>
      <c r="AE27">
        <v>945.28477690891896</v>
      </c>
      <c r="AF27">
        <v>1025.29001536897</v>
      </c>
    </row>
    <row r="28" spans="1:32" x14ac:dyDescent="0.3">
      <c r="A28" t="s">
        <v>183</v>
      </c>
      <c r="B28" t="s">
        <v>349</v>
      </c>
      <c r="C28" t="s">
        <v>297</v>
      </c>
      <c r="D28" t="s">
        <v>350</v>
      </c>
      <c r="E28" t="s">
        <v>298</v>
      </c>
      <c r="G28">
        <v>208.00999992272801</v>
      </c>
      <c r="H28">
        <v>229.46485482057</v>
      </c>
      <c r="I28">
        <v>254.206236804382</v>
      </c>
      <c r="J28">
        <v>279.97477507208498</v>
      </c>
      <c r="K28">
        <v>309.32454268690702</v>
      </c>
      <c r="L28">
        <v>337.68672347224498</v>
      </c>
      <c r="M28">
        <v>363.59336539034098</v>
      </c>
      <c r="N28">
        <v>373.54505365314799</v>
      </c>
      <c r="O28">
        <v>403.77317047656601</v>
      </c>
      <c r="P28">
        <v>436.98143232835599</v>
      </c>
      <c r="Q28">
        <v>460.76452346547899</v>
      </c>
      <c r="R28">
        <v>488.947489576034</v>
      </c>
      <c r="S28">
        <v>531.87067483991996</v>
      </c>
      <c r="T28">
        <v>546.03360346405395</v>
      </c>
      <c r="U28">
        <v>571.68905938409603</v>
      </c>
      <c r="V28">
        <v>561.01511584613502</v>
      </c>
      <c r="W28">
        <v>525.01991575961995</v>
      </c>
      <c r="X28">
        <v>506.20697233830901</v>
      </c>
      <c r="Y28">
        <v>488.28186499321998</v>
      </c>
      <c r="Z28">
        <v>484.696703727326</v>
      </c>
      <c r="AA28">
        <v>495.16791177855998</v>
      </c>
      <c r="AB28">
        <v>510.78759305187401</v>
      </c>
      <c r="AC28">
        <v>541.36648155631701</v>
      </c>
      <c r="AD28">
        <v>584.597361466763</v>
      </c>
      <c r="AE28">
        <v>597.65663542961295</v>
      </c>
      <c r="AF28">
        <v>599.77365932393798</v>
      </c>
    </row>
    <row r="29" spans="1:32" x14ac:dyDescent="0.3">
      <c r="A29" t="s">
        <v>183</v>
      </c>
      <c r="B29" t="s">
        <v>351</v>
      </c>
      <c r="C29" t="s">
        <v>297</v>
      </c>
      <c r="D29" t="s">
        <v>352</v>
      </c>
      <c r="E29" t="s">
        <v>298</v>
      </c>
      <c r="G29">
        <v>61.613183486932897</v>
      </c>
      <c r="H29">
        <v>67.553805820083497</v>
      </c>
      <c r="I29">
        <v>74.599313604255698</v>
      </c>
      <c r="J29">
        <v>82.283979078497296</v>
      </c>
      <c r="K29">
        <v>90.146460003047594</v>
      </c>
      <c r="L29">
        <v>98.114866106466593</v>
      </c>
      <c r="M29">
        <v>105.606386829621</v>
      </c>
      <c r="N29">
        <v>107.323704988383</v>
      </c>
      <c r="O29">
        <v>115.20493922619001</v>
      </c>
      <c r="P29">
        <v>122.84052293875</v>
      </c>
      <c r="Q29">
        <v>128.789407621343</v>
      </c>
      <c r="R29">
        <v>135.30453932167799</v>
      </c>
      <c r="S29">
        <v>145.22685703475199</v>
      </c>
      <c r="T29">
        <v>149.35739368150101</v>
      </c>
      <c r="U29">
        <v>158.54846222878601</v>
      </c>
      <c r="V29">
        <v>158.15572737210499</v>
      </c>
      <c r="W29">
        <v>156.43510325615301</v>
      </c>
      <c r="X29">
        <v>159.54377991682301</v>
      </c>
      <c r="Y29">
        <v>157.021109160653</v>
      </c>
      <c r="Z29">
        <v>160.210929969207</v>
      </c>
      <c r="AA29">
        <v>166.00151001440599</v>
      </c>
      <c r="AB29">
        <v>176.34536149808099</v>
      </c>
      <c r="AC29">
        <v>195.33093615660499</v>
      </c>
      <c r="AD29">
        <v>213.731386289591</v>
      </c>
      <c r="AE29">
        <v>226.312016745671</v>
      </c>
      <c r="AF29">
        <v>230.33938984839099</v>
      </c>
    </row>
    <row r="30" spans="1:32" x14ac:dyDescent="0.3">
      <c r="A30" t="s">
        <v>183</v>
      </c>
      <c r="B30" t="s">
        <v>353</v>
      </c>
      <c r="C30" t="s">
        <v>297</v>
      </c>
      <c r="D30" t="s">
        <v>354</v>
      </c>
      <c r="E30" t="s">
        <v>298</v>
      </c>
      <c r="G30">
        <v>4.5646141773734499</v>
      </c>
      <c r="H30">
        <v>5.0660223618653903</v>
      </c>
      <c r="I30">
        <v>5.6484333183479096</v>
      </c>
      <c r="J30">
        <v>6.2418832295638396</v>
      </c>
      <c r="K30">
        <v>6.93858692466861</v>
      </c>
      <c r="L30">
        <v>7.6050600255000997</v>
      </c>
      <c r="M30">
        <v>8.2084635234296606</v>
      </c>
      <c r="N30">
        <v>8.5046235972094202</v>
      </c>
      <c r="O30">
        <v>9.2575282252037496</v>
      </c>
      <c r="P30">
        <v>10.144041113339901</v>
      </c>
      <c r="Q30">
        <v>10.7963452014988</v>
      </c>
      <c r="R30">
        <v>11.5847653747935</v>
      </c>
      <c r="S30">
        <v>12.7629673955862</v>
      </c>
      <c r="T30">
        <v>13.155111363484099</v>
      </c>
      <c r="U30">
        <v>13.7286717483776</v>
      </c>
      <c r="V30">
        <v>13.8931125882226</v>
      </c>
      <c r="W30">
        <v>13.5248899696401</v>
      </c>
      <c r="X30">
        <v>13.831717363818701</v>
      </c>
      <c r="Y30">
        <v>15.1908306252431</v>
      </c>
      <c r="Z30">
        <v>15.6073874195757</v>
      </c>
      <c r="AA30">
        <v>15.1872414776798</v>
      </c>
      <c r="AB30">
        <v>14.9823178210316</v>
      </c>
      <c r="AC30">
        <v>16.601176606153398</v>
      </c>
      <c r="AD30">
        <v>21.825405853804</v>
      </c>
      <c r="AE30">
        <v>23.7971572017757</v>
      </c>
      <c r="AF30">
        <v>25.6331546902755</v>
      </c>
    </row>
    <row r="31" spans="1:32" x14ac:dyDescent="0.3">
      <c r="A31" t="s">
        <v>183</v>
      </c>
      <c r="B31" t="s">
        <v>355</v>
      </c>
      <c r="C31" t="s">
        <v>297</v>
      </c>
      <c r="D31" t="s">
        <v>356</v>
      </c>
      <c r="E31" t="s">
        <v>298</v>
      </c>
      <c r="G31">
        <v>28.4449631506434</v>
      </c>
      <c r="H31">
        <v>31.2584767495308</v>
      </c>
      <c r="I31">
        <v>34.545003462230703</v>
      </c>
      <c r="J31">
        <v>38.019056732033597</v>
      </c>
      <c r="K31">
        <v>41.753964537467098</v>
      </c>
      <c r="L31">
        <v>45.586279842371198</v>
      </c>
      <c r="M31">
        <v>49.205788036872598</v>
      </c>
      <c r="N31">
        <v>50.829994197953198</v>
      </c>
      <c r="O31">
        <v>54.863236650940998</v>
      </c>
      <c r="P31">
        <v>59.068181995411599</v>
      </c>
      <c r="Q31">
        <v>62.190934568390297</v>
      </c>
      <c r="R31">
        <v>66.034685398266205</v>
      </c>
      <c r="S31">
        <v>71.657935021247297</v>
      </c>
      <c r="T31">
        <v>73.801300607707503</v>
      </c>
      <c r="U31">
        <v>76.612218825872603</v>
      </c>
      <c r="V31">
        <v>71.0574732329206</v>
      </c>
      <c r="W31">
        <v>66.971539684767293</v>
      </c>
      <c r="X31">
        <v>65.102095113149105</v>
      </c>
      <c r="Y31">
        <v>62.275001495212301</v>
      </c>
      <c r="Z31">
        <v>60.333900640532299</v>
      </c>
      <c r="AA31">
        <v>60.272580102153299</v>
      </c>
      <c r="AB31">
        <v>60.391122632807097</v>
      </c>
      <c r="AC31">
        <v>63.861497737088598</v>
      </c>
      <c r="AD31">
        <v>68.662203935261104</v>
      </c>
      <c r="AE31">
        <v>67.527056360501206</v>
      </c>
      <c r="AF31">
        <v>64.041506913359399</v>
      </c>
    </row>
    <row r="32" spans="1:32" x14ac:dyDescent="0.3">
      <c r="A32" t="s">
        <v>183</v>
      </c>
      <c r="B32" t="s">
        <v>357</v>
      </c>
      <c r="C32" t="s">
        <v>297</v>
      </c>
      <c r="D32" t="s">
        <v>358</v>
      </c>
      <c r="E32" t="s">
        <v>298</v>
      </c>
      <c r="G32">
        <v>98.774887349072799</v>
      </c>
      <c r="H32">
        <v>109.613804054604</v>
      </c>
      <c r="I32">
        <v>121.862545029907</v>
      </c>
      <c r="J32">
        <v>134.10688424383801</v>
      </c>
      <c r="K32">
        <v>149.247008508379</v>
      </c>
      <c r="L32">
        <v>163.27421078308001</v>
      </c>
      <c r="M32">
        <v>175.78295344029101</v>
      </c>
      <c r="N32">
        <v>181.60760889123199</v>
      </c>
      <c r="O32">
        <v>197.431638492541</v>
      </c>
      <c r="P32">
        <v>216.14599310122301</v>
      </c>
      <c r="Q32">
        <v>228.868998387472</v>
      </c>
      <c r="R32">
        <v>244.47926182554701</v>
      </c>
      <c r="S32">
        <v>268.383667446564</v>
      </c>
      <c r="T32">
        <v>275.07884729027501</v>
      </c>
      <c r="U32">
        <v>287.07858318356801</v>
      </c>
      <c r="V32">
        <v>284.73428573656003</v>
      </c>
      <c r="W32">
        <v>253.598930946362</v>
      </c>
      <c r="X32">
        <v>233.582091877512</v>
      </c>
      <c r="Y32">
        <v>220.04890449333899</v>
      </c>
      <c r="Z32">
        <v>215.62766211347699</v>
      </c>
      <c r="AA32">
        <v>221.178061039082</v>
      </c>
      <c r="AB32">
        <v>226.75384237307199</v>
      </c>
      <c r="AC32">
        <v>232.853447333426</v>
      </c>
      <c r="AD32">
        <v>247.40648997443699</v>
      </c>
      <c r="AE32">
        <v>247.34893592358699</v>
      </c>
      <c r="AF32">
        <v>247.88355989949801</v>
      </c>
    </row>
    <row r="33" spans="1:32" x14ac:dyDescent="0.3">
      <c r="A33" t="s">
        <v>183</v>
      </c>
      <c r="B33" t="s">
        <v>359</v>
      </c>
      <c r="C33" t="s">
        <v>297</v>
      </c>
      <c r="D33" t="s">
        <v>360</v>
      </c>
      <c r="E33" t="s">
        <v>298</v>
      </c>
      <c r="G33">
        <v>14.612351758705699</v>
      </c>
      <c r="H33">
        <v>15.972745834486201</v>
      </c>
      <c r="I33">
        <v>17.550941389641299</v>
      </c>
      <c r="J33">
        <v>19.322971788151602</v>
      </c>
      <c r="K33">
        <v>21.238522713344398</v>
      </c>
      <c r="L33">
        <v>23.106306714826999</v>
      </c>
      <c r="M33">
        <v>24.7897735601269</v>
      </c>
      <c r="N33">
        <v>25.279121978370299</v>
      </c>
      <c r="O33">
        <v>27.0158278816909</v>
      </c>
      <c r="P33">
        <v>28.7826931796309</v>
      </c>
      <c r="Q33">
        <v>30.118837686774</v>
      </c>
      <c r="R33">
        <v>31.544237655748798</v>
      </c>
      <c r="S33">
        <v>33.839247941770999</v>
      </c>
      <c r="T33">
        <v>34.640950521086701</v>
      </c>
      <c r="U33">
        <v>35.721123397491503</v>
      </c>
      <c r="V33">
        <v>33.1745169163258</v>
      </c>
      <c r="W33">
        <v>34.489451902697901</v>
      </c>
      <c r="X33">
        <v>34.147288067005697</v>
      </c>
      <c r="Y33">
        <v>33.746019218771899</v>
      </c>
      <c r="Z33">
        <v>32.9168235845341</v>
      </c>
      <c r="AA33">
        <v>32.528519145238498</v>
      </c>
      <c r="AB33">
        <v>32.314948726882697</v>
      </c>
      <c r="AC33">
        <v>32.719423723044201</v>
      </c>
      <c r="AD33">
        <v>32.971875413669501</v>
      </c>
      <c r="AE33">
        <v>32.671469198078597</v>
      </c>
      <c r="AF33">
        <v>31.876047972413399</v>
      </c>
    </row>
    <row r="34" spans="1:32" x14ac:dyDescent="0.3">
      <c r="A34" t="s">
        <v>183</v>
      </c>
      <c r="B34" t="s">
        <v>361</v>
      </c>
      <c r="C34" t="s">
        <v>297</v>
      </c>
      <c r="D34" t="s">
        <v>362</v>
      </c>
      <c r="E34" t="s">
        <v>298</v>
      </c>
      <c r="G34">
        <v>129.46660833826701</v>
      </c>
      <c r="H34">
        <v>142.20009312350001</v>
      </c>
      <c r="I34">
        <v>156.73862077471901</v>
      </c>
      <c r="J34">
        <v>172.25786806368299</v>
      </c>
      <c r="K34">
        <v>186.07415936203199</v>
      </c>
      <c r="L34">
        <v>203.15589675440199</v>
      </c>
      <c r="M34">
        <v>217.609318074551</v>
      </c>
      <c r="N34">
        <v>221.14560767366399</v>
      </c>
      <c r="O34">
        <v>235.18101057835199</v>
      </c>
      <c r="P34">
        <v>249.39015819183999</v>
      </c>
      <c r="Q34">
        <v>261.53205296744102</v>
      </c>
      <c r="R34">
        <v>275.670820760315</v>
      </c>
      <c r="S34">
        <v>293.470460347906</v>
      </c>
      <c r="T34">
        <v>303.618097104897</v>
      </c>
      <c r="U34">
        <v>314.44917441164301</v>
      </c>
      <c r="V34">
        <v>307.31056062827003</v>
      </c>
      <c r="W34">
        <v>290.81167222088902</v>
      </c>
      <c r="X34">
        <v>271.76396003629497</v>
      </c>
      <c r="Y34">
        <v>261.49810191037898</v>
      </c>
      <c r="Z34">
        <v>264.53902704137897</v>
      </c>
      <c r="AA34">
        <v>278.22157750959298</v>
      </c>
      <c r="AB34">
        <v>295.14020122650697</v>
      </c>
      <c r="AC34">
        <v>316.59650752002699</v>
      </c>
      <c r="AD34">
        <v>372.82444263106203</v>
      </c>
      <c r="AE34">
        <v>353.55563687178102</v>
      </c>
      <c r="AF34">
        <v>367.94132624161102</v>
      </c>
    </row>
    <row r="35" spans="1:32" x14ac:dyDescent="0.3">
      <c r="A35" t="s">
        <v>183</v>
      </c>
      <c r="B35" t="s">
        <v>363</v>
      </c>
      <c r="C35" t="s">
        <v>297</v>
      </c>
      <c r="D35" t="s">
        <v>364</v>
      </c>
      <c r="E35" t="s">
        <v>298</v>
      </c>
      <c r="G35">
        <v>362.05275143772201</v>
      </c>
      <c r="H35">
        <v>393.83890706654398</v>
      </c>
      <c r="I35">
        <v>430.17039996526699</v>
      </c>
      <c r="J35">
        <v>471.90265166644201</v>
      </c>
      <c r="K35">
        <v>512.63777180156399</v>
      </c>
      <c r="L35">
        <v>559.15868087529304</v>
      </c>
      <c r="M35">
        <v>596.61132179208096</v>
      </c>
      <c r="N35">
        <v>607.29883640171795</v>
      </c>
      <c r="O35">
        <v>644.70051608820404</v>
      </c>
      <c r="P35">
        <v>679.12938142070595</v>
      </c>
      <c r="Q35">
        <v>693.66827380222503</v>
      </c>
      <c r="R35">
        <v>708.81817957054398</v>
      </c>
      <c r="S35">
        <v>756.88587793402496</v>
      </c>
      <c r="T35">
        <v>798.48790125812502</v>
      </c>
      <c r="U35">
        <v>830.91619418403798</v>
      </c>
      <c r="V35">
        <v>845.22755582060995</v>
      </c>
      <c r="W35">
        <v>883.33404726943604</v>
      </c>
      <c r="X35">
        <v>917.577298314823</v>
      </c>
      <c r="Y35">
        <v>937.69983318388097</v>
      </c>
      <c r="Z35">
        <v>952.58381811764798</v>
      </c>
      <c r="AA35">
        <v>966.06075066826395</v>
      </c>
      <c r="AB35">
        <v>978.81385728375005</v>
      </c>
      <c r="AC35">
        <v>1000.81774813116</v>
      </c>
      <c r="AD35">
        <v>1159.88741915433</v>
      </c>
      <c r="AE35">
        <v>1208.17380757661</v>
      </c>
      <c r="AF35">
        <v>1343.89069620123</v>
      </c>
    </row>
    <row r="36" spans="1:32" x14ac:dyDescent="0.3">
      <c r="A36" t="s">
        <v>183</v>
      </c>
      <c r="B36" t="s">
        <v>365</v>
      </c>
      <c r="C36" t="s">
        <v>297</v>
      </c>
      <c r="D36" t="s">
        <v>366</v>
      </c>
      <c r="E36" t="s">
        <v>298</v>
      </c>
      <c r="G36">
        <v>108.41875059584299</v>
      </c>
      <c r="H36">
        <v>114.026913881094</v>
      </c>
      <c r="I36">
        <v>120.69884092501999</v>
      </c>
      <c r="J36">
        <v>129.29638241132801</v>
      </c>
      <c r="K36">
        <v>137.94276188370401</v>
      </c>
      <c r="L36">
        <v>144.14295602505899</v>
      </c>
      <c r="M36">
        <v>146.05090813427299</v>
      </c>
      <c r="N36">
        <v>142.26564389748</v>
      </c>
      <c r="O36">
        <v>146.60430399394701</v>
      </c>
      <c r="P36">
        <v>150.72388164053899</v>
      </c>
      <c r="Q36">
        <v>153.662244729393</v>
      </c>
      <c r="R36">
        <v>158.12681265122501</v>
      </c>
      <c r="S36">
        <v>169.172885308617</v>
      </c>
      <c r="T36">
        <v>172.826559287615</v>
      </c>
      <c r="U36">
        <v>174.703751552699</v>
      </c>
      <c r="V36">
        <v>173.28225223363799</v>
      </c>
      <c r="W36">
        <v>168.438511475512</v>
      </c>
      <c r="X36">
        <v>159.029351734382</v>
      </c>
      <c r="Y36">
        <v>158.40559912938301</v>
      </c>
      <c r="Z36">
        <v>156.613573507317</v>
      </c>
      <c r="AA36">
        <v>153.52026837367401</v>
      </c>
      <c r="AB36">
        <v>147.909874019759</v>
      </c>
      <c r="AC36">
        <v>140.394126755755</v>
      </c>
      <c r="AD36">
        <v>151.021865339275</v>
      </c>
      <c r="AE36">
        <v>144.117057317015</v>
      </c>
      <c r="AF36">
        <v>151.108612393242</v>
      </c>
    </row>
    <row r="37" spans="1:32" x14ac:dyDescent="0.3">
      <c r="A37" t="s">
        <v>183</v>
      </c>
      <c r="B37" t="s">
        <v>367</v>
      </c>
      <c r="C37" t="s">
        <v>297</v>
      </c>
      <c r="D37" t="s">
        <v>368</v>
      </c>
      <c r="E37" t="s">
        <v>298</v>
      </c>
      <c r="G37">
        <v>135.44732543030401</v>
      </c>
      <c r="H37">
        <v>148.61104362955601</v>
      </c>
      <c r="I37">
        <v>164.883490378961</v>
      </c>
      <c r="J37">
        <v>182.092273469199</v>
      </c>
      <c r="K37">
        <v>198.00385194889199</v>
      </c>
      <c r="L37">
        <v>226.08946358181501</v>
      </c>
      <c r="M37">
        <v>244.86305718372799</v>
      </c>
      <c r="N37">
        <v>251.00285408152499</v>
      </c>
      <c r="O37">
        <v>267.78751886484002</v>
      </c>
      <c r="P37">
        <v>280.40356714165802</v>
      </c>
      <c r="Q37">
        <v>281.38064621427901</v>
      </c>
      <c r="R37">
        <v>281.53812248975203</v>
      </c>
      <c r="S37">
        <v>293.70249681440401</v>
      </c>
      <c r="T37">
        <v>304.88525110776902</v>
      </c>
      <c r="U37">
        <v>315.23134614916597</v>
      </c>
      <c r="V37">
        <v>321.01998090483397</v>
      </c>
      <c r="W37">
        <v>339.42687490293798</v>
      </c>
      <c r="X37">
        <v>363.10950774191701</v>
      </c>
      <c r="Y37">
        <v>361.33943690760901</v>
      </c>
      <c r="Z37">
        <v>359.46257491070799</v>
      </c>
      <c r="AA37">
        <v>359.33361880911701</v>
      </c>
      <c r="AB37">
        <v>363.61415650004301</v>
      </c>
      <c r="AC37">
        <v>364.11975120472101</v>
      </c>
      <c r="AD37">
        <v>397.65404537168803</v>
      </c>
      <c r="AE37">
        <v>413.35180543775601</v>
      </c>
      <c r="AF37">
        <v>448.03925829501901</v>
      </c>
    </row>
    <row r="38" spans="1:32" x14ac:dyDescent="0.3">
      <c r="A38" t="s">
        <v>183</v>
      </c>
      <c r="B38" t="s">
        <v>369</v>
      </c>
      <c r="C38" t="s">
        <v>297</v>
      </c>
      <c r="D38" t="s">
        <v>370</v>
      </c>
      <c r="E38" t="s">
        <v>298</v>
      </c>
      <c r="G38">
        <v>118.186675411575</v>
      </c>
      <c r="H38">
        <v>131.200949555894</v>
      </c>
      <c r="I38">
        <v>144.588068661286</v>
      </c>
      <c r="J38">
        <v>160.513995785915</v>
      </c>
      <c r="K38">
        <v>176.69115796896699</v>
      </c>
      <c r="L38">
        <v>188.92626126841799</v>
      </c>
      <c r="M38">
        <v>205.69735647408001</v>
      </c>
      <c r="N38">
        <v>214.03033842271299</v>
      </c>
      <c r="O38">
        <v>230.30869322941601</v>
      </c>
      <c r="P38">
        <v>248.00193263850801</v>
      </c>
      <c r="Q38">
        <v>258.625382858553</v>
      </c>
      <c r="R38">
        <v>269.15324442956597</v>
      </c>
      <c r="S38">
        <v>294.01049581100398</v>
      </c>
      <c r="T38">
        <v>320.776090862741</v>
      </c>
      <c r="U38">
        <v>340.98109648217297</v>
      </c>
      <c r="V38">
        <v>350.92532268213699</v>
      </c>
      <c r="W38">
        <v>375.468660890987</v>
      </c>
      <c r="X38">
        <v>395.43843883852401</v>
      </c>
      <c r="Y38">
        <v>417.95479714688997</v>
      </c>
      <c r="Z38">
        <v>436.507669699622</v>
      </c>
      <c r="AA38">
        <v>453.206863485474</v>
      </c>
      <c r="AB38">
        <v>467.28982676394702</v>
      </c>
      <c r="AC38">
        <v>496.30387017068801</v>
      </c>
      <c r="AD38">
        <v>611.21150844336296</v>
      </c>
      <c r="AE38">
        <v>650.70494482183904</v>
      </c>
      <c r="AF38">
        <v>744.74282551296506</v>
      </c>
    </row>
    <row r="39" spans="1:32" x14ac:dyDescent="0.3">
      <c r="A39" t="s">
        <v>183</v>
      </c>
      <c r="B39" t="s">
        <v>371</v>
      </c>
      <c r="C39" t="s">
        <v>297</v>
      </c>
      <c r="D39" t="s">
        <v>372</v>
      </c>
      <c r="E39" t="s">
        <v>298</v>
      </c>
      <c r="G39">
        <v>751.84114335930701</v>
      </c>
      <c r="H39">
        <v>811.09808159196098</v>
      </c>
      <c r="I39">
        <v>869.88247289129595</v>
      </c>
      <c r="J39">
        <v>942.24740720849502</v>
      </c>
      <c r="K39">
        <v>1005.96984600869</v>
      </c>
      <c r="L39">
        <v>1058.5602854893</v>
      </c>
      <c r="M39">
        <v>1108.63071768795</v>
      </c>
      <c r="N39">
        <v>1114.5648545056299</v>
      </c>
      <c r="O39">
        <v>1163.3481991430799</v>
      </c>
      <c r="P39">
        <v>1240.5377034016501</v>
      </c>
      <c r="Q39">
        <v>1308.27092292723</v>
      </c>
      <c r="R39">
        <v>1377.2309309857101</v>
      </c>
      <c r="S39">
        <v>1463.2888400474901</v>
      </c>
      <c r="T39">
        <v>1524.87722292222</v>
      </c>
      <c r="U39">
        <v>1581.09339160886</v>
      </c>
      <c r="V39">
        <v>1542.7047000472401</v>
      </c>
      <c r="W39">
        <v>1513.3416313538301</v>
      </c>
      <c r="X39">
        <v>1497.28650512181</v>
      </c>
      <c r="Y39">
        <v>1422.71376424604</v>
      </c>
      <c r="Z39">
        <v>1373.83908762636</v>
      </c>
      <c r="AA39">
        <v>1338.8124514455101</v>
      </c>
      <c r="AB39">
        <v>1299.2925063017699</v>
      </c>
      <c r="AC39">
        <v>1262.6272025691201</v>
      </c>
      <c r="AD39">
        <v>1331.32537640432</v>
      </c>
      <c r="AE39">
        <v>1253.1258492289401</v>
      </c>
      <c r="AF39">
        <v>1300.19158033641</v>
      </c>
    </row>
    <row r="40" spans="1:32" x14ac:dyDescent="0.3">
      <c r="A40" t="s">
        <v>183</v>
      </c>
      <c r="B40" t="s">
        <v>373</v>
      </c>
      <c r="C40" t="s">
        <v>297</v>
      </c>
      <c r="D40" t="s">
        <v>374</v>
      </c>
      <c r="E40" t="s">
        <v>298</v>
      </c>
      <c r="G40">
        <v>123.82224598081901</v>
      </c>
      <c r="H40">
        <v>136.514530985627</v>
      </c>
      <c r="I40">
        <v>148.567213734093</v>
      </c>
      <c r="J40">
        <v>161.63797044555699</v>
      </c>
      <c r="K40">
        <v>176.43539154984799</v>
      </c>
      <c r="L40">
        <v>193.51231153140299</v>
      </c>
      <c r="M40">
        <v>206.68050580374401</v>
      </c>
      <c r="N40">
        <v>208.39304464022501</v>
      </c>
      <c r="O40">
        <v>216.166902733299</v>
      </c>
      <c r="P40">
        <v>224.03572544919501</v>
      </c>
      <c r="Q40">
        <v>227.249350366188</v>
      </c>
      <c r="R40">
        <v>226.52040827055899</v>
      </c>
      <c r="S40">
        <v>233.80234716693499</v>
      </c>
      <c r="T40">
        <v>235.65089781732101</v>
      </c>
      <c r="U40">
        <v>225.28103897906399</v>
      </c>
      <c r="V40">
        <v>209.984203685072</v>
      </c>
      <c r="W40">
        <v>187.040026350722</v>
      </c>
      <c r="X40">
        <v>174.18397633790099</v>
      </c>
      <c r="Y40">
        <v>164.92895132293199</v>
      </c>
      <c r="Z40">
        <v>170.76256940700901</v>
      </c>
      <c r="AA40">
        <v>193.41127866370701</v>
      </c>
      <c r="AB40">
        <v>227.936899947097</v>
      </c>
      <c r="AC40">
        <v>263.02933456786099</v>
      </c>
      <c r="AD40">
        <v>304.04154892261499</v>
      </c>
      <c r="AE40">
        <v>327.74281400173601</v>
      </c>
      <c r="AF40">
        <v>366.66557825776198</v>
      </c>
    </row>
    <row r="41" spans="1:32" x14ac:dyDescent="0.3">
      <c r="A41" t="s">
        <v>183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183</v>
      </c>
      <c r="B42" t="s">
        <v>377</v>
      </c>
      <c r="C42" t="s">
        <v>297</v>
      </c>
      <c r="D42" t="s">
        <v>378</v>
      </c>
      <c r="E42" t="s">
        <v>298</v>
      </c>
      <c r="G42">
        <v>487.06119457174998</v>
      </c>
      <c r="H42">
        <v>531.77513427072404</v>
      </c>
      <c r="I42">
        <v>581.25426939563499</v>
      </c>
      <c r="J42">
        <v>640.862381218932</v>
      </c>
      <c r="K42">
        <v>690.12220259650803</v>
      </c>
      <c r="L42">
        <v>741.24498711232104</v>
      </c>
      <c r="M42">
        <v>775.73343674198804</v>
      </c>
      <c r="N42">
        <v>780.52437222239905</v>
      </c>
      <c r="O42">
        <v>821.29530078610503</v>
      </c>
      <c r="P42">
        <v>866.53367609113695</v>
      </c>
      <c r="Q42">
        <v>869.80993856733596</v>
      </c>
      <c r="R42">
        <v>900.91681240657999</v>
      </c>
      <c r="S42">
        <v>965.63563330546299</v>
      </c>
      <c r="T42">
        <v>1030.7280319558199</v>
      </c>
      <c r="U42">
        <v>1072.17572182289</v>
      </c>
      <c r="V42">
        <v>1098.0726452143299</v>
      </c>
      <c r="W42">
        <v>1101.0141252942001</v>
      </c>
      <c r="X42">
        <v>1081.91001681749</v>
      </c>
      <c r="Y42">
        <v>1094.21582163327</v>
      </c>
      <c r="Z42">
        <v>1125.2600216231999</v>
      </c>
      <c r="AA42">
        <v>1171.7017915827901</v>
      </c>
      <c r="AB42">
        <v>1256.65578709026</v>
      </c>
      <c r="AC42">
        <v>1369.7595689495399</v>
      </c>
      <c r="AD42">
        <v>1520.20598992382</v>
      </c>
      <c r="AE42">
        <v>1579.6932882184999</v>
      </c>
      <c r="AF42">
        <v>1660.7433626351001</v>
      </c>
    </row>
    <row r="43" spans="1:32" x14ac:dyDescent="0.3">
      <c r="A43" t="s">
        <v>183</v>
      </c>
      <c r="B43" t="s">
        <v>379</v>
      </c>
      <c r="C43" t="s">
        <v>297</v>
      </c>
      <c r="D43" t="s">
        <v>380</v>
      </c>
      <c r="E43" t="s">
        <v>298</v>
      </c>
      <c r="G43">
        <v>634.43923832933501</v>
      </c>
      <c r="H43">
        <v>693.49645442685005</v>
      </c>
      <c r="I43">
        <v>758.66226746281995</v>
      </c>
      <c r="J43">
        <v>837.16315541684605</v>
      </c>
      <c r="K43">
        <v>904.41232357033198</v>
      </c>
      <c r="L43">
        <v>970.05943866955204</v>
      </c>
      <c r="M43">
        <v>1017.21886720721</v>
      </c>
      <c r="N43">
        <v>1023.8951269656</v>
      </c>
      <c r="O43">
        <v>1080.0718678821299</v>
      </c>
      <c r="P43">
        <v>1141.7589115303799</v>
      </c>
      <c r="Q43">
        <v>1156.41667213865</v>
      </c>
      <c r="R43">
        <v>1203.9066965832301</v>
      </c>
      <c r="S43">
        <v>1298.26146257204</v>
      </c>
      <c r="T43">
        <v>1384.3899989751999</v>
      </c>
      <c r="U43">
        <v>1441.3935436341501</v>
      </c>
      <c r="V43">
        <v>1462.8765290735601</v>
      </c>
      <c r="W43">
        <v>1456.7137500174499</v>
      </c>
      <c r="X43">
        <v>1425.7688794042299</v>
      </c>
      <c r="Y43">
        <v>1421.74414240382</v>
      </c>
      <c r="Z43">
        <v>1455.09634739998</v>
      </c>
      <c r="AA43">
        <v>1516.3510035633799</v>
      </c>
      <c r="AB43">
        <v>1628.6051264284099</v>
      </c>
      <c r="AC43">
        <v>1778.1447028840901</v>
      </c>
      <c r="AD43">
        <v>1960.5698578296899</v>
      </c>
      <c r="AE43">
        <v>2023.2903562950601</v>
      </c>
      <c r="AF43">
        <v>2144.2737804708599</v>
      </c>
    </row>
    <row r="44" spans="1:32" x14ac:dyDescent="0.3">
      <c r="A44" t="s">
        <v>183</v>
      </c>
      <c r="B44" t="s">
        <v>381</v>
      </c>
      <c r="C44" t="s">
        <v>297</v>
      </c>
      <c r="D44" t="s">
        <v>382</v>
      </c>
      <c r="E44" t="s">
        <v>298</v>
      </c>
      <c r="G44">
        <v>4745.48339207969</v>
      </c>
      <c r="H44">
        <v>5097.3455268493799</v>
      </c>
      <c r="I44">
        <v>5495.8459829541898</v>
      </c>
      <c r="J44">
        <v>5972.5048329791898</v>
      </c>
      <c r="K44">
        <v>6412.7896993840004</v>
      </c>
      <c r="L44">
        <v>6845.6320297381699</v>
      </c>
      <c r="M44">
        <v>7205.8023806498604</v>
      </c>
      <c r="N44">
        <v>7231.5792196346401</v>
      </c>
      <c r="O44">
        <v>7608.4710772706903</v>
      </c>
      <c r="P44">
        <v>8004.8502042172104</v>
      </c>
      <c r="Q44">
        <v>8252.7522680817201</v>
      </c>
      <c r="R44">
        <v>8568.8479013444703</v>
      </c>
      <c r="S44">
        <v>9132.2479303044493</v>
      </c>
      <c r="T44">
        <v>9391.1003438039206</v>
      </c>
      <c r="U44">
        <v>9652.4738014494505</v>
      </c>
      <c r="V44">
        <v>9530.5951136561998</v>
      </c>
      <c r="W44">
        <v>9316.6218192848592</v>
      </c>
      <c r="X44">
        <v>9122.8362613952395</v>
      </c>
      <c r="Y44">
        <v>8971.7659902882897</v>
      </c>
      <c r="Z44">
        <v>8984.0888431005496</v>
      </c>
      <c r="AA44">
        <v>9094.9820334274391</v>
      </c>
      <c r="AB44">
        <v>9244.9387145615201</v>
      </c>
      <c r="AC44">
        <v>9512.52440046222</v>
      </c>
      <c r="AD44">
        <v>10348.530133432299</v>
      </c>
      <c r="AE44">
        <v>10479.6799248111</v>
      </c>
      <c r="AF44">
        <v>11156.629647280601</v>
      </c>
    </row>
    <row r="45" spans="1:32" x14ac:dyDescent="0.3">
      <c r="A45" t="s">
        <v>183</v>
      </c>
      <c r="B45" t="s">
        <v>383</v>
      </c>
      <c r="C45" t="s">
        <v>297</v>
      </c>
      <c r="D45" t="s">
        <v>384</v>
      </c>
      <c r="E45" t="s">
        <v>298</v>
      </c>
      <c r="G45">
        <v>4683.3888438513304</v>
      </c>
      <c r="H45">
        <v>5031.9403818672499</v>
      </c>
      <c r="I45">
        <v>5427.22734085717</v>
      </c>
      <c r="J45">
        <v>5898.6105131368804</v>
      </c>
      <c r="K45">
        <v>6335.4238607382003</v>
      </c>
      <c r="L45">
        <v>6766.1566063926603</v>
      </c>
      <c r="M45">
        <v>7124.9820689435401</v>
      </c>
      <c r="N45">
        <v>7151.3999854657104</v>
      </c>
      <c r="O45">
        <v>7524.9286334831704</v>
      </c>
      <c r="P45">
        <v>7917.9797999000002</v>
      </c>
      <c r="Q45">
        <v>8164.8239989470803</v>
      </c>
      <c r="R45">
        <v>8473.9146532329996</v>
      </c>
      <c r="S45">
        <v>9028.8762054942599</v>
      </c>
      <c r="T45">
        <v>9285.5385468979002</v>
      </c>
      <c r="U45">
        <v>9543.2240996063701</v>
      </c>
      <c r="V45">
        <v>9416.2065667697498</v>
      </c>
      <c r="W45">
        <v>9195.7429983407401</v>
      </c>
      <c r="X45">
        <v>9002.9725599465</v>
      </c>
      <c r="Y45">
        <v>8848.1003045257894</v>
      </c>
      <c r="Z45">
        <v>8853.4168563642106</v>
      </c>
      <c r="AA45">
        <v>8956.6729432127795</v>
      </c>
      <c r="AB45">
        <v>9104.7227554531491</v>
      </c>
      <c r="AC45">
        <v>9372.1781609959999</v>
      </c>
      <c r="AD45">
        <v>10196.4058239478</v>
      </c>
      <c r="AE45">
        <v>10332.873040901601</v>
      </c>
      <c r="AF45">
        <v>11010.3042638195</v>
      </c>
    </row>
    <row r="46" spans="1:32" x14ac:dyDescent="0.3">
      <c r="A46" t="s">
        <v>183</v>
      </c>
      <c r="B46" t="s">
        <v>385</v>
      </c>
      <c r="C46" t="s">
        <v>297</v>
      </c>
      <c r="D46" t="s">
        <v>386</v>
      </c>
      <c r="E46" t="s">
        <v>298</v>
      </c>
      <c r="G46">
        <v>147.378043757585</v>
      </c>
      <c r="H46">
        <v>161.72132015612601</v>
      </c>
      <c r="I46">
        <v>177.407998067184</v>
      </c>
      <c r="J46">
        <v>196.300774197914</v>
      </c>
      <c r="K46">
        <v>214.290120973824</v>
      </c>
      <c r="L46">
        <v>228.81445155723</v>
      </c>
      <c r="M46">
        <v>241.48543046522099</v>
      </c>
      <c r="N46">
        <v>243.370754743204</v>
      </c>
      <c r="O46">
        <v>258.77656709602002</v>
      </c>
      <c r="P46">
        <v>275.22523543923899</v>
      </c>
      <c r="Q46">
        <v>286.606733571311</v>
      </c>
      <c r="R46">
        <v>302.98988417665203</v>
      </c>
      <c r="S46">
        <v>332.62582926657598</v>
      </c>
      <c r="T46">
        <v>353.66196701938799</v>
      </c>
      <c r="U46">
        <v>369.21782181126201</v>
      </c>
      <c r="V46">
        <v>364.80388385923499</v>
      </c>
      <c r="W46">
        <v>355.69962472324698</v>
      </c>
      <c r="X46">
        <v>343.85886258674702</v>
      </c>
      <c r="Y46">
        <v>327.52832077055001</v>
      </c>
      <c r="Z46">
        <v>329.83632577677201</v>
      </c>
      <c r="AA46">
        <v>344.64921198059199</v>
      </c>
      <c r="AB46">
        <v>371.949339338149</v>
      </c>
      <c r="AC46">
        <v>408.38513393454798</v>
      </c>
      <c r="AD46">
        <v>440.363867905863</v>
      </c>
      <c r="AE46">
        <v>443.59706807656198</v>
      </c>
      <c r="AF46">
        <v>483.53041783576299</v>
      </c>
    </row>
    <row r="47" spans="1:32" x14ac:dyDescent="0.3">
      <c r="A47" t="s">
        <v>183</v>
      </c>
      <c r="B47" t="s">
        <v>387</v>
      </c>
      <c r="C47" t="s">
        <v>297</v>
      </c>
      <c r="D47" t="s">
        <v>388</v>
      </c>
      <c r="E47" t="s">
        <v>298</v>
      </c>
      <c r="G47">
        <v>48.054861804866498</v>
      </c>
      <c r="H47">
        <v>51.500741428160502</v>
      </c>
      <c r="I47">
        <v>54.742958133259201</v>
      </c>
      <c r="J47">
        <v>60.423372452028602</v>
      </c>
      <c r="K47">
        <v>68.301864483058694</v>
      </c>
      <c r="L47">
        <v>73.436739010583494</v>
      </c>
      <c r="M47">
        <v>75.963342957234801</v>
      </c>
      <c r="N47">
        <v>76.719762150567007</v>
      </c>
      <c r="O47">
        <v>81.304152283959695</v>
      </c>
      <c r="P47">
        <v>89.214704029336502</v>
      </c>
      <c r="Q47">
        <v>94.152047424449705</v>
      </c>
      <c r="R47">
        <v>104.11713658053699</v>
      </c>
      <c r="S47">
        <v>114.30203814339799</v>
      </c>
      <c r="T47">
        <v>128.24186286807699</v>
      </c>
      <c r="U47">
        <v>130.74007755072401</v>
      </c>
      <c r="V47">
        <v>126.49408102953601</v>
      </c>
      <c r="W47">
        <v>124.224313960377</v>
      </c>
      <c r="X47">
        <v>122.30900644451999</v>
      </c>
      <c r="Y47">
        <v>116.971298175513</v>
      </c>
      <c r="Z47">
        <v>112.820706180505</v>
      </c>
      <c r="AA47">
        <v>107.196134673139</v>
      </c>
      <c r="AB47">
        <v>104.64870305967</v>
      </c>
      <c r="AC47">
        <v>105.03556827547401</v>
      </c>
      <c r="AD47">
        <v>107.124449240933</v>
      </c>
      <c r="AE47">
        <v>99.787965243208802</v>
      </c>
      <c r="AF47">
        <v>97.128791558968501</v>
      </c>
    </row>
    <row r="48" spans="1:32" x14ac:dyDescent="0.3">
      <c r="A48" t="s">
        <v>183</v>
      </c>
      <c r="B48" t="s">
        <v>389</v>
      </c>
      <c r="C48" t="s">
        <v>297</v>
      </c>
      <c r="D48" t="s">
        <v>390</v>
      </c>
      <c r="E48" t="s">
        <v>298</v>
      </c>
      <c r="G48">
        <v>379.68678076914898</v>
      </c>
      <c r="H48">
        <v>407.44914729307101</v>
      </c>
      <c r="I48">
        <v>436.016946807056</v>
      </c>
      <c r="J48">
        <v>479.01202997155002</v>
      </c>
      <c r="K48">
        <v>523.19745506482195</v>
      </c>
      <c r="L48">
        <v>566.12369237732401</v>
      </c>
      <c r="M48">
        <v>611.35554394499104</v>
      </c>
      <c r="N48">
        <v>633.84496160661502</v>
      </c>
      <c r="O48">
        <v>684.74506451025104</v>
      </c>
      <c r="P48">
        <v>730.02617169129303</v>
      </c>
      <c r="Q48">
        <v>754.62304166235106</v>
      </c>
      <c r="R48">
        <v>782.82805369540404</v>
      </c>
      <c r="S48">
        <v>843.15339738471005</v>
      </c>
      <c r="T48">
        <v>915.97586494656298</v>
      </c>
      <c r="U48">
        <v>966.87280712716995</v>
      </c>
      <c r="V48">
        <v>993.68976564789398</v>
      </c>
      <c r="W48">
        <v>991.21145110783596</v>
      </c>
      <c r="X48">
        <v>991.94814346102396</v>
      </c>
      <c r="Y48">
        <v>994.998551643307</v>
      </c>
      <c r="Z48">
        <v>1003.7489435824</v>
      </c>
      <c r="AA48">
        <v>1029.2029117232501</v>
      </c>
      <c r="AB48">
        <v>1058.4322542536099</v>
      </c>
      <c r="AC48">
        <v>1091.1816304292799</v>
      </c>
      <c r="AD48">
        <v>1190.8518852122199</v>
      </c>
      <c r="AE48">
        <v>1168.90737011444</v>
      </c>
      <c r="AF48">
        <v>1198.04843097294</v>
      </c>
    </row>
    <row r="49" spans="1:32" x14ac:dyDescent="0.3">
      <c r="A49" t="s">
        <v>183</v>
      </c>
      <c r="B49" t="s">
        <v>391</v>
      </c>
      <c r="C49" t="s">
        <v>297</v>
      </c>
      <c r="D49" t="s">
        <v>392</v>
      </c>
      <c r="E49" t="s">
        <v>298</v>
      </c>
      <c r="G49">
        <v>113.70607737918</v>
      </c>
      <c r="H49">
        <v>121.354870938601</v>
      </c>
      <c r="I49">
        <v>129.20766871780199</v>
      </c>
      <c r="J49">
        <v>140.05302083981201</v>
      </c>
      <c r="K49">
        <v>151.21052064423901</v>
      </c>
      <c r="L49">
        <v>162.56260838452201</v>
      </c>
      <c r="M49">
        <v>174.65865286086901</v>
      </c>
      <c r="N49">
        <v>177.65909170748299</v>
      </c>
      <c r="O49">
        <v>188.83535825481201</v>
      </c>
      <c r="P49">
        <v>199.964607874135</v>
      </c>
      <c r="Q49">
        <v>204.76094180837001</v>
      </c>
      <c r="R49">
        <v>205.75020871407901</v>
      </c>
      <c r="S49">
        <v>216.61511398811501</v>
      </c>
      <c r="T49">
        <v>230.822841930127</v>
      </c>
      <c r="U49">
        <v>240.74478850102301</v>
      </c>
      <c r="V49">
        <v>244.823398262344</v>
      </c>
      <c r="W49">
        <v>233.629968236818</v>
      </c>
      <c r="X49">
        <v>233.726049206417</v>
      </c>
      <c r="Y49">
        <v>231.56762314639701</v>
      </c>
      <c r="Z49">
        <v>226.058551112109</v>
      </c>
      <c r="AA49">
        <v>225.690580990623</v>
      </c>
      <c r="AB49">
        <v>222.91257739870301</v>
      </c>
      <c r="AC49">
        <v>226.50912710538401</v>
      </c>
      <c r="AD49">
        <v>237.282335292196</v>
      </c>
      <c r="AE49">
        <v>224.49671838725101</v>
      </c>
      <c r="AF49">
        <v>231.200697094069</v>
      </c>
    </row>
    <row r="50" spans="1:32" x14ac:dyDescent="0.3">
      <c r="A50" t="s">
        <v>183</v>
      </c>
      <c r="B50" t="s">
        <v>393</v>
      </c>
      <c r="C50" t="s">
        <v>297</v>
      </c>
      <c r="D50" t="s">
        <v>394</v>
      </c>
      <c r="E50" t="s">
        <v>298</v>
      </c>
      <c r="G50">
        <v>217.925841585103</v>
      </c>
      <c r="H50">
        <v>234.59353492631001</v>
      </c>
      <c r="I50">
        <v>252.066319955995</v>
      </c>
      <c r="J50">
        <v>278.535636679709</v>
      </c>
      <c r="K50">
        <v>303.68506993752499</v>
      </c>
      <c r="L50">
        <v>330.12434498221899</v>
      </c>
      <c r="M50">
        <v>360.73354812688802</v>
      </c>
      <c r="N50">
        <v>379.46610774856498</v>
      </c>
      <c r="O50">
        <v>414.60555397147903</v>
      </c>
      <c r="P50">
        <v>440.84685978782102</v>
      </c>
      <c r="Q50">
        <v>455.710052429531</v>
      </c>
      <c r="R50">
        <v>472.96070840078698</v>
      </c>
      <c r="S50">
        <v>512.23624525319599</v>
      </c>
      <c r="T50">
        <v>556.91116014835802</v>
      </c>
      <c r="U50">
        <v>595.38794107542196</v>
      </c>
      <c r="V50">
        <v>622.372286356014</v>
      </c>
      <c r="W50">
        <v>633.35716891064101</v>
      </c>
      <c r="X50">
        <v>635.91308781008604</v>
      </c>
      <c r="Y50">
        <v>646.45963032139605</v>
      </c>
      <c r="Z50">
        <v>664.86968628978298</v>
      </c>
      <c r="AA50">
        <v>696.31619605948697</v>
      </c>
      <c r="AB50">
        <v>730.87097379523198</v>
      </c>
      <c r="AC50">
        <v>759.63693504842195</v>
      </c>
      <c r="AD50">
        <v>846.44510067909005</v>
      </c>
      <c r="AE50">
        <v>844.62268648398299</v>
      </c>
      <c r="AF50">
        <v>869.718942319907</v>
      </c>
    </row>
    <row r="51" spans="1:32" x14ac:dyDescent="0.3">
      <c r="A51" t="s">
        <v>183</v>
      </c>
      <c r="B51" t="s">
        <v>395</v>
      </c>
      <c r="C51" t="s">
        <v>297</v>
      </c>
      <c r="D51" t="s">
        <v>396</v>
      </c>
      <c r="E51" t="s">
        <v>298</v>
      </c>
      <c r="G51">
        <v>187.64300409947401</v>
      </c>
      <c r="H51">
        <v>202.634037950693</v>
      </c>
      <c r="I51">
        <v>218.18723133699299</v>
      </c>
      <c r="J51">
        <v>241.98900080163401</v>
      </c>
      <c r="K51">
        <v>264.80095634052998</v>
      </c>
      <c r="L51">
        <v>288.64367522772801</v>
      </c>
      <c r="M51">
        <v>315.80471786213599</v>
      </c>
      <c r="N51">
        <v>333.83238822236098</v>
      </c>
      <c r="O51">
        <v>365.92272097140199</v>
      </c>
      <c r="P51">
        <v>389.94983394516402</v>
      </c>
      <c r="Q51">
        <v>403.04357233678201</v>
      </c>
      <c r="R51">
        <v>417.93370934968101</v>
      </c>
      <c r="S51">
        <v>452.76748821613</v>
      </c>
      <c r="T51">
        <v>493.439942443186</v>
      </c>
      <c r="U51">
        <v>528.51451698830795</v>
      </c>
      <c r="V51">
        <v>554.13912830019297</v>
      </c>
      <c r="W51">
        <v>564.12191915419396</v>
      </c>
      <c r="X51">
        <v>565.65154090605301</v>
      </c>
      <c r="Y51">
        <v>575.70518273177197</v>
      </c>
      <c r="Z51">
        <v>591.75816802253701</v>
      </c>
      <c r="AA51">
        <v>618.43514332990901</v>
      </c>
      <c r="AB51">
        <v>647.07223990444504</v>
      </c>
      <c r="AC51">
        <v>669.17290486012996</v>
      </c>
      <c r="AD51">
        <v>744.03587745824404</v>
      </c>
      <c r="AE51">
        <v>742.85933968198697</v>
      </c>
      <c r="AF51">
        <v>764.34954527827301</v>
      </c>
    </row>
    <row r="52" spans="1:32" x14ac:dyDescent="0.3">
      <c r="A52" t="s">
        <v>183</v>
      </c>
      <c r="B52" t="s">
        <v>397</v>
      </c>
      <c r="C52" t="s">
        <v>297</v>
      </c>
      <c r="D52" t="s">
        <v>398</v>
      </c>
      <c r="E52" t="s">
        <v>298</v>
      </c>
      <c r="G52">
        <v>30.282837485628399</v>
      </c>
      <c r="H52">
        <v>31.959496975616901</v>
      </c>
      <c r="I52">
        <v>33.879088619002403</v>
      </c>
      <c r="J52">
        <v>36.5466358780753</v>
      </c>
      <c r="K52">
        <v>38.884113596994801</v>
      </c>
      <c r="L52">
        <v>41.480669754490499</v>
      </c>
      <c r="M52">
        <v>44.928830264751198</v>
      </c>
      <c r="N52">
        <v>45.633719526203599</v>
      </c>
      <c r="O52">
        <v>48.682833000077601</v>
      </c>
      <c r="P52">
        <v>50.897025842656902</v>
      </c>
      <c r="Q52">
        <v>52.666480092748998</v>
      </c>
      <c r="R52">
        <v>55.026999051106301</v>
      </c>
      <c r="S52">
        <v>59.468757037066297</v>
      </c>
      <c r="T52">
        <v>63.471217705171398</v>
      </c>
      <c r="U52">
        <v>66.873424087113506</v>
      </c>
      <c r="V52">
        <v>68.233158055820496</v>
      </c>
      <c r="W52">
        <v>69.235249756447203</v>
      </c>
      <c r="X52">
        <v>70.261546904033693</v>
      </c>
      <c r="Y52">
        <v>70.754447589624604</v>
      </c>
      <c r="Z52">
        <v>73.111518267246296</v>
      </c>
      <c r="AA52">
        <v>77.881052729577405</v>
      </c>
      <c r="AB52">
        <v>83.798733890787005</v>
      </c>
      <c r="AC52">
        <v>90.464030188292099</v>
      </c>
      <c r="AD52">
        <v>102.409223220846</v>
      </c>
      <c r="AE52">
        <v>101.76334680199599</v>
      </c>
      <c r="AF52">
        <v>105.369397041634</v>
      </c>
    </row>
    <row r="53" spans="1:32" x14ac:dyDescent="0.3">
      <c r="A53" t="s">
        <v>183</v>
      </c>
      <c r="B53" t="s">
        <v>399</v>
      </c>
      <c r="C53" t="s">
        <v>297</v>
      </c>
      <c r="D53" t="s">
        <v>400</v>
      </c>
      <c r="E53" t="s">
        <v>298</v>
      </c>
      <c r="G53">
        <v>84.292901190400997</v>
      </c>
      <c r="H53">
        <v>88.651872804752003</v>
      </c>
      <c r="I53">
        <v>92.763872014876199</v>
      </c>
      <c r="J53">
        <v>99.085953184341193</v>
      </c>
      <c r="K53">
        <v>105.942252511067</v>
      </c>
      <c r="L53">
        <v>112.88648737014699</v>
      </c>
      <c r="M53">
        <v>116.18260126640099</v>
      </c>
      <c r="N53">
        <v>113.13793854546699</v>
      </c>
      <c r="O53">
        <v>119.36248235209</v>
      </c>
      <c r="P53">
        <v>127.268663139195</v>
      </c>
      <c r="Q53">
        <v>132.499872536466</v>
      </c>
      <c r="R53">
        <v>139.81441386182999</v>
      </c>
      <c r="S53">
        <v>152.11222031386899</v>
      </c>
      <c r="T53">
        <v>161.11927062965799</v>
      </c>
      <c r="U53">
        <v>168.60336372479301</v>
      </c>
      <c r="V53">
        <v>169.371820912586</v>
      </c>
      <c r="W53">
        <v>170.30825825984499</v>
      </c>
      <c r="X53">
        <v>170.31491884360699</v>
      </c>
      <c r="Y53">
        <v>178.89435468737099</v>
      </c>
      <c r="Z53">
        <v>184.07881425405799</v>
      </c>
      <c r="AA53">
        <v>199.376836103919</v>
      </c>
      <c r="AB53">
        <v>205.868778605297</v>
      </c>
      <c r="AC53">
        <v>215.62309076728999</v>
      </c>
      <c r="AD53">
        <v>244.339884642176</v>
      </c>
      <c r="AE53">
        <v>233.68565563480701</v>
      </c>
      <c r="AF53">
        <v>225.79271368947801</v>
      </c>
    </row>
    <row r="54" spans="1:32" x14ac:dyDescent="0.3">
      <c r="A54" t="s">
        <v>183</v>
      </c>
      <c r="B54" t="s">
        <v>401</v>
      </c>
      <c r="C54" t="s">
        <v>297</v>
      </c>
      <c r="D54" t="s">
        <v>402</v>
      </c>
      <c r="E54" t="s">
        <v>298</v>
      </c>
      <c r="G54">
        <v>211.339869515364</v>
      </c>
      <c r="H54">
        <v>223.511950857702</v>
      </c>
      <c r="I54">
        <v>234.93607249922499</v>
      </c>
      <c r="J54">
        <v>250.00726222887101</v>
      </c>
      <c r="K54">
        <v>264.35051131709599</v>
      </c>
      <c r="L54">
        <v>280.41963720647101</v>
      </c>
      <c r="M54">
        <v>293.213712422497</v>
      </c>
      <c r="N54">
        <v>295.36086008287498</v>
      </c>
      <c r="O54">
        <v>314.895445632443</v>
      </c>
      <c r="P54">
        <v>333.476083702361</v>
      </c>
      <c r="Q54">
        <v>346.0336902235</v>
      </c>
      <c r="R54">
        <v>362.56296734290402</v>
      </c>
      <c r="S54">
        <v>393.33824321287398</v>
      </c>
      <c r="T54">
        <v>417.15565197654001</v>
      </c>
      <c r="U54">
        <v>434.19710827515502</v>
      </c>
      <c r="V54">
        <v>433.259980591427</v>
      </c>
      <c r="W54">
        <v>429.137123480409</v>
      </c>
      <c r="X54">
        <v>426.42171933454199</v>
      </c>
      <c r="Y54">
        <v>434.74364500744502</v>
      </c>
      <c r="Z54">
        <v>437.65198720445602</v>
      </c>
      <c r="AA54">
        <v>448.36039553850702</v>
      </c>
      <c r="AB54">
        <v>451.27774880411403</v>
      </c>
      <c r="AC54">
        <v>459.66320528381198</v>
      </c>
      <c r="AD54">
        <v>491.25247069639897</v>
      </c>
      <c r="AE54">
        <v>484.41476905500599</v>
      </c>
      <c r="AF54">
        <v>476.51528017140203</v>
      </c>
    </row>
    <row r="55" spans="1:32" x14ac:dyDescent="0.3">
      <c r="A55" t="s">
        <v>183</v>
      </c>
      <c r="B55" t="s">
        <v>403</v>
      </c>
      <c r="C55" t="s">
        <v>297</v>
      </c>
      <c r="D55" t="s">
        <v>404</v>
      </c>
      <c r="E55" t="s">
        <v>298</v>
      </c>
      <c r="G55">
        <v>127.046968324963</v>
      </c>
      <c r="H55">
        <v>134.86007805295</v>
      </c>
      <c r="I55">
        <v>142.17220048434899</v>
      </c>
      <c r="J55">
        <v>150.92130904453001</v>
      </c>
      <c r="K55">
        <v>158.40825880602799</v>
      </c>
      <c r="L55">
        <v>167.53314983632501</v>
      </c>
      <c r="M55">
        <v>177.03111115609599</v>
      </c>
      <c r="N55">
        <v>182.22292153740801</v>
      </c>
      <c r="O55">
        <v>195.53296328035299</v>
      </c>
      <c r="P55">
        <v>206.20742056316601</v>
      </c>
      <c r="Q55">
        <v>213.533817687034</v>
      </c>
      <c r="R55">
        <v>222.748553481074</v>
      </c>
      <c r="S55">
        <v>241.22602289900499</v>
      </c>
      <c r="T55">
        <v>256.03638134688202</v>
      </c>
      <c r="U55">
        <v>265.59374455036198</v>
      </c>
      <c r="V55">
        <v>263.88815967884</v>
      </c>
      <c r="W55">
        <v>258.82886522056498</v>
      </c>
      <c r="X55">
        <v>256.106800490936</v>
      </c>
      <c r="Y55">
        <v>255.849290320075</v>
      </c>
      <c r="Z55">
        <v>253.57317295039701</v>
      </c>
      <c r="AA55">
        <v>248.98355943458799</v>
      </c>
      <c r="AB55">
        <v>245.408970198817</v>
      </c>
      <c r="AC55">
        <v>244.04011451652201</v>
      </c>
      <c r="AD55">
        <v>246.912586054223</v>
      </c>
      <c r="AE55">
        <v>250.72911342019901</v>
      </c>
      <c r="AF55">
        <v>250.72256648192399</v>
      </c>
    </row>
    <row r="56" spans="1:32" x14ac:dyDescent="0.3">
      <c r="A56" t="s">
        <v>183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183</v>
      </c>
      <c r="B57" t="s">
        <v>407</v>
      </c>
      <c r="C57" t="s">
        <v>297</v>
      </c>
      <c r="D57" t="s">
        <v>408</v>
      </c>
      <c r="E57" t="s">
        <v>298</v>
      </c>
      <c r="G57">
        <v>5248.99241882966</v>
      </c>
      <c r="H57">
        <v>5641.3092051280701</v>
      </c>
      <c r="I57">
        <v>6080.4301434953304</v>
      </c>
      <c r="J57">
        <v>6613.1548333963001</v>
      </c>
      <c r="K57">
        <v>7112.4225459986701</v>
      </c>
      <c r="L57">
        <v>7605.2680336469002</v>
      </c>
      <c r="M57">
        <v>8023.8384303985904</v>
      </c>
      <c r="N57">
        <v>8073.8172258814802</v>
      </c>
      <c r="O57">
        <v>8509.3830445142394</v>
      </c>
      <c r="P57">
        <v>8958.9121013577005</v>
      </c>
      <c r="Q57">
        <v>9234.6246601102594</v>
      </c>
      <c r="R57">
        <v>9578.1963633104297</v>
      </c>
      <c r="S57">
        <v>10209.2036748561</v>
      </c>
      <c r="T57">
        <v>10542.7271065678</v>
      </c>
      <c r="U57">
        <v>10844.627647555701</v>
      </c>
      <c r="V57">
        <v>10734.2690829892</v>
      </c>
      <c r="W57">
        <v>10494.873296743401</v>
      </c>
      <c r="X57">
        <v>10288.9683811942</v>
      </c>
      <c r="Y57">
        <v>10131.693493254499</v>
      </c>
      <c r="Z57">
        <v>10158.600356090001</v>
      </c>
      <c r="AA57">
        <v>10317.5962238144</v>
      </c>
      <c r="AB57">
        <v>10531.3078687622</v>
      </c>
      <c r="AC57">
        <v>10866.735365459401</v>
      </c>
      <c r="AD57">
        <v>11843.423567567201</v>
      </c>
      <c r="AE57">
        <v>11976.330108927301</v>
      </c>
      <c r="AF57">
        <v>12721.343656511301</v>
      </c>
    </row>
    <row r="58" spans="1:32" x14ac:dyDescent="0.3">
      <c r="A58" t="s">
        <v>183</v>
      </c>
      <c r="B58" t="s">
        <v>409</v>
      </c>
      <c r="C58" t="s">
        <v>297</v>
      </c>
      <c r="D58" t="s">
        <v>410</v>
      </c>
      <c r="E58" t="s">
        <v>298</v>
      </c>
      <c r="G58">
        <v>5248.99241882966</v>
      </c>
      <c r="H58">
        <v>5641.3092051280701</v>
      </c>
      <c r="I58">
        <v>6080.4301434953304</v>
      </c>
      <c r="J58">
        <v>6613.1548333963001</v>
      </c>
      <c r="K58">
        <v>7112.4225459986701</v>
      </c>
      <c r="L58">
        <v>7605.2680336469002</v>
      </c>
      <c r="M58">
        <v>8023.8384303985904</v>
      </c>
      <c r="N58">
        <v>8073.8172258814802</v>
      </c>
      <c r="O58">
        <v>8509.3830445142394</v>
      </c>
      <c r="P58">
        <v>8958.9121013577005</v>
      </c>
      <c r="Q58">
        <v>9234.6246601102594</v>
      </c>
      <c r="R58">
        <v>9578.1963633104297</v>
      </c>
      <c r="S58">
        <v>10209.2036748561</v>
      </c>
      <c r="T58">
        <v>10542.7271065678</v>
      </c>
      <c r="U58">
        <v>10844.627647555701</v>
      </c>
      <c r="V58">
        <v>10734.2690829892</v>
      </c>
      <c r="W58">
        <v>10494.873296743401</v>
      </c>
      <c r="X58">
        <v>10288.9683811942</v>
      </c>
      <c r="Y58">
        <v>10131.693493254499</v>
      </c>
      <c r="Z58">
        <v>10158.600356090001</v>
      </c>
      <c r="AA58">
        <v>10317.5962238144</v>
      </c>
      <c r="AB58">
        <v>10531.3078687622</v>
      </c>
      <c r="AC58">
        <v>10866.735365459401</v>
      </c>
      <c r="AD58">
        <v>11843.423567567201</v>
      </c>
      <c r="AE58">
        <v>11976.330108927301</v>
      </c>
      <c r="AF58">
        <v>12721.343656511301</v>
      </c>
    </row>
    <row r="59" spans="1:32" x14ac:dyDescent="0.3">
      <c r="A59" t="s">
        <v>183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185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185</v>
      </c>
      <c r="B3" t="s">
        <v>299</v>
      </c>
      <c r="C3" t="s">
        <v>297</v>
      </c>
      <c r="D3" t="s">
        <v>300</v>
      </c>
      <c r="E3" t="s">
        <v>298</v>
      </c>
      <c r="G3">
        <v>3.1600939975172699</v>
      </c>
      <c r="H3">
        <v>3.5633788470943899</v>
      </c>
      <c r="I3">
        <v>3.8700559813525599</v>
      </c>
      <c r="J3">
        <v>4.1917016966632001</v>
      </c>
      <c r="K3">
        <v>4.4671349532112004</v>
      </c>
      <c r="L3">
        <v>4.9853353460654404</v>
      </c>
      <c r="M3">
        <v>5.5879129758263097</v>
      </c>
      <c r="N3">
        <v>5.9327080165335797</v>
      </c>
      <c r="O3">
        <v>6.4416108017234803</v>
      </c>
      <c r="P3">
        <v>6.8031653050499301</v>
      </c>
      <c r="Q3">
        <v>7.2868369100915897</v>
      </c>
      <c r="R3">
        <v>7.8293105332072397</v>
      </c>
      <c r="S3">
        <v>8.6719647368859594</v>
      </c>
      <c r="T3">
        <v>9.4322643714945293</v>
      </c>
      <c r="U3">
        <v>10.528717818118601</v>
      </c>
      <c r="V3">
        <v>11.1946276548268</v>
      </c>
      <c r="W3">
        <v>11.443332715828999</v>
      </c>
      <c r="X3">
        <v>10.8170796287363</v>
      </c>
      <c r="Y3">
        <v>10.2165314029284</v>
      </c>
      <c r="Z3">
        <v>9.6390114901954203</v>
      </c>
      <c r="AA3">
        <v>8.8936611467224296</v>
      </c>
      <c r="AB3">
        <v>8.4243740071106608</v>
      </c>
      <c r="AC3">
        <v>8.2476221226192301</v>
      </c>
      <c r="AD3">
        <v>8.1756778959498106</v>
      </c>
      <c r="AE3">
        <v>7.7481857247831201</v>
      </c>
      <c r="AF3">
        <v>7.8480639702652999</v>
      </c>
    </row>
    <row r="4" spans="1:32" x14ac:dyDescent="0.3">
      <c r="A4" t="s">
        <v>185</v>
      </c>
      <c r="B4" t="s">
        <v>301</v>
      </c>
      <c r="C4" t="s">
        <v>297</v>
      </c>
      <c r="D4" t="s">
        <v>302</v>
      </c>
      <c r="E4" t="s">
        <v>298</v>
      </c>
      <c r="G4">
        <v>275.19717492586699</v>
      </c>
      <c r="H4">
        <v>295.30049308111597</v>
      </c>
      <c r="I4">
        <v>315.07159742144597</v>
      </c>
      <c r="J4">
        <v>336.81944074876401</v>
      </c>
      <c r="K4">
        <v>353.08691986858503</v>
      </c>
      <c r="L4">
        <v>369.84762011343201</v>
      </c>
      <c r="M4">
        <v>380.24286438197498</v>
      </c>
      <c r="N4">
        <v>372.79734976294202</v>
      </c>
      <c r="O4">
        <v>371.57969191631003</v>
      </c>
      <c r="P4">
        <v>375.14798362547299</v>
      </c>
      <c r="Q4">
        <v>397.390347356105</v>
      </c>
      <c r="R4">
        <v>425.33126564242201</v>
      </c>
      <c r="S4">
        <v>474.37665601258999</v>
      </c>
      <c r="T4">
        <v>505.13908604844403</v>
      </c>
      <c r="U4">
        <v>545.55250851215897</v>
      </c>
      <c r="V4">
        <v>554.32573921484402</v>
      </c>
      <c r="W4">
        <v>536.32923915876904</v>
      </c>
      <c r="X4">
        <v>508.86748728859197</v>
      </c>
      <c r="Y4">
        <v>488.97203071505101</v>
      </c>
      <c r="Z4">
        <v>476.11116993779802</v>
      </c>
      <c r="AA4">
        <v>463.28433274322998</v>
      </c>
      <c r="AB4">
        <v>453.462461367929</v>
      </c>
      <c r="AC4">
        <v>448.97714662965802</v>
      </c>
      <c r="AD4">
        <v>457.93527870526498</v>
      </c>
      <c r="AE4">
        <v>437.48722594470701</v>
      </c>
      <c r="AF4">
        <v>441.26054205290899</v>
      </c>
    </row>
    <row r="5" spans="1:32" x14ac:dyDescent="0.3">
      <c r="A5" t="s">
        <v>185</v>
      </c>
      <c r="B5" t="s">
        <v>303</v>
      </c>
      <c r="C5" t="s">
        <v>297</v>
      </c>
      <c r="D5" t="s">
        <v>304</v>
      </c>
      <c r="E5" t="s">
        <v>298</v>
      </c>
      <c r="G5">
        <v>29.891026045654399</v>
      </c>
      <c r="H5">
        <v>32.209845457556199</v>
      </c>
      <c r="I5">
        <v>34.540596065914897</v>
      </c>
      <c r="J5">
        <v>37.267920011265403</v>
      </c>
      <c r="K5">
        <v>39.105371129685601</v>
      </c>
      <c r="L5">
        <v>42.608811809845001</v>
      </c>
      <c r="M5">
        <v>46.893146415520199</v>
      </c>
      <c r="N5">
        <v>50.200092069584599</v>
      </c>
      <c r="O5">
        <v>55.100774621244298</v>
      </c>
      <c r="P5">
        <v>59.468459878212897</v>
      </c>
      <c r="Q5">
        <v>66.558549568447901</v>
      </c>
      <c r="R5">
        <v>74.727066665826598</v>
      </c>
      <c r="S5">
        <v>87.034891516493204</v>
      </c>
      <c r="T5">
        <v>96.789982452340496</v>
      </c>
      <c r="U5">
        <v>107.364135713858</v>
      </c>
      <c r="V5">
        <v>109.298158143992</v>
      </c>
      <c r="W5">
        <v>105.73667061302</v>
      </c>
      <c r="X5">
        <v>100.570197121999</v>
      </c>
      <c r="Y5">
        <v>96.710834281568594</v>
      </c>
      <c r="Z5">
        <v>94.084067025581703</v>
      </c>
      <c r="AA5">
        <v>91.798606421023507</v>
      </c>
      <c r="AB5">
        <v>89.1387167418752</v>
      </c>
      <c r="AC5">
        <v>87.030475597372998</v>
      </c>
      <c r="AD5">
        <v>88.158045956189994</v>
      </c>
      <c r="AE5">
        <v>83.735767198377502</v>
      </c>
      <c r="AF5">
        <v>82.149928567987004</v>
      </c>
    </row>
    <row r="6" spans="1:32" x14ac:dyDescent="0.3">
      <c r="A6" t="s">
        <v>185</v>
      </c>
      <c r="B6" t="s">
        <v>305</v>
      </c>
      <c r="C6" t="s">
        <v>297</v>
      </c>
      <c r="D6" t="s">
        <v>306</v>
      </c>
      <c r="E6" t="s">
        <v>298</v>
      </c>
      <c r="G6">
        <v>46.9921602222255</v>
      </c>
      <c r="H6">
        <v>49.0368862921176</v>
      </c>
      <c r="I6">
        <v>51.349045662801601</v>
      </c>
      <c r="J6">
        <v>53.653931892718802</v>
      </c>
      <c r="K6">
        <v>54.503953805382501</v>
      </c>
      <c r="L6">
        <v>55.549982350265701</v>
      </c>
      <c r="M6">
        <v>55.997389976799703</v>
      </c>
      <c r="N6">
        <v>53.2669026772341</v>
      </c>
      <c r="O6">
        <v>51.8179684089368</v>
      </c>
      <c r="P6">
        <v>50.162494609268997</v>
      </c>
      <c r="Q6">
        <v>49.859375500827703</v>
      </c>
      <c r="R6">
        <v>50.128981130771301</v>
      </c>
      <c r="S6">
        <v>52.007544697875304</v>
      </c>
      <c r="T6">
        <v>51.831479025104002</v>
      </c>
      <c r="U6">
        <v>51.9888825639133</v>
      </c>
      <c r="V6">
        <v>50.543852590742397</v>
      </c>
      <c r="W6">
        <v>47.612288241101602</v>
      </c>
      <c r="X6">
        <v>44.893768637108799</v>
      </c>
      <c r="Y6">
        <v>43.537430045487497</v>
      </c>
      <c r="Z6">
        <v>42.800892101158396</v>
      </c>
      <c r="AA6">
        <v>41.813124557498</v>
      </c>
      <c r="AB6">
        <v>41.103852061964901</v>
      </c>
      <c r="AC6">
        <v>40.537852753593903</v>
      </c>
      <c r="AD6">
        <v>41.161686028835803</v>
      </c>
      <c r="AE6">
        <v>39.296258043361298</v>
      </c>
      <c r="AF6">
        <v>39.4270002481042</v>
      </c>
    </row>
    <row r="7" spans="1:32" x14ac:dyDescent="0.3">
      <c r="A7" t="s">
        <v>185</v>
      </c>
      <c r="B7" t="s">
        <v>307</v>
      </c>
      <c r="C7" t="s">
        <v>297</v>
      </c>
      <c r="D7" t="s">
        <v>308</v>
      </c>
      <c r="E7" t="s">
        <v>298</v>
      </c>
      <c r="G7">
        <v>20.554923196697299</v>
      </c>
      <c r="H7">
        <v>22.528762719550699</v>
      </c>
      <c r="I7">
        <v>24.538510867708901</v>
      </c>
      <c r="J7">
        <v>26.402540254326802</v>
      </c>
      <c r="K7">
        <v>27.886323378479101</v>
      </c>
      <c r="L7">
        <v>29.500414525645201</v>
      </c>
      <c r="M7">
        <v>31.0442177571028</v>
      </c>
      <c r="N7">
        <v>31.513648772015902</v>
      </c>
      <c r="O7">
        <v>32.942252218788198</v>
      </c>
      <c r="P7">
        <v>34.573822794830399</v>
      </c>
      <c r="Q7">
        <v>37.7321888567527</v>
      </c>
      <c r="R7">
        <v>41.048888746393501</v>
      </c>
      <c r="S7">
        <v>45.573339797850899</v>
      </c>
      <c r="T7">
        <v>48.546720869264803</v>
      </c>
      <c r="U7">
        <v>52.168611201350302</v>
      </c>
      <c r="V7">
        <v>52.287375115135198</v>
      </c>
      <c r="W7">
        <v>49.814436928200102</v>
      </c>
      <c r="X7">
        <v>46.880273752146302</v>
      </c>
      <c r="Y7">
        <v>44.737437656873603</v>
      </c>
      <c r="Z7">
        <v>43.939973582832302</v>
      </c>
      <c r="AA7">
        <v>42.727096270778802</v>
      </c>
      <c r="AB7">
        <v>41.085535348704497</v>
      </c>
      <c r="AC7">
        <v>39.762517401372698</v>
      </c>
      <c r="AD7">
        <v>39.903025559032102</v>
      </c>
      <c r="AE7">
        <v>37.978039663499104</v>
      </c>
      <c r="AF7">
        <v>38.197049467003097</v>
      </c>
    </row>
    <row r="8" spans="1:32" x14ac:dyDescent="0.3">
      <c r="A8" t="s">
        <v>185</v>
      </c>
      <c r="B8" t="s">
        <v>309</v>
      </c>
      <c r="C8" t="s">
        <v>297</v>
      </c>
      <c r="D8" t="s">
        <v>310</v>
      </c>
      <c r="E8" t="s">
        <v>298</v>
      </c>
      <c r="G8">
        <v>0.36731277961562098</v>
      </c>
      <c r="H8">
        <v>0.37039986283472998</v>
      </c>
      <c r="I8">
        <v>0.36517817255489599</v>
      </c>
      <c r="J8">
        <v>0.37510851537696699</v>
      </c>
      <c r="K8">
        <v>0.368326621370694</v>
      </c>
      <c r="L8">
        <v>0.376615238026485</v>
      </c>
      <c r="M8">
        <v>0.38239792156822899</v>
      </c>
      <c r="N8">
        <v>0.37916365126028501</v>
      </c>
      <c r="O8">
        <v>0.40383100595041999</v>
      </c>
      <c r="P8">
        <v>0.44212554950075</v>
      </c>
      <c r="Q8">
        <v>0.50882911458553504</v>
      </c>
      <c r="R8">
        <v>0.52848194401533799</v>
      </c>
      <c r="S8">
        <v>0.54323036408407799</v>
      </c>
      <c r="T8">
        <v>0.54679060667896096</v>
      </c>
      <c r="U8">
        <v>0.59053061945516205</v>
      </c>
      <c r="V8">
        <v>0.57707794175483895</v>
      </c>
      <c r="W8">
        <v>0.59605756069357796</v>
      </c>
      <c r="X8">
        <v>0.59695337781847502</v>
      </c>
      <c r="Y8">
        <v>0.60570612846905003</v>
      </c>
      <c r="Z8">
        <v>0.61758803038082399</v>
      </c>
      <c r="AA8">
        <v>0.63595910947369805</v>
      </c>
      <c r="AB8">
        <v>0.63413116989146001</v>
      </c>
      <c r="AC8">
        <v>0.63386952475491998</v>
      </c>
      <c r="AD8">
        <v>0.67105729702272199</v>
      </c>
      <c r="AE8">
        <v>0.66561670695295605</v>
      </c>
      <c r="AF8">
        <v>0.70880883297507702</v>
      </c>
    </row>
    <row r="9" spans="1:32" x14ac:dyDescent="0.3">
      <c r="A9" t="s">
        <v>185</v>
      </c>
      <c r="B9" t="s">
        <v>311</v>
      </c>
      <c r="C9" t="s">
        <v>297</v>
      </c>
      <c r="D9" t="s">
        <v>312</v>
      </c>
      <c r="E9" t="s">
        <v>298</v>
      </c>
      <c r="G9">
        <v>21.6897532791406</v>
      </c>
      <c r="H9">
        <v>22.433917496446401</v>
      </c>
      <c r="I9">
        <v>22.798228447727201</v>
      </c>
      <c r="J9">
        <v>23.385373392121998</v>
      </c>
      <c r="K9">
        <v>23.709454351547201</v>
      </c>
      <c r="L9">
        <v>23.711702875947999</v>
      </c>
      <c r="M9">
        <v>23.462652441954599</v>
      </c>
      <c r="N9">
        <v>21.7054863643001</v>
      </c>
      <c r="O9">
        <v>19.805295662294</v>
      </c>
      <c r="P9">
        <v>18.509943239630399</v>
      </c>
      <c r="Q9">
        <v>18.193364168142701</v>
      </c>
      <c r="R9">
        <v>18.5251539754364</v>
      </c>
      <c r="S9">
        <v>19.408485490392</v>
      </c>
      <c r="T9">
        <v>19.9074817972927</v>
      </c>
      <c r="U9">
        <v>20.587958811465999</v>
      </c>
      <c r="V9">
        <v>19.926215552323999</v>
      </c>
      <c r="W9">
        <v>18.347053111017502</v>
      </c>
      <c r="X9">
        <v>16.3632372722996</v>
      </c>
      <c r="Y9">
        <v>14.6628467887254</v>
      </c>
      <c r="Z9">
        <v>13.1671953281396</v>
      </c>
      <c r="AA9">
        <v>11.7665814890923</v>
      </c>
      <c r="AB9">
        <v>10.8143626535607</v>
      </c>
      <c r="AC9">
        <v>10.237885091022401</v>
      </c>
      <c r="AD9">
        <v>10.178419805306699</v>
      </c>
      <c r="AE9">
        <v>9.6742235058906694</v>
      </c>
      <c r="AF9">
        <v>9.6429054513967696</v>
      </c>
    </row>
    <row r="10" spans="1:32" x14ac:dyDescent="0.3">
      <c r="A10" t="s">
        <v>185</v>
      </c>
      <c r="B10" t="s">
        <v>313</v>
      </c>
      <c r="C10" t="s">
        <v>297</v>
      </c>
      <c r="D10" t="s">
        <v>314</v>
      </c>
      <c r="E10" t="s">
        <v>298</v>
      </c>
      <c r="G10">
        <v>41.025004181187398</v>
      </c>
      <c r="H10">
        <v>42.336715138856498</v>
      </c>
      <c r="I10">
        <v>42.976436267562299</v>
      </c>
      <c r="J10">
        <v>44.076244670856603</v>
      </c>
      <c r="K10">
        <v>44.752453674667201</v>
      </c>
      <c r="L10">
        <v>43.978177491399101</v>
      </c>
      <c r="M10">
        <v>42.723186616345302</v>
      </c>
      <c r="N10">
        <v>38.585609864896497</v>
      </c>
      <c r="O10">
        <v>34.488100139251301</v>
      </c>
      <c r="P10">
        <v>32.054829878881698</v>
      </c>
      <c r="Q10">
        <v>31.504426235241201</v>
      </c>
      <c r="R10">
        <v>32.139847473213798</v>
      </c>
      <c r="S10">
        <v>33.850716981281998</v>
      </c>
      <c r="T10">
        <v>34.807601638927501</v>
      </c>
      <c r="U10">
        <v>36.417743971229498</v>
      </c>
      <c r="V10">
        <v>35.359739147593999</v>
      </c>
      <c r="W10">
        <v>32.305361071094303</v>
      </c>
      <c r="X10">
        <v>28.983013519970399</v>
      </c>
      <c r="Y10">
        <v>26.247128865831101</v>
      </c>
      <c r="Z10">
        <v>24.071986137568601</v>
      </c>
      <c r="AA10">
        <v>22.140087718196199</v>
      </c>
      <c r="AB10">
        <v>20.981438369438798</v>
      </c>
      <c r="AC10">
        <v>20.405111728362701</v>
      </c>
      <c r="AD10">
        <v>20.760804961161899</v>
      </c>
      <c r="AE10">
        <v>20.464896143564701</v>
      </c>
      <c r="AF10">
        <v>21.089783685644498</v>
      </c>
    </row>
    <row r="11" spans="1:32" x14ac:dyDescent="0.3">
      <c r="A11" t="s">
        <v>185</v>
      </c>
      <c r="B11" t="s">
        <v>315</v>
      </c>
      <c r="C11" t="s">
        <v>297</v>
      </c>
      <c r="D11" t="s">
        <v>316</v>
      </c>
      <c r="E11" t="s">
        <v>298</v>
      </c>
      <c r="G11">
        <v>19.335250902046901</v>
      </c>
      <c r="H11">
        <v>19.9027976424101</v>
      </c>
      <c r="I11">
        <v>20.178207819835102</v>
      </c>
      <c r="J11">
        <v>20.690871278734601</v>
      </c>
      <c r="K11">
        <v>21.04299932312</v>
      </c>
      <c r="L11">
        <v>20.266474615451099</v>
      </c>
      <c r="M11">
        <v>19.260534174390699</v>
      </c>
      <c r="N11">
        <v>16.880123500596401</v>
      </c>
      <c r="O11">
        <v>14.682804476957401</v>
      </c>
      <c r="P11">
        <v>13.5448866392514</v>
      </c>
      <c r="Q11">
        <v>13.311062067098501</v>
      </c>
      <c r="R11">
        <v>13.614693497777401</v>
      </c>
      <c r="S11">
        <v>14.442231490889901</v>
      </c>
      <c r="T11">
        <v>14.9001198416347</v>
      </c>
      <c r="U11">
        <v>15.829785159763601</v>
      </c>
      <c r="V11">
        <v>15.43352359527</v>
      </c>
      <c r="W11">
        <v>13.9583079600768</v>
      </c>
      <c r="X11">
        <v>12.619776247670799</v>
      </c>
      <c r="Y11">
        <v>11.5842820771057</v>
      </c>
      <c r="Z11">
        <v>10.904790809429</v>
      </c>
      <c r="AA11">
        <v>10.373506229104001</v>
      </c>
      <c r="AB11">
        <v>10.1670757158781</v>
      </c>
      <c r="AC11">
        <v>10.167226637340301</v>
      </c>
      <c r="AD11">
        <v>10.582385155855199</v>
      </c>
      <c r="AE11">
        <v>10.790672637674099</v>
      </c>
      <c r="AF11">
        <v>11.4468782342477</v>
      </c>
    </row>
    <row r="12" spans="1:32" x14ac:dyDescent="0.3">
      <c r="A12" t="s">
        <v>185</v>
      </c>
      <c r="B12" t="s">
        <v>317</v>
      </c>
      <c r="C12" t="s">
        <v>297</v>
      </c>
      <c r="D12" t="s">
        <v>318</v>
      </c>
      <c r="E12" t="s">
        <v>298</v>
      </c>
      <c r="G12">
        <v>31.350217315984501</v>
      </c>
      <c r="H12">
        <v>33.915784311843701</v>
      </c>
      <c r="I12">
        <v>36.667451337059703</v>
      </c>
      <c r="J12">
        <v>39.921653961646903</v>
      </c>
      <c r="K12">
        <v>42.685578088846199</v>
      </c>
      <c r="L12">
        <v>44.862445177477397</v>
      </c>
      <c r="M12">
        <v>46.057712733937798</v>
      </c>
      <c r="N12">
        <v>45.065153826383103</v>
      </c>
      <c r="O12">
        <v>44.342749304151198</v>
      </c>
      <c r="P12">
        <v>44.632035478252199</v>
      </c>
      <c r="Q12">
        <v>47.024350745843499</v>
      </c>
      <c r="R12">
        <v>50.504922435990302</v>
      </c>
      <c r="S12">
        <v>56.0719727390114</v>
      </c>
      <c r="T12">
        <v>59.285232282321402</v>
      </c>
      <c r="U12">
        <v>62.939430811268103</v>
      </c>
      <c r="V12">
        <v>63.476194727314699</v>
      </c>
      <c r="W12">
        <v>61.2301003093324</v>
      </c>
      <c r="X12">
        <v>58.748366862432199</v>
      </c>
      <c r="Y12">
        <v>58.238265015558603</v>
      </c>
      <c r="Z12">
        <v>59.637077834374097</v>
      </c>
      <c r="AA12">
        <v>61.303803736547799</v>
      </c>
      <c r="AB12">
        <v>62.101723525621203</v>
      </c>
      <c r="AC12">
        <v>62.529153609475301</v>
      </c>
      <c r="AD12">
        <v>64.347495211510605</v>
      </c>
      <c r="AE12">
        <v>62.550145261919099</v>
      </c>
      <c r="AF12">
        <v>64.581628864176807</v>
      </c>
    </row>
    <row r="13" spans="1:32" x14ac:dyDescent="0.3">
      <c r="A13" t="s">
        <v>185</v>
      </c>
      <c r="B13" t="s">
        <v>319</v>
      </c>
      <c r="C13" t="s">
        <v>297</v>
      </c>
      <c r="D13" t="s">
        <v>320</v>
      </c>
      <c r="E13" t="s">
        <v>298</v>
      </c>
      <c r="G13">
        <v>12.090672706646099</v>
      </c>
      <c r="H13">
        <v>13.6995121576772</v>
      </c>
      <c r="I13">
        <v>15.1308238369233</v>
      </c>
      <c r="J13">
        <v>16.6496167766444</v>
      </c>
      <c r="K13">
        <v>17.877916589277799</v>
      </c>
      <c r="L13">
        <v>19.298941811072101</v>
      </c>
      <c r="M13">
        <v>20.3802935846231</v>
      </c>
      <c r="N13">
        <v>20.7933538912133</v>
      </c>
      <c r="O13">
        <v>21.852412307663201</v>
      </c>
      <c r="P13">
        <v>23.616718729674101</v>
      </c>
      <c r="Q13">
        <v>27.250822244639998</v>
      </c>
      <c r="R13">
        <v>32.5196954486942</v>
      </c>
      <c r="S13">
        <v>40.687996555860003</v>
      </c>
      <c r="T13">
        <v>47.9736831589681</v>
      </c>
      <c r="U13">
        <v>57.147963756013702</v>
      </c>
      <c r="V13">
        <v>64.359740651832894</v>
      </c>
      <c r="W13">
        <v>68.350597096049299</v>
      </c>
      <c r="X13">
        <v>67.101307590302397</v>
      </c>
      <c r="Y13">
        <v>64.9584352917541</v>
      </c>
      <c r="Z13">
        <v>62.019495291684102</v>
      </c>
      <c r="AA13">
        <v>58.654236165316497</v>
      </c>
      <c r="AB13">
        <v>56.414190124753297</v>
      </c>
      <c r="AC13">
        <v>55.221345992748198</v>
      </c>
      <c r="AD13">
        <v>56.291623328813401</v>
      </c>
      <c r="AE13">
        <v>53.7396492417977</v>
      </c>
      <c r="AF13">
        <v>54.931523600776302</v>
      </c>
    </row>
    <row r="14" spans="1:32" x14ac:dyDescent="0.3">
      <c r="A14" t="s">
        <v>185</v>
      </c>
      <c r="B14" t="s">
        <v>321</v>
      </c>
      <c r="C14" t="s">
        <v>297</v>
      </c>
      <c r="D14" t="s">
        <v>322</v>
      </c>
      <c r="E14" t="s">
        <v>298</v>
      </c>
      <c r="G14">
        <v>11.154192933452601</v>
      </c>
      <c r="H14">
        <v>12.0046170439714</v>
      </c>
      <c r="I14">
        <v>12.665281302402001</v>
      </c>
      <c r="J14">
        <v>13.709989076259699</v>
      </c>
      <c r="K14">
        <v>13.7835188855097</v>
      </c>
      <c r="L14">
        <v>14.182524522974299</v>
      </c>
      <c r="M14">
        <v>13.540100202130301</v>
      </c>
      <c r="N14">
        <v>12.2845212489313</v>
      </c>
      <c r="O14">
        <v>11.1520353394555</v>
      </c>
      <c r="P14">
        <v>10.478394598505201</v>
      </c>
      <c r="Q14">
        <v>10.368622172298799</v>
      </c>
      <c r="R14">
        <v>10.2800449531008</v>
      </c>
      <c r="S14">
        <v>10.4204781058584</v>
      </c>
      <c r="T14">
        <v>9.9720985307196592</v>
      </c>
      <c r="U14">
        <v>9.6122392642342405</v>
      </c>
      <c r="V14">
        <v>9.2185984458209997</v>
      </c>
      <c r="W14">
        <v>8.3754884043850808</v>
      </c>
      <c r="X14">
        <v>7.8765327090069599</v>
      </c>
      <c r="Y14">
        <v>7.9847746283521497</v>
      </c>
      <c r="Z14">
        <v>8.3629309332649004</v>
      </c>
      <c r="AA14">
        <v>9.0416678916204205</v>
      </c>
      <c r="AB14">
        <v>9.3327447295853005</v>
      </c>
      <c r="AC14">
        <v>9.6117393784757503</v>
      </c>
      <c r="AD14">
        <v>9.2018989957298292</v>
      </c>
      <c r="AE14">
        <v>8.3637049261461591</v>
      </c>
      <c r="AF14">
        <v>8.2176826886791705</v>
      </c>
    </row>
    <row r="15" spans="1:32" x14ac:dyDescent="0.3">
      <c r="A15" t="s">
        <v>185</v>
      </c>
      <c r="B15" t="s">
        <v>323</v>
      </c>
      <c r="C15" t="s">
        <v>297</v>
      </c>
      <c r="D15" t="s">
        <v>324</v>
      </c>
      <c r="E15" t="s">
        <v>298</v>
      </c>
      <c r="G15">
        <v>17.515441682809001</v>
      </c>
      <c r="H15">
        <v>19.282201554483802</v>
      </c>
      <c r="I15">
        <v>20.582432061685999</v>
      </c>
      <c r="J15">
        <v>22.456362207552701</v>
      </c>
      <c r="K15">
        <v>23.141128899305201</v>
      </c>
      <c r="L15">
        <v>24.5984425498186</v>
      </c>
      <c r="M15">
        <v>24.9200166053229</v>
      </c>
      <c r="N15">
        <v>24.1474129170143</v>
      </c>
      <c r="O15">
        <v>23.875012048422899</v>
      </c>
      <c r="P15">
        <v>24.141993654107299</v>
      </c>
      <c r="Q15">
        <v>25.2339121438673</v>
      </c>
      <c r="R15">
        <v>26.685800729616101</v>
      </c>
      <c r="S15">
        <v>29.500967557306598</v>
      </c>
      <c r="T15">
        <v>31.2376107919325</v>
      </c>
      <c r="U15">
        <v>33.655002885483803</v>
      </c>
      <c r="V15">
        <v>34.51276760695</v>
      </c>
      <c r="W15">
        <v>33.437894725351299</v>
      </c>
      <c r="X15">
        <v>32.213924698604302</v>
      </c>
      <c r="Y15">
        <v>31.267846162193599</v>
      </c>
      <c r="Z15">
        <v>30.249583546831602</v>
      </c>
      <c r="AA15">
        <v>29.263634541901101</v>
      </c>
      <c r="AB15">
        <v>28.466352893663402</v>
      </c>
      <c r="AC15">
        <v>27.980359043020702</v>
      </c>
      <c r="AD15">
        <v>27.920955319329</v>
      </c>
      <c r="AE15">
        <v>26.068460427525402</v>
      </c>
      <c r="AF15">
        <v>25.692487960190402</v>
      </c>
    </row>
    <row r="16" spans="1:32" x14ac:dyDescent="0.3">
      <c r="A16" t="s">
        <v>185</v>
      </c>
      <c r="B16" t="s">
        <v>325</v>
      </c>
      <c r="C16" t="s">
        <v>297</v>
      </c>
      <c r="D16" t="s">
        <v>326</v>
      </c>
      <c r="E16" t="s">
        <v>298</v>
      </c>
      <c r="G16">
        <v>6.3612487493563901</v>
      </c>
      <c r="H16">
        <v>7.27758451051238</v>
      </c>
      <c r="I16">
        <v>7.91715075928406</v>
      </c>
      <c r="J16">
        <v>8.7463731312930495</v>
      </c>
      <c r="K16">
        <v>9.3576100137954796</v>
      </c>
      <c r="L16">
        <v>10.415918026844199</v>
      </c>
      <c r="M16">
        <v>11.3799164031927</v>
      </c>
      <c r="N16">
        <v>11.862891668083</v>
      </c>
      <c r="O16">
        <v>12.7229767089674</v>
      </c>
      <c r="P16">
        <v>13.663599055602001</v>
      </c>
      <c r="Q16">
        <v>14.865289971568499</v>
      </c>
      <c r="R16">
        <v>16.405755776515299</v>
      </c>
      <c r="S16">
        <v>19.080489451448202</v>
      </c>
      <c r="T16">
        <v>21.265512261212901</v>
      </c>
      <c r="U16">
        <v>24.042763621249499</v>
      </c>
      <c r="V16">
        <v>25.294169161128998</v>
      </c>
      <c r="W16">
        <v>25.0624063209663</v>
      </c>
      <c r="X16">
        <v>24.3373919895973</v>
      </c>
      <c r="Y16">
        <v>23.2830715338415</v>
      </c>
      <c r="Z16">
        <v>21.886652613566699</v>
      </c>
      <c r="AA16">
        <v>20.221966650280699</v>
      </c>
      <c r="AB16">
        <v>19.133608164078101</v>
      </c>
      <c r="AC16">
        <v>18.368619664545001</v>
      </c>
      <c r="AD16">
        <v>18.719056323599201</v>
      </c>
      <c r="AE16">
        <v>17.704755501379299</v>
      </c>
      <c r="AF16">
        <v>17.4748052715113</v>
      </c>
    </row>
    <row r="17" spans="1:32" x14ac:dyDescent="0.3">
      <c r="A17" t="s">
        <v>185</v>
      </c>
      <c r="B17" t="s">
        <v>327</v>
      </c>
      <c r="C17" t="s">
        <v>297</v>
      </c>
      <c r="D17" t="s">
        <v>328</v>
      </c>
      <c r="E17" t="s">
        <v>298</v>
      </c>
      <c r="G17">
        <v>9.7854420724327404</v>
      </c>
      <c r="H17">
        <v>10.5387634091559</v>
      </c>
      <c r="I17">
        <v>11.076732133313101</v>
      </c>
      <c r="J17">
        <v>12.0468224715422</v>
      </c>
      <c r="K17">
        <v>12.8292635266461</v>
      </c>
      <c r="L17">
        <v>13.2120511051611</v>
      </c>
      <c r="M17">
        <v>13.160161886400401</v>
      </c>
      <c r="N17">
        <v>12.385254285337201</v>
      </c>
      <c r="O17">
        <v>11.711258800693701</v>
      </c>
      <c r="P17">
        <v>11.1507490847222</v>
      </c>
      <c r="Q17">
        <v>11.350200022787099</v>
      </c>
      <c r="R17">
        <v>11.9471299346012</v>
      </c>
      <c r="S17">
        <v>12.9353712025982</v>
      </c>
      <c r="T17">
        <v>13.0917416341071</v>
      </c>
      <c r="U17">
        <v>12.955217309995099</v>
      </c>
      <c r="V17">
        <v>12.2262358774266</v>
      </c>
      <c r="W17">
        <v>10.8069136260682</v>
      </c>
      <c r="X17">
        <v>9.6422022854616198</v>
      </c>
      <c r="Y17">
        <v>8.7984222197513695</v>
      </c>
      <c r="Z17">
        <v>8.1789316853897898</v>
      </c>
      <c r="AA17">
        <v>7.5907248056248102</v>
      </c>
      <c r="AB17">
        <v>7.1940450035809302</v>
      </c>
      <c r="AC17">
        <v>7.0283618613179097</v>
      </c>
      <c r="AD17">
        <v>7.19931868368585</v>
      </c>
      <c r="AE17">
        <v>6.89531984046857</v>
      </c>
      <c r="AF17">
        <v>7.01999725879514</v>
      </c>
    </row>
    <row r="18" spans="1:32" x14ac:dyDescent="0.3">
      <c r="A18" t="s">
        <v>185</v>
      </c>
      <c r="B18" t="s">
        <v>329</v>
      </c>
      <c r="C18" t="s">
        <v>297</v>
      </c>
      <c r="D18" t="s">
        <v>330</v>
      </c>
      <c r="E18" t="s">
        <v>298</v>
      </c>
      <c r="G18">
        <v>54.464573260138899</v>
      </c>
      <c r="H18">
        <v>58.698268929852297</v>
      </c>
      <c r="I18">
        <v>63.870305567231497</v>
      </c>
      <c r="J18">
        <v>68.652470720231705</v>
      </c>
      <c r="K18">
        <v>73.542418682348497</v>
      </c>
      <c r="L18">
        <v>77.996300714064304</v>
      </c>
      <c r="M18">
        <v>79.314947062153195</v>
      </c>
      <c r="N18">
        <v>76.306452164421302</v>
      </c>
      <c r="O18">
        <v>73.641517361506502</v>
      </c>
      <c r="P18">
        <v>72.5299604950022</v>
      </c>
      <c r="Q18">
        <v>75.874032562330001</v>
      </c>
      <c r="R18">
        <v>77.301478948253006</v>
      </c>
      <c r="S18">
        <v>82.874331221947102</v>
      </c>
      <c r="T18">
        <v>83.0283685232925</v>
      </c>
      <c r="U18">
        <v>86.994197097843099</v>
      </c>
      <c r="V18">
        <v>85.540872852370995</v>
      </c>
      <c r="W18">
        <v>80.224705198253702</v>
      </c>
      <c r="X18">
        <v>74.317912664484297</v>
      </c>
      <c r="Y18">
        <v>68.932560960910706</v>
      </c>
      <c r="Z18">
        <v>64.580287267828695</v>
      </c>
      <c r="AA18">
        <v>60.231754230899597</v>
      </c>
      <c r="AB18">
        <v>58.487373869773002</v>
      </c>
      <c r="AC18">
        <v>58.966743981145797</v>
      </c>
      <c r="AD18">
        <v>60.633455197891003</v>
      </c>
      <c r="AE18">
        <v>57.026712968742601</v>
      </c>
      <c r="AF18">
        <v>57.147877172454898</v>
      </c>
    </row>
    <row r="19" spans="1:32" x14ac:dyDescent="0.3">
      <c r="A19" t="s">
        <v>185</v>
      </c>
      <c r="B19" t="s">
        <v>331</v>
      </c>
      <c r="C19" t="s">
        <v>297</v>
      </c>
      <c r="D19" t="s">
        <v>332</v>
      </c>
      <c r="E19" t="s">
        <v>298</v>
      </c>
      <c r="G19">
        <v>11.1604014624752</v>
      </c>
      <c r="H19">
        <v>12.6833532471871</v>
      </c>
      <c r="I19">
        <v>13.974085448690101</v>
      </c>
      <c r="J19">
        <v>15.316769266601201</v>
      </c>
      <c r="K19">
        <v>16.3941854725764</v>
      </c>
      <c r="L19">
        <v>17.8654373406576</v>
      </c>
      <c r="M19">
        <v>19.369393822201001</v>
      </c>
      <c r="N19">
        <v>20.154305643581701</v>
      </c>
      <c r="O19">
        <v>21.403815699701699</v>
      </c>
      <c r="P19">
        <v>22.374793473019999</v>
      </c>
      <c r="Q19">
        <v>24.4936603607824</v>
      </c>
      <c r="R19">
        <v>27.7989721850468</v>
      </c>
      <c r="S19">
        <v>33.296293378281</v>
      </c>
      <c r="T19">
        <v>37.999875065506998</v>
      </c>
      <c r="U19">
        <v>43.330792581749101</v>
      </c>
      <c r="V19">
        <v>46.143724559730103</v>
      </c>
      <c r="W19">
        <v>46.214213789604599</v>
      </c>
      <c r="X19">
        <v>44.919566778264603</v>
      </c>
      <c r="Y19">
        <v>44.937964086652499</v>
      </c>
      <c r="Z19">
        <v>45.931287434167601</v>
      </c>
      <c r="AA19">
        <v>47.1253051859698</v>
      </c>
      <c r="AB19">
        <v>47.855102258662299</v>
      </c>
      <c r="AC19">
        <v>48.881355136492601</v>
      </c>
      <c r="AD19">
        <v>50.887811161792399</v>
      </c>
      <c r="AE19">
        <v>49.066360448497697</v>
      </c>
      <c r="AF19">
        <v>50.314456394801603</v>
      </c>
    </row>
    <row r="20" spans="1:32" x14ac:dyDescent="0.3">
      <c r="A20" t="s">
        <v>185</v>
      </c>
      <c r="B20" t="s">
        <v>333</v>
      </c>
      <c r="C20" t="s">
        <v>297</v>
      </c>
      <c r="D20" t="s">
        <v>334</v>
      </c>
      <c r="E20" t="s">
        <v>298</v>
      </c>
      <c r="G20">
        <v>2.1069026628032899</v>
      </c>
      <c r="H20">
        <v>2.3308607306751599</v>
      </c>
      <c r="I20">
        <v>2.5060841598349501</v>
      </c>
      <c r="J20">
        <v>2.7690482550725801</v>
      </c>
      <c r="K20">
        <v>2.9594430087724701</v>
      </c>
      <c r="L20">
        <v>3.3174240192356499</v>
      </c>
      <c r="M20">
        <v>3.73199363931074</v>
      </c>
      <c r="N20">
        <v>4.1051265355787603</v>
      </c>
      <c r="O20">
        <v>4.6542867390693301</v>
      </c>
      <c r="P20">
        <v>5.0308237764630297</v>
      </c>
      <c r="Q20">
        <v>5.7279495426889104</v>
      </c>
      <c r="R20">
        <v>6.5659629980080698</v>
      </c>
      <c r="S20">
        <v>7.5554557971385004</v>
      </c>
      <c r="T20">
        <v>8.7523927799150503</v>
      </c>
      <c r="U20">
        <v>9.9631776274554404</v>
      </c>
      <c r="V20">
        <v>10.143892321869499</v>
      </c>
      <c r="W20">
        <v>9.7407996035176794</v>
      </c>
      <c r="X20">
        <v>8.8359033721402191</v>
      </c>
      <c r="Y20">
        <v>7.8001036110502104</v>
      </c>
      <c r="Z20">
        <v>6.8457873731188199</v>
      </c>
      <c r="AA20">
        <v>5.9491485611010502</v>
      </c>
      <c r="AB20">
        <v>5.3106141276678001</v>
      </c>
      <c r="AC20">
        <v>4.8302312670212597</v>
      </c>
      <c r="AD20">
        <v>4.6261240335246798</v>
      </c>
      <c r="AE20">
        <v>4.3000513019889501</v>
      </c>
      <c r="AF20">
        <v>4.1801153462730696</v>
      </c>
    </row>
    <row r="21" spans="1:32" x14ac:dyDescent="0.3">
      <c r="A21" t="s">
        <v>185</v>
      </c>
      <c r="B21" t="s">
        <v>335</v>
      </c>
      <c r="C21" t="s">
        <v>297</v>
      </c>
      <c r="D21" t="s">
        <v>336</v>
      </c>
      <c r="E21" t="s">
        <v>298</v>
      </c>
      <c r="G21">
        <v>11.0228678234032</v>
      </c>
      <c r="H21">
        <v>12.193658398691101</v>
      </c>
      <c r="I21">
        <v>13.213817361395501</v>
      </c>
      <c r="J21">
        <v>14.6973393889851</v>
      </c>
      <c r="K21">
        <v>15.9370682733589</v>
      </c>
      <c r="L21">
        <v>17.7449848413758</v>
      </c>
      <c r="M21">
        <v>19.4956776745199</v>
      </c>
      <c r="N21">
        <v>21.2554090426794</v>
      </c>
      <c r="O21">
        <v>23.459583039811299</v>
      </c>
      <c r="P21">
        <v>25.446004466555099</v>
      </c>
      <c r="Q21">
        <v>29.111821629936301</v>
      </c>
      <c r="R21">
        <v>32.984214717722899</v>
      </c>
      <c r="S21">
        <v>38.202232715344699</v>
      </c>
      <c r="T21">
        <v>44.2832828082243</v>
      </c>
      <c r="U21">
        <v>49.090804724996197</v>
      </c>
      <c r="V21">
        <v>50.480657183631202</v>
      </c>
      <c r="W21">
        <v>48.1845387013813</v>
      </c>
      <c r="X21">
        <v>46.547531549213303</v>
      </c>
      <c r="Y21">
        <v>44.4323676567031</v>
      </c>
      <c r="Z21">
        <v>43.274455872396302</v>
      </c>
      <c r="AA21">
        <v>42.198108769478502</v>
      </c>
      <c r="AB21">
        <v>40.956439434173497</v>
      </c>
      <c r="AC21">
        <v>39.165555250637098</v>
      </c>
      <c r="AD21">
        <v>39.280974073539298</v>
      </c>
      <c r="AE21">
        <v>37.628213164414902</v>
      </c>
      <c r="AF21">
        <v>37.877710203223899</v>
      </c>
    </row>
    <row r="22" spans="1:32" x14ac:dyDescent="0.3">
      <c r="A22" t="s">
        <v>185</v>
      </c>
      <c r="B22" t="s">
        <v>337</v>
      </c>
      <c r="C22" t="s">
        <v>297</v>
      </c>
      <c r="D22" t="s">
        <v>338</v>
      </c>
      <c r="E22" t="s">
        <v>298</v>
      </c>
      <c r="G22">
        <v>8.9159651605999297</v>
      </c>
      <c r="H22">
        <v>9.8627976680159097</v>
      </c>
      <c r="I22">
        <v>10.7077332015606</v>
      </c>
      <c r="J22">
        <v>11.9282911339126</v>
      </c>
      <c r="K22">
        <v>12.9776252645865</v>
      </c>
      <c r="L22">
        <v>14.4275608221401</v>
      </c>
      <c r="M22">
        <v>15.7636840352092</v>
      </c>
      <c r="N22">
        <v>17.150282507100702</v>
      </c>
      <c r="O22">
        <v>18.805296300741901</v>
      </c>
      <c r="P22">
        <v>20.4151806900921</v>
      </c>
      <c r="Q22">
        <v>23.383872087247401</v>
      </c>
      <c r="R22">
        <v>26.418251719714799</v>
      </c>
      <c r="S22">
        <v>30.6467769182062</v>
      </c>
      <c r="T22">
        <v>35.530890028309301</v>
      </c>
      <c r="U22">
        <v>39.127627097540802</v>
      </c>
      <c r="V22">
        <v>40.336764861761701</v>
      </c>
      <c r="W22">
        <v>38.443739097863599</v>
      </c>
      <c r="X22">
        <v>37.711628177073102</v>
      </c>
      <c r="Y22">
        <v>36.632264045652803</v>
      </c>
      <c r="Z22">
        <v>36.428668499277499</v>
      </c>
      <c r="AA22">
        <v>36.248960208377497</v>
      </c>
      <c r="AB22">
        <v>35.645825306505699</v>
      </c>
      <c r="AC22">
        <v>34.335323983615901</v>
      </c>
      <c r="AD22">
        <v>34.654850040014701</v>
      </c>
      <c r="AE22">
        <v>33.328161862425901</v>
      </c>
      <c r="AF22">
        <v>33.697594856950801</v>
      </c>
    </row>
    <row r="23" spans="1:32" x14ac:dyDescent="0.3">
      <c r="A23" t="s">
        <v>185</v>
      </c>
      <c r="B23" t="s">
        <v>339</v>
      </c>
      <c r="C23" t="s">
        <v>297</v>
      </c>
      <c r="D23" t="s">
        <v>340</v>
      </c>
      <c r="E23" t="s">
        <v>298</v>
      </c>
      <c r="G23">
        <v>45.180030441172804</v>
      </c>
      <c r="H23">
        <v>52.186586277551001</v>
      </c>
      <c r="I23">
        <v>60.901576099558</v>
      </c>
      <c r="J23">
        <v>69.429784770121003</v>
      </c>
      <c r="K23">
        <v>80.027610521667299</v>
      </c>
      <c r="L23">
        <v>87.584762796182503</v>
      </c>
      <c r="M23">
        <v>95.548426379735602</v>
      </c>
      <c r="N23">
        <v>97.193833263439302</v>
      </c>
      <c r="O23">
        <v>100.86251945486801</v>
      </c>
      <c r="P23">
        <v>106.124997111894</v>
      </c>
      <c r="Q23">
        <v>124.853306211495</v>
      </c>
      <c r="R23">
        <v>154.212082184797</v>
      </c>
      <c r="S23">
        <v>192.36391749676599</v>
      </c>
      <c r="T23">
        <v>223.06924331916699</v>
      </c>
      <c r="U23">
        <v>254.434796047828</v>
      </c>
      <c r="V23">
        <v>255.534207481892</v>
      </c>
      <c r="W23">
        <v>229.23605210599999</v>
      </c>
      <c r="X23">
        <v>199.948304561367</v>
      </c>
      <c r="Y23">
        <v>174.602230914323</v>
      </c>
      <c r="Z23">
        <v>156.76240838162701</v>
      </c>
      <c r="AA23">
        <v>143.442873076365</v>
      </c>
      <c r="AB23">
        <v>133.00924583005499</v>
      </c>
      <c r="AC23">
        <v>125.761268979199</v>
      </c>
      <c r="AD23">
        <v>125.445664491386</v>
      </c>
      <c r="AE23">
        <v>118.162479503882</v>
      </c>
      <c r="AF23">
        <v>119.66785676873199</v>
      </c>
    </row>
    <row r="24" spans="1:32" x14ac:dyDescent="0.3">
      <c r="A24" t="s">
        <v>185</v>
      </c>
      <c r="B24" t="s">
        <v>341</v>
      </c>
      <c r="C24" t="s">
        <v>297</v>
      </c>
      <c r="D24" t="s">
        <v>342</v>
      </c>
      <c r="E24" t="s">
        <v>298</v>
      </c>
      <c r="G24">
        <v>168.623171194837</v>
      </c>
      <c r="H24">
        <v>181.52696691538401</v>
      </c>
      <c r="I24">
        <v>196.94717381523</v>
      </c>
      <c r="J24">
        <v>215.415414153158</v>
      </c>
      <c r="K24">
        <v>232.52949424354401</v>
      </c>
      <c r="L24">
        <v>253.631897619239</v>
      </c>
      <c r="M24">
        <v>270.89200182153002</v>
      </c>
      <c r="N24">
        <v>278.92346915341801</v>
      </c>
      <c r="O24">
        <v>297.90385396026198</v>
      </c>
      <c r="P24">
        <v>316.77961939650299</v>
      </c>
      <c r="Q24">
        <v>348.70825691115999</v>
      </c>
      <c r="R24">
        <v>382.08302874997099</v>
      </c>
      <c r="S24">
        <v>429.29046216987598</v>
      </c>
      <c r="T24">
        <v>469.20079344710302</v>
      </c>
      <c r="U24">
        <v>511.13209575227597</v>
      </c>
      <c r="V24">
        <v>524.80776166864905</v>
      </c>
      <c r="W24">
        <v>504.424104356763</v>
      </c>
      <c r="X24">
        <v>477.74495123152701</v>
      </c>
      <c r="Y24">
        <v>465.46692589468699</v>
      </c>
      <c r="Z24">
        <v>466.61844008323499</v>
      </c>
      <c r="AA24">
        <v>464.35428977761597</v>
      </c>
      <c r="AB24">
        <v>457.08325965884302</v>
      </c>
      <c r="AC24">
        <v>448.79858825283799</v>
      </c>
      <c r="AD24">
        <v>455.51107184036999</v>
      </c>
      <c r="AE24">
        <v>427.89648045754899</v>
      </c>
      <c r="AF24">
        <v>424.95127485964002</v>
      </c>
    </row>
    <row r="25" spans="1:32" x14ac:dyDescent="0.3">
      <c r="A25" t="s">
        <v>185</v>
      </c>
      <c r="B25" t="s">
        <v>343</v>
      </c>
      <c r="C25" t="s">
        <v>297</v>
      </c>
      <c r="D25" t="s">
        <v>344</v>
      </c>
      <c r="E25" t="s">
        <v>298</v>
      </c>
      <c r="G25">
        <v>34.8123499468551</v>
      </c>
      <c r="H25">
        <v>38.111081820817503</v>
      </c>
      <c r="I25">
        <v>41.749013104883602</v>
      </c>
      <c r="J25">
        <v>45.917848150195503</v>
      </c>
      <c r="K25">
        <v>49.695642909271101</v>
      </c>
      <c r="L25">
        <v>55.181784977056303</v>
      </c>
      <c r="M25">
        <v>60.7206999960516</v>
      </c>
      <c r="N25">
        <v>65.489091355553995</v>
      </c>
      <c r="O25">
        <v>73.875488697679899</v>
      </c>
      <c r="P25">
        <v>81.5073215662634</v>
      </c>
      <c r="Q25">
        <v>92.785515715557594</v>
      </c>
      <c r="R25">
        <v>105.057477040381</v>
      </c>
      <c r="S25">
        <v>122.448167561795</v>
      </c>
      <c r="T25">
        <v>137.75078993579001</v>
      </c>
      <c r="U25">
        <v>154.024612622175</v>
      </c>
      <c r="V25">
        <v>161.268071292515</v>
      </c>
      <c r="W25">
        <v>157.47622233687801</v>
      </c>
      <c r="X25">
        <v>157.643269622632</v>
      </c>
      <c r="Y25">
        <v>165.85481777765901</v>
      </c>
      <c r="Z25">
        <v>182.35456351929</v>
      </c>
      <c r="AA25">
        <v>199.701251353884</v>
      </c>
      <c r="AB25">
        <v>208.089737266019</v>
      </c>
      <c r="AC25">
        <v>211.761081772957</v>
      </c>
      <c r="AD25">
        <v>219.69778995672701</v>
      </c>
      <c r="AE25">
        <v>206.68574910178</v>
      </c>
      <c r="AF25">
        <v>205.40261110140699</v>
      </c>
    </row>
    <row r="26" spans="1:32" x14ac:dyDescent="0.3">
      <c r="A26" t="s">
        <v>185</v>
      </c>
      <c r="B26" t="s">
        <v>345</v>
      </c>
      <c r="C26" t="s">
        <v>297</v>
      </c>
      <c r="D26" t="s">
        <v>346</v>
      </c>
      <c r="E26" t="s">
        <v>298</v>
      </c>
      <c r="G26">
        <v>50.273055017167401</v>
      </c>
      <c r="H26">
        <v>54.745430576429001</v>
      </c>
      <c r="I26">
        <v>59.790301249997803</v>
      </c>
      <c r="J26">
        <v>65.648070190286404</v>
      </c>
      <c r="K26">
        <v>70.978351831680001</v>
      </c>
      <c r="L26">
        <v>79.202976672981706</v>
      </c>
      <c r="M26">
        <v>87.963789935417495</v>
      </c>
      <c r="N26">
        <v>96.112908689310999</v>
      </c>
      <c r="O26">
        <v>110.26530621075</v>
      </c>
      <c r="P26">
        <v>121.389000312809</v>
      </c>
      <c r="Q26">
        <v>135.867172969037</v>
      </c>
      <c r="R26">
        <v>149.43591835220499</v>
      </c>
      <c r="S26">
        <v>166.96145028367201</v>
      </c>
      <c r="T26">
        <v>181.24142389513901</v>
      </c>
      <c r="U26">
        <v>196.81287791814799</v>
      </c>
      <c r="V26">
        <v>200.89915011785899</v>
      </c>
      <c r="W26">
        <v>190.84715175343899</v>
      </c>
      <c r="X26">
        <v>176.417986705488</v>
      </c>
      <c r="Y26">
        <v>166.054614412277</v>
      </c>
      <c r="Z26">
        <v>159.19421348070901</v>
      </c>
      <c r="AA26">
        <v>150.25569367218</v>
      </c>
      <c r="AB26">
        <v>142.01005734991</v>
      </c>
      <c r="AC26">
        <v>135.14872016108299</v>
      </c>
      <c r="AD26">
        <v>134.152416062702</v>
      </c>
      <c r="AE26">
        <v>125.66596899845101</v>
      </c>
      <c r="AF26">
        <v>124.915918683492</v>
      </c>
    </row>
    <row r="27" spans="1:32" x14ac:dyDescent="0.3">
      <c r="A27" t="s">
        <v>185</v>
      </c>
      <c r="B27" t="s">
        <v>347</v>
      </c>
      <c r="C27" t="s">
        <v>297</v>
      </c>
      <c r="D27" t="s">
        <v>348</v>
      </c>
      <c r="E27" t="s">
        <v>298</v>
      </c>
      <c r="G27">
        <v>83.537766230814299</v>
      </c>
      <c r="H27">
        <v>88.670454518137106</v>
      </c>
      <c r="I27">
        <v>95.407859460348604</v>
      </c>
      <c r="J27">
        <v>103.849495812676</v>
      </c>
      <c r="K27">
        <v>111.85549950259301</v>
      </c>
      <c r="L27">
        <v>119.247135969201</v>
      </c>
      <c r="M27">
        <v>122.207511890061</v>
      </c>
      <c r="N27">
        <v>117.321469108554</v>
      </c>
      <c r="O27">
        <v>113.763059051833</v>
      </c>
      <c r="P27">
        <v>113.88329751742999</v>
      </c>
      <c r="Q27">
        <v>120.055568226565</v>
      </c>
      <c r="R27">
        <v>127.589633357385</v>
      </c>
      <c r="S27">
        <v>139.880844324409</v>
      </c>
      <c r="T27">
        <v>150.20857961617401</v>
      </c>
      <c r="U27">
        <v>160.29460521195301</v>
      </c>
      <c r="V27">
        <v>162.64054025827599</v>
      </c>
      <c r="W27">
        <v>156.10073026644599</v>
      </c>
      <c r="X27">
        <v>143.683694903407</v>
      </c>
      <c r="Y27">
        <v>133.55749370475101</v>
      </c>
      <c r="Z27">
        <v>125.069663083237</v>
      </c>
      <c r="AA27">
        <v>114.39734475155301</v>
      </c>
      <c r="AB27">
        <v>106.983465042915</v>
      </c>
      <c r="AC27">
        <v>101.888786318798</v>
      </c>
      <c r="AD27">
        <v>101.660865820941</v>
      </c>
      <c r="AE27">
        <v>95.544762357318405</v>
      </c>
      <c r="AF27">
        <v>94.632745074741294</v>
      </c>
    </row>
    <row r="28" spans="1:32" x14ac:dyDescent="0.3">
      <c r="A28" t="s">
        <v>185</v>
      </c>
      <c r="B28" t="s">
        <v>349</v>
      </c>
      <c r="C28" t="s">
        <v>297</v>
      </c>
      <c r="D28" t="s">
        <v>350</v>
      </c>
      <c r="E28" t="s">
        <v>298</v>
      </c>
      <c r="G28">
        <v>35.463115837028298</v>
      </c>
      <c r="H28">
        <v>40.381137051392102</v>
      </c>
      <c r="I28">
        <v>45.276146948712899</v>
      </c>
      <c r="J28">
        <v>50.5989324199276</v>
      </c>
      <c r="K28">
        <v>55.739319652501699</v>
      </c>
      <c r="L28">
        <v>62.338985433865901</v>
      </c>
      <c r="M28">
        <v>69.670239524341198</v>
      </c>
      <c r="N28">
        <v>75.648114613078207</v>
      </c>
      <c r="O28">
        <v>85.837467496340395</v>
      </c>
      <c r="P28">
        <v>98.733262712955806</v>
      </c>
      <c r="Q28">
        <v>119.99710016701</v>
      </c>
      <c r="R28">
        <v>148.87720382517401</v>
      </c>
      <c r="S28">
        <v>193.75260025630701</v>
      </c>
      <c r="T28">
        <v>232.97229424038099</v>
      </c>
      <c r="U28">
        <v>276.33033815522901</v>
      </c>
      <c r="V28">
        <v>294.63838686252097</v>
      </c>
      <c r="W28">
        <v>298.45113471726802</v>
      </c>
      <c r="X28">
        <v>292.498595084915</v>
      </c>
      <c r="Y28">
        <v>287.64242765115802</v>
      </c>
      <c r="Z28">
        <v>284.40480225423698</v>
      </c>
      <c r="AA28">
        <v>274.66769348627503</v>
      </c>
      <c r="AB28">
        <v>265.04276718099101</v>
      </c>
      <c r="AC28">
        <v>256.61080008442099</v>
      </c>
      <c r="AD28">
        <v>257.06550190175398</v>
      </c>
      <c r="AE28">
        <v>238.52200930584499</v>
      </c>
      <c r="AF28">
        <v>235.04768720230501</v>
      </c>
    </row>
    <row r="29" spans="1:32" x14ac:dyDescent="0.3">
      <c r="A29" t="s">
        <v>185</v>
      </c>
      <c r="B29" t="s">
        <v>351</v>
      </c>
      <c r="C29" t="s">
        <v>297</v>
      </c>
      <c r="D29" t="s">
        <v>352</v>
      </c>
      <c r="E29" t="s">
        <v>298</v>
      </c>
      <c r="G29">
        <v>1.5965484748795</v>
      </c>
      <c r="H29">
        <v>1.92435246358868</v>
      </c>
      <c r="I29">
        <v>2.2215070118633999</v>
      </c>
      <c r="J29">
        <v>2.5220764634967301</v>
      </c>
      <c r="K29">
        <v>2.8026392851313702</v>
      </c>
      <c r="L29">
        <v>3.6347308804471301</v>
      </c>
      <c r="M29">
        <v>5.0205407020889901</v>
      </c>
      <c r="N29">
        <v>6.7407649902584801</v>
      </c>
      <c r="O29">
        <v>9.7033545581414007</v>
      </c>
      <c r="P29">
        <v>13.0998872764351</v>
      </c>
      <c r="Q29">
        <v>18.1548439410683</v>
      </c>
      <c r="R29">
        <v>25.078334370268799</v>
      </c>
      <c r="S29">
        <v>35.804382593058001</v>
      </c>
      <c r="T29">
        <v>46.531584397291702</v>
      </c>
      <c r="U29">
        <v>62.0380561610244</v>
      </c>
      <c r="V29">
        <v>73.943921877154196</v>
      </c>
      <c r="W29">
        <v>81.236564663343898</v>
      </c>
      <c r="X29">
        <v>84.265355435566903</v>
      </c>
      <c r="Y29">
        <v>85.697951364294497</v>
      </c>
      <c r="Z29">
        <v>89.028044282123403</v>
      </c>
      <c r="AA29">
        <v>89.245916400332305</v>
      </c>
      <c r="AB29">
        <v>88.593631119469507</v>
      </c>
      <c r="AC29">
        <v>87.972904110395206</v>
      </c>
      <c r="AD29">
        <v>90.796734002130194</v>
      </c>
      <c r="AE29">
        <v>87.424575776495601</v>
      </c>
      <c r="AF29">
        <v>88.602001679260795</v>
      </c>
    </row>
    <row r="30" spans="1:32" x14ac:dyDescent="0.3">
      <c r="A30" t="s">
        <v>185</v>
      </c>
      <c r="B30" t="s">
        <v>353</v>
      </c>
      <c r="C30" t="s">
        <v>297</v>
      </c>
      <c r="D30" t="s">
        <v>354</v>
      </c>
      <c r="E30" t="s">
        <v>298</v>
      </c>
      <c r="G30">
        <v>0.101676489272943</v>
      </c>
      <c r="H30">
        <v>0.11720466641725499</v>
      </c>
      <c r="I30">
        <v>0.13219105475007001</v>
      </c>
      <c r="J30">
        <v>0.14821937103352201</v>
      </c>
      <c r="K30">
        <v>0.163612781611745</v>
      </c>
      <c r="L30">
        <v>0.18739856431861199</v>
      </c>
      <c r="M30">
        <v>0.21768808625229299</v>
      </c>
      <c r="N30">
        <v>0.248546672357712</v>
      </c>
      <c r="O30">
        <v>0.298904199517184</v>
      </c>
      <c r="P30">
        <v>0.35398562046477</v>
      </c>
      <c r="Q30">
        <v>0.43487317759088601</v>
      </c>
      <c r="R30">
        <v>0.54023254647638996</v>
      </c>
      <c r="S30">
        <v>0.70187061242568205</v>
      </c>
      <c r="T30">
        <v>0.84015452573263805</v>
      </c>
      <c r="U30">
        <v>0.97720254227036596</v>
      </c>
      <c r="V30">
        <v>1.0509464779801401</v>
      </c>
      <c r="W30">
        <v>1.02944843768052</v>
      </c>
      <c r="X30">
        <v>0.97826941484218899</v>
      </c>
      <c r="Y30">
        <v>0.91338948551344901</v>
      </c>
      <c r="Z30">
        <v>0.842706531023804</v>
      </c>
      <c r="AA30">
        <v>0.75895925219943405</v>
      </c>
      <c r="AB30">
        <v>0.71105541750790002</v>
      </c>
      <c r="AC30">
        <v>0.679815325074549</v>
      </c>
      <c r="AD30">
        <v>0.67402161358358903</v>
      </c>
      <c r="AE30">
        <v>0.62315675585142205</v>
      </c>
      <c r="AF30">
        <v>0.69053684320919395</v>
      </c>
    </row>
    <row r="31" spans="1:32" x14ac:dyDescent="0.3">
      <c r="A31" t="s">
        <v>185</v>
      </c>
      <c r="B31" t="s">
        <v>355</v>
      </c>
      <c r="C31" t="s">
        <v>297</v>
      </c>
      <c r="D31" t="s">
        <v>356</v>
      </c>
      <c r="E31" t="s">
        <v>298</v>
      </c>
      <c r="G31">
        <v>0.47211521361553699</v>
      </c>
      <c r="H31">
        <v>0.55624211532741397</v>
      </c>
      <c r="I31">
        <v>0.63476798657943301</v>
      </c>
      <c r="J31">
        <v>0.716236819122121</v>
      </c>
      <c r="K31">
        <v>0.79332029129547799</v>
      </c>
      <c r="L31">
        <v>0.99117785506535105</v>
      </c>
      <c r="M31">
        <v>1.3075966102283401</v>
      </c>
      <c r="N31">
        <v>1.7108100596193501</v>
      </c>
      <c r="O31">
        <v>2.35912226481322</v>
      </c>
      <c r="P31">
        <v>2.98507563006204</v>
      </c>
      <c r="Q31">
        <v>3.83888102089576</v>
      </c>
      <c r="R31">
        <v>4.91870553317277</v>
      </c>
      <c r="S31">
        <v>6.5272391169422397</v>
      </c>
      <c r="T31">
        <v>7.90565704384003</v>
      </c>
      <c r="U31">
        <v>9.2712630551835602</v>
      </c>
      <c r="V31">
        <v>9.9261234913142999</v>
      </c>
      <c r="W31">
        <v>10.2232661195548</v>
      </c>
      <c r="X31">
        <v>10.410590414506901</v>
      </c>
      <c r="Y31">
        <v>9.9334166868207596</v>
      </c>
      <c r="Z31">
        <v>9.2136282321019696</v>
      </c>
      <c r="AA31">
        <v>8.3036392013840192</v>
      </c>
      <c r="AB31">
        <v>7.6821171867163303</v>
      </c>
      <c r="AC31">
        <v>7.5397788088728799</v>
      </c>
      <c r="AD31">
        <v>7.7221825439428597</v>
      </c>
      <c r="AE31">
        <v>6.6041783342569902</v>
      </c>
      <c r="AF31">
        <v>5.7671330226139004</v>
      </c>
    </row>
    <row r="32" spans="1:32" x14ac:dyDescent="0.3">
      <c r="A32" t="s">
        <v>185</v>
      </c>
      <c r="B32" t="s">
        <v>357</v>
      </c>
      <c r="C32" t="s">
        <v>297</v>
      </c>
      <c r="D32" t="s">
        <v>358</v>
      </c>
      <c r="E32" t="s">
        <v>298</v>
      </c>
      <c r="G32">
        <v>20.825247116745999</v>
      </c>
      <c r="H32">
        <v>23.51406337005</v>
      </c>
      <c r="I32">
        <v>26.245293968780601</v>
      </c>
      <c r="J32">
        <v>29.256324177680401</v>
      </c>
      <c r="K32">
        <v>32.181382812361598</v>
      </c>
      <c r="L32">
        <v>35.443679169384403</v>
      </c>
      <c r="M32">
        <v>38.575395656167103</v>
      </c>
      <c r="N32">
        <v>40.454787612541502</v>
      </c>
      <c r="O32">
        <v>43.7212813368713</v>
      </c>
      <c r="P32">
        <v>48.178291782868101</v>
      </c>
      <c r="Q32">
        <v>56.028180153312903</v>
      </c>
      <c r="R32">
        <v>66.572658884980001</v>
      </c>
      <c r="S32">
        <v>82.976185861543001</v>
      </c>
      <c r="T32">
        <v>96.165868289831195</v>
      </c>
      <c r="U32">
        <v>108.75742394297799</v>
      </c>
      <c r="V32">
        <v>110.251155030584</v>
      </c>
      <c r="W32">
        <v>105.956121797449</v>
      </c>
      <c r="X32">
        <v>99.168449113380206</v>
      </c>
      <c r="Y32">
        <v>93.677933569592696</v>
      </c>
      <c r="Z32">
        <v>87.679178711586005</v>
      </c>
      <c r="AA32">
        <v>80.949599547526901</v>
      </c>
      <c r="AB32">
        <v>76.324043168498505</v>
      </c>
      <c r="AC32">
        <v>72.711231232907807</v>
      </c>
      <c r="AD32">
        <v>72.410626184653196</v>
      </c>
      <c r="AE32">
        <v>66.073554864408294</v>
      </c>
      <c r="AF32">
        <v>64.312718015566105</v>
      </c>
    </row>
    <row r="33" spans="1:32" x14ac:dyDescent="0.3">
      <c r="A33" t="s">
        <v>185</v>
      </c>
      <c r="B33" t="s">
        <v>359</v>
      </c>
      <c r="C33" t="s">
        <v>297</v>
      </c>
      <c r="D33" t="s">
        <v>360</v>
      </c>
      <c r="E33" t="s">
        <v>298</v>
      </c>
      <c r="G33">
        <v>12.4675285425143</v>
      </c>
      <c r="H33">
        <v>14.2692744360088</v>
      </c>
      <c r="I33">
        <v>16.042386926739301</v>
      </c>
      <c r="J33">
        <v>17.9560755885948</v>
      </c>
      <c r="K33">
        <v>19.798364482101402</v>
      </c>
      <c r="L33">
        <v>22.081998964650399</v>
      </c>
      <c r="M33">
        <v>24.549018469604501</v>
      </c>
      <c r="N33">
        <v>26.493205278301101</v>
      </c>
      <c r="O33">
        <v>29.754805136997199</v>
      </c>
      <c r="P33">
        <v>34.116022403125797</v>
      </c>
      <c r="Q33">
        <v>41.540321874142002</v>
      </c>
      <c r="R33">
        <v>51.767272490276298</v>
      </c>
      <c r="S33">
        <v>67.742922072338004</v>
      </c>
      <c r="T33">
        <v>81.529029983684893</v>
      </c>
      <c r="U33">
        <v>95.286392453771995</v>
      </c>
      <c r="V33">
        <v>99.466239985488301</v>
      </c>
      <c r="W33">
        <v>100.005733699239</v>
      </c>
      <c r="X33">
        <v>97.675930706618502</v>
      </c>
      <c r="Y33">
        <v>97.419736544936598</v>
      </c>
      <c r="Z33">
        <v>97.641244497402099</v>
      </c>
      <c r="AA33">
        <v>95.409579084832004</v>
      </c>
      <c r="AB33">
        <v>91.731920288798506</v>
      </c>
      <c r="AC33">
        <v>87.707070607171005</v>
      </c>
      <c r="AD33">
        <v>85.4619375574445</v>
      </c>
      <c r="AE33">
        <v>77.796543574832896</v>
      </c>
      <c r="AF33">
        <v>75.675297641655305</v>
      </c>
    </row>
    <row r="34" spans="1:32" x14ac:dyDescent="0.3">
      <c r="A34" t="s">
        <v>185</v>
      </c>
      <c r="B34" t="s">
        <v>361</v>
      </c>
      <c r="C34" t="s">
        <v>297</v>
      </c>
      <c r="D34" t="s">
        <v>362</v>
      </c>
      <c r="E34" t="s">
        <v>298</v>
      </c>
      <c r="G34">
        <v>74.616282756098798</v>
      </c>
      <c r="H34">
        <v>83.286287222170998</v>
      </c>
      <c r="I34">
        <v>93.724533252119897</v>
      </c>
      <c r="J34">
        <v>105.00883200627401</v>
      </c>
      <c r="K34">
        <v>114.872281354504</v>
      </c>
      <c r="L34">
        <v>124.07536483545699</v>
      </c>
      <c r="M34">
        <v>128.12975081433501</v>
      </c>
      <c r="N34">
        <v>124.89139470711299</v>
      </c>
      <c r="O34">
        <v>120.63402165957601</v>
      </c>
      <c r="P34">
        <v>121.95380762204999</v>
      </c>
      <c r="Q34">
        <v>126.792486385304</v>
      </c>
      <c r="R34">
        <v>131.63582900938701</v>
      </c>
      <c r="S34">
        <v>139.459582904483</v>
      </c>
      <c r="T34">
        <v>145.41345558065601</v>
      </c>
      <c r="U34">
        <v>152.49729094169399</v>
      </c>
      <c r="V34">
        <v>153.72746410721101</v>
      </c>
      <c r="W34">
        <v>147.860037465217</v>
      </c>
      <c r="X34">
        <v>142.12265277374701</v>
      </c>
      <c r="Y34">
        <v>142.177659374261</v>
      </c>
      <c r="Z34">
        <v>148.62872455717601</v>
      </c>
      <c r="AA34">
        <v>160.08951566391099</v>
      </c>
      <c r="AB34">
        <v>171.476874564371</v>
      </c>
      <c r="AC34">
        <v>182.74399912216899</v>
      </c>
      <c r="AD34">
        <v>198.22472205154199</v>
      </c>
      <c r="AE34">
        <v>185.504370742188</v>
      </c>
      <c r="AF34">
        <v>184.49997881331001</v>
      </c>
    </row>
    <row r="35" spans="1:32" x14ac:dyDescent="0.3">
      <c r="A35" t="s">
        <v>185</v>
      </c>
      <c r="B35" t="s">
        <v>363</v>
      </c>
      <c r="C35" t="s">
        <v>297</v>
      </c>
      <c r="D35" t="s">
        <v>364</v>
      </c>
      <c r="E35" t="s">
        <v>298</v>
      </c>
      <c r="G35">
        <v>24.0014235018714</v>
      </c>
      <c r="H35">
        <v>26.656576824336302</v>
      </c>
      <c r="I35">
        <v>29.322264941877201</v>
      </c>
      <c r="J35">
        <v>32.435342994822399</v>
      </c>
      <c r="K35">
        <v>35.202668643301401</v>
      </c>
      <c r="L35">
        <v>38.434918931436201</v>
      </c>
      <c r="M35">
        <v>43.742840067688597</v>
      </c>
      <c r="N35">
        <v>48.426712527156297</v>
      </c>
      <c r="O35">
        <v>57.130756965194401</v>
      </c>
      <c r="P35">
        <v>64.730795817221704</v>
      </c>
      <c r="Q35">
        <v>72.063442289753496</v>
      </c>
      <c r="R35">
        <v>77.540210926500606</v>
      </c>
      <c r="S35">
        <v>85.549649510353206</v>
      </c>
      <c r="T35">
        <v>93.462102923476095</v>
      </c>
      <c r="U35">
        <v>101.406745276726</v>
      </c>
      <c r="V35">
        <v>105.485025176148</v>
      </c>
      <c r="W35">
        <v>104.70942817122101</v>
      </c>
      <c r="X35">
        <v>102.944637314511</v>
      </c>
      <c r="Y35">
        <v>98.337335148072398</v>
      </c>
      <c r="Z35">
        <v>96.137374814980404</v>
      </c>
      <c r="AA35">
        <v>91.111430906946794</v>
      </c>
      <c r="AB35">
        <v>87.773901721298699</v>
      </c>
      <c r="AC35">
        <v>86.634918983498196</v>
      </c>
      <c r="AD35">
        <v>90.382766582668296</v>
      </c>
      <c r="AE35">
        <v>90.514679551540794</v>
      </c>
      <c r="AF35">
        <v>100.13079734077201</v>
      </c>
    </row>
    <row r="36" spans="1:32" x14ac:dyDescent="0.3">
      <c r="A36" t="s">
        <v>185</v>
      </c>
      <c r="B36" t="s">
        <v>365</v>
      </c>
      <c r="C36" t="s">
        <v>297</v>
      </c>
      <c r="D36" t="s">
        <v>366</v>
      </c>
      <c r="E36" t="s">
        <v>298</v>
      </c>
      <c r="G36">
        <v>9.6587804553132095</v>
      </c>
      <c r="H36">
        <v>10.3998529857944</v>
      </c>
      <c r="I36">
        <v>11.179797690959999</v>
      </c>
      <c r="J36">
        <v>12.1553090885496</v>
      </c>
      <c r="K36">
        <v>13.159982860688</v>
      </c>
      <c r="L36">
        <v>13.932903930545899</v>
      </c>
      <c r="M36">
        <v>14.3494298247795</v>
      </c>
      <c r="N36">
        <v>14.2895907950435</v>
      </c>
      <c r="O36">
        <v>14.8396473673037</v>
      </c>
      <c r="P36">
        <v>15.433747958432701</v>
      </c>
      <c r="Q36">
        <v>16.397536341097101</v>
      </c>
      <c r="R36">
        <v>17.1384768041559</v>
      </c>
      <c r="S36">
        <v>17.823395267297901</v>
      </c>
      <c r="T36">
        <v>18.2123894419198</v>
      </c>
      <c r="U36">
        <v>18.559873173983998</v>
      </c>
      <c r="V36">
        <v>18.173915376169798</v>
      </c>
      <c r="W36">
        <v>16.846346884366401</v>
      </c>
      <c r="X36">
        <v>15.054182208514501</v>
      </c>
      <c r="Y36">
        <v>13.6292150004444</v>
      </c>
      <c r="Z36">
        <v>12.421288903469801</v>
      </c>
      <c r="AA36">
        <v>11.155585090784299</v>
      </c>
      <c r="AB36">
        <v>10.187555265628299</v>
      </c>
      <c r="AC36">
        <v>9.4815751284251899</v>
      </c>
      <c r="AD36">
        <v>9.2916261608556407</v>
      </c>
      <c r="AE36">
        <v>8.7461817065481604</v>
      </c>
      <c r="AF36">
        <v>8.7854623976122799</v>
      </c>
    </row>
    <row r="37" spans="1:32" x14ac:dyDescent="0.3">
      <c r="A37" t="s">
        <v>185</v>
      </c>
      <c r="B37" t="s">
        <v>367</v>
      </c>
      <c r="C37" t="s">
        <v>297</v>
      </c>
      <c r="D37" t="s">
        <v>368</v>
      </c>
      <c r="E37" t="s">
        <v>298</v>
      </c>
      <c r="G37">
        <v>7.8231878385535802</v>
      </c>
      <c r="H37">
        <v>8.7203782770038796</v>
      </c>
      <c r="I37">
        <v>9.6656437941570292</v>
      </c>
      <c r="J37">
        <v>10.7552874023072</v>
      </c>
      <c r="K37">
        <v>10.994625510542299</v>
      </c>
      <c r="L37">
        <v>11.763881213410899</v>
      </c>
      <c r="M37">
        <v>13.093849828253701</v>
      </c>
      <c r="N37">
        <v>14.211764999937101</v>
      </c>
      <c r="O37">
        <v>16.374951156840801</v>
      </c>
      <c r="P37">
        <v>18.6109360144007</v>
      </c>
      <c r="Q37">
        <v>20.440171905193001</v>
      </c>
      <c r="R37">
        <v>21.351301536932802</v>
      </c>
      <c r="S37">
        <v>24.2526293847205</v>
      </c>
      <c r="T37">
        <v>26.7248273758129</v>
      </c>
      <c r="U37">
        <v>28.8028469733142</v>
      </c>
      <c r="V37">
        <v>29.1353763508268</v>
      </c>
      <c r="W37">
        <v>28.615574152549701</v>
      </c>
      <c r="X37">
        <v>29.429114299050902</v>
      </c>
      <c r="Y37">
        <v>27.960326559952701</v>
      </c>
      <c r="Z37">
        <v>28.720854361329302</v>
      </c>
      <c r="AA37">
        <v>28.152192437671001</v>
      </c>
      <c r="AB37">
        <v>26.4527628760993</v>
      </c>
      <c r="AC37">
        <v>24.815529684359198</v>
      </c>
      <c r="AD37">
        <v>23.319379138237998</v>
      </c>
      <c r="AE37">
        <v>21.095436704524499</v>
      </c>
      <c r="AF37">
        <v>23.0516351844994</v>
      </c>
    </row>
    <row r="38" spans="1:32" x14ac:dyDescent="0.3">
      <c r="A38" t="s">
        <v>185</v>
      </c>
      <c r="B38" t="s">
        <v>369</v>
      </c>
      <c r="C38" t="s">
        <v>297</v>
      </c>
      <c r="D38" t="s">
        <v>370</v>
      </c>
      <c r="E38" t="s">
        <v>298</v>
      </c>
      <c r="G38">
        <v>6.5194552080045902</v>
      </c>
      <c r="H38">
        <v>7.5363455615380497</v>
      </c>
      <c r="I38">
        <v>8.4768234567601706</v>
      </c>
      <c r="J38">
        <v>9.5247465039655008</v>
      </c>
      <c r="K38">
        <v>11.048060272071</v>
      </c>
      <c r="L38">
        <v>12.7381337874794</v>
      </c>
      <c r="M38">
        <v>16.2995604146553</v>
      </c>
      <c r="N38">
        <v>19.925356732175601</v>
      </c>
      <c r="O38">
        <v>25.916158441049799</v>
      </c>
      <c r="P38">
        <v>30.6861118443883</v>
      </c>
      <c r="Q38">
        <v>35.225734043463497</v>
      </c>
      <c r="R38">
        <v>39.050432585411897</v>
      </c>
      <c r="S38">
        <v>43.473624858334802</v>
      </c>
      <c r="T38">
        <v>48.524886105743398</v>
      </c>
      <c r="U38">
        <v>54.044025129427403</v>
      </c>
      <c r="V38">
        <v>58.175733449151402</v>
      </c>
      <c r="W38">
        <v>59.247507134305003</v>
      </c>
      <c r="X38">
        <v>58.461340806946197</v>
      </c>
      <c r="Y38">
        <v>56.747793587675403</v>
      </c>
      <c r="Z38">
        <v>54.995231550181302</v>
      </c>
      <c r="AA38">
        <v>51.803653378491497</v>
      </c>
      <c r="AB38">
        <v>51.133583579571102</v>
      </c>
      <c r="AC38">
        <v>52.337814170713798</v>
      </c>
      <c r="AD38">
        <v>57.771761283574698</v>
      </c>
      <c r="AE38">
        <v>60.6730611404681</v>
      </c>
      <c r="AF38">
        <v>68.293699758660296</v>
      </c>
    </row>
    <row r="39" spans="1:32" x14ac:dyDescent="0.3">
      <c r="A39" t="s">
        <v>185</v>
      </c>
      <c r="B39" t="s">
        <v>371</v>
      </c>
      <c r="C39" t="s">
        <v>297</v>
      </c>
      <c r="D39" t="s">
        <v>372</v>
      </c>
      <c r="E39" t="s">
        <v>298</v>
      </c>
      <c r="G39">
        <v>42.663856128001797</v>
      </c>
      <c r="H39">
        <v>46.774118589507502</v>
      </c>
      <c r="I39">
        <v>49.484464071897797</v>
      </c>
      <c r="J39">
        <v>52.390185534386802</v>
      </c>
      <c r="K39">
        <v>55.275006271508502</v>
      </c>
      <c r="L39">
        <v>58.266701324289002</v>
      </c>
      <c r="M39">
        <v>62.024666475187203</v>
      </c>
      <c r="N39">
        <v>66.127872234031798</v>
      </c>
      <c r="O39">
        <v>73.517634877373894</v>
      </c>
      <c r="P39">
        <v>85.576950231905599</v>
      </c>
      <c r="Q39">
        <v>101.539880678838</v>
      </c>
      <c r="R39">
        <v>119.834243946425</v>
      </c>
      <c r="S39">
        <v>147.823538991372</v>
      </c>
      <c r="T39">
        <v>167.683257590788</v>
      </c>
      <c r="U39">
        <v>183.15693932787499</v>
      </c>
      <c r="V39">
        <v>185.63237474855299</v>
      </c>
      <c r="W39">
        <v>183.78222142398999</v>
      </c>
      <c r="X39">
        <v>176.988244812429</v>
      </c>
      <c r="Y39">
        <v>162.36283152320999</v>
      </c>
      <c r="Z39">
        <v>149.93267582646001</v>
      </c>
      <c r="AA39">
        <v>133.274829473963</v>
      </c>
      <c r="AB39">
        <v>121.485160246243</v>
      </c>
      <c r="AC39">
        <v>111.44644662864</v>
      </c>
      <c r="AD39">
        <v>106.272132689621</v>
      </c>
      <c r="AE39">
        <v>95.982062279470199</v>
      </c>
      <c r="AF39">
        <v>91.898877456765604</v>
      </c>
    </row>
    <row r="40" spans="1:32" x14ac:dyDescent="0.3">
      <c r="A40" t="s">
        <v>185</v>
      </c>
      <c r="B40" t="s">
        <v>373</v>
      </c>
      <c r="C40" t="s">
        <v>297</v>
      </c>
      <c r="D40" t="s">
        <v>374</v>
      </c>
      <c r="E40" t="s">
        <v>298</v>
      </c>
      <c r="G40">
        <v>9.5017034134002305</v>
      </c>
      <c r="H40">
        <v>10.5811372798576</v>
      </c>
      <c r="I40">
        <v>11.685649263872801</v>
      </c>
      <c r="J40">
        <v>12.999487988366401</v>
      </c>
      <c r="K40">
        <v>14.9518249037655</v>
      </c>
      <c r="L40">
        <v>16.108874408054</v>
      </c>
      <c r="M40">
        <v>17.906000568140801</v>
      </c>
      <c r="N40">
        <v>20.049834975699</v>
      </c>
      <c r="O40">
        <v>23.187433335398701</v>
      </c>
      <c r="P40">
        <v>26.059953952817001</v>
      </c>
      <c r="Q40">
        <v>28.477944985497299</v>
      </c>
      <c r="R40">
        <v>31.231557095076699</v>
      </c>
      <c r="S40">
        <v>33.328205441967498</v>
      </c>
      <c r="T40">
        <v>33.982174614463602</v>
      </c>
      <c r="U40">
        <v>35.168011108572898</v>
      </c>
      <c r="V40">
        <v>34.527965720870498</v>
      </c>
      <c r="W40">
        <v>31.923184155620401</v>
      </c>
      <c r="X40">
        <v>31.0547220155077</v>
      </c>
      <c r="Y40">
        <v>32.166705721651503</v>
      </c>
      <c r="Z40">
        <v>34.876189024802102</v>
      </c>
      <c r="AA40">
        <v>39.406062823508101</v>
      </c>
      <c r="AB40">
        <v>44.084450321596698</v>
      </c>
      <c r="AC40">
        <v>47.634255153315202</v>
      </c>
      <c r="AD40">
        <v>52.3067034692668</v>
      </c>
      <c r="AE40">
        <v>51.696246676133399</v>
      </c>
      <c r="AF40">
        <v>54.298662848816001</v>
      </c>
    </row>
    <row r="41" spans="1:32" x14ac:dyDescent="0.3">
      <c r="A41" t="s">
        <v>185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185</v>
      </c>
      <c r="B42" t="s">
        <v>377</v>
      </c>
      <c r="C42" t="s">
        <v>297</v>
      </c>
      <c r="D42" t="s">
        <v>378</v>
      </c>
      <c r="E42" t="s">
        <v>298</v>
      </c>
      <c r="G42">
        <v>145.25818490623499</v>
      </c>
      <c r="H42">
        <v>156.809836025095</v>
      </c>
      <c r="I42">
        <v>169.949251307347</v>
      </c>
      <c r="J42">
        <v>187.13898963571</v>
      </c>
      <c r="K42">
        <v>198.67476755812399</v>
      </c>
      <c r="L42">
        <v>209.66016097801699</v>
      </c>
      <c r="M42">
        <v>215.14309456853201</v>
      </c>
      <c r="N42">
        <v>209.25949866248101</v>
      </c>
      <c r="O42">
        <v>201.52097533688601</v>
      </c>
      <c r="P42">
        <v>201.435508006931</v>
      </c>
      <c r="Q42">
        <v>198.48202262457701</v>
      </c>
      <c r="R42">
        <v>200.48777379087201</v>
      </c>
      <c r="S42">
        <v>211.27602036834099</v>
      </c>
      <c r="T42">
        <v>222.15427195010801</v>
      </c>
      <c r="U42">
        <v>232.60166573963301</v>
      </c>
      <c r="V42">
        <v>235.65522939895001</v>
      </c>
      <c r="W42">
        <v>228.49700193616101</v>
      </c>
      <c r="X42">
        <v>230.62737447683401</v>
      </c>
      <c r="Y42">
        <v>246.02419020175901</v>
      </c>
      <c r="Z42">
        <v>269.56497974713801</v>
      </c>
      <c r="AA42">
        <v>286.37677092090502</v>
      </c>
      <c r="AB42">
        <v>293.423666777449</v>
      </c>
      <c r="AC42">
        <v>299.066943506992</v>
      </c>
      <c r="AD42">
        <v>313.49712246271002</v>
      </c>
      <c r="AE42">
        <v>307.11174641707998</v>
      </c>
      <c r="AF42">
        <v>320.08480223608899</v>
      </c>
    </row>
    <row r="43" spans="1:32" x14ac:dyDescent="0.3">
      <c r="A43" t="s">
        <v>185</v>
      </c>
      <c r="B43" t="s">
        <v>379</v>
      </c>
      <c r="C43" t="s">
        <v>297</v>
      </c>
      <c r="D43" t="s">
        <v>380</v>
      </c>
      <c r="E43" t="s">
        <v>298</v>
      </c>
      <c r="G43">
        <v>165.447752676796</v>
      </c>
      <c r="H43">
        <v>179.22825432155301</v>
      </c>
      <c r="I43">
        <v>194.671466992869</v>
      </c>
      <c r="J43">
        <v>214.656406084248</v>
      </c>
      <c r="K43">
        <v>229.39576647147001</v>
      </c>
      <c r="L43">
        <v>243.228676880384</v>
      </c>
      <c r="M43">
        <v>251.40931901160499</v>
      </c>
      <c r="N43">
        <v>246.718101324576</v>
      </c>
      <c r="O43">
        <v>242.12701485616401</v>
      </c>
      <c r="P43">
        <v>245.655901748308</v>
      </c>
      <c r="Q43">
        <v>246.24087179567499</v>
      </c>
      <c r="R43">
        <v>252.07788411956301</v>
      </c>
      <c r="S43">
        <v>268.40097108842002</v>
      </c>
      <c r="T43">
        <v>284.48697479792401</v>
      </c>
      <c r="U43">
        <v>300.34701788476798</v>
      </c>
      <c r="V43">
        <v>305.36838811157298</v>
      </c>
      <c r="W43">
        <v>297.13696223130802</v>
      </c>
      <c r="X43">
        <v>295.50503725264002</v>
      </c>
      <c r="Y43">
        <v>307.739536216506</v>
      </c>
      <c r="Z43">
        <v>328.42078624522702</v>
      </c>
      <c r="AA43">
        <v>341.91012329111499</v>
      </c>
      <c r="AB43">
        <v>347.86786340243998</v>
      </c>
      <c r="AC43">
        <v>353.38227710382301</v>
      </c>
      <c r="AD43">
        <v>369.44030762968799</v>
      </c>
      <c r="AE43">
        <v>360.54909913779699</v>
      </c>
      <c r="AF43">
        <v>374.83873939924899</v>
      </c>
    </row>
    <row r="44" spans="1:32" x14ac:dyDescent="0.3">
      <c r="A44" t="s">
        <v>185</v>
      </c>
      <c r="B44" t="s">
        <v>381</v>
      </c>
      <c r="C44" t="s">
        <v>297</v>
      </c>
      <c r="D44" t="s">
        <v>382</v>
      </c>
      <c r="E44" t="s">
        <v>298</v>
      </c>
      <c r="G44">
        <v>848.26411899780999</v>
      </c>
      <c r="H44">
        <v>924.22031297993601</v>
      </c>
      <c r="I44">
        <v>1005.83403778475</v>
      </c>
      <c r="J44">
        <v>1099.2787946419701</v>
      </c>
      <c r="K44">
        <v>1180.4775248419501</v>
      </c>
      <c r="L44">
        <v>1264.35505678053</v>
      </c>
      <c r="M44">
        <v>1331.10937686086</v>
      </c>
      <c r="N44">
        <v>1342.2794929152401</v>
      </c>
      <c r="O44">
        <v>1384.07885428395</v>
      </c>
      <c r="P44">
        <v>1451.8199478374599</v>
      </c>
      <c r="Q44">
        <v>1579.04787998491</v>
      </c>
      <c r="R44">
        <v>1737.6473736964599</v>
      </c>
      <c r="S44">
        <v>1983.6349089472501</v>
      </c>
      <c r="T44">
        <v>2181.2385616062902</v>
      </c>
      <c r="U44">
        <v>2390.80479536235</v>
      </c>
      <c r="V44">
        <v>2447.4245836691598</v>
      </c>
      <c r="W44">
        <v>2367.6439198612802</v>
      </c>
      <c r="X44">
        <v>2259.7011458975098</v>
      </c>
      <c r="Y44">
        <v>2187.3576475467198</v>
      </c>
      <c r="Z44">
        <v>2165.2696656930598</v>
      </c>
      <c r="AA44">
        <v>2128.09867119304</v>
      </c>
      <c r="AB44">
        <v>2091.1948229294098</v>
      </c>
      <c r="AC44">
        <v>2066.3371765122902</v>
      </c>
      <c r="AD44">
        <v>2112.5592879538199</v>
      </c>
      <c r="AE44">
        <v>2004.83817540989</v>
      </c>
      <c r="AF44">
        <v>2023.05093786507</v>
      </c>
    </row>
    <row r="45" spans="1:32" x14ac:dyDescent="0.3">
      <c r="A45" t="s">
        <v>185</v>
      </c>
      <c r="B45" t="s">
        <v>383</v>
      </c>
      <c r="C45" t="s">
        <v>297</v>
      </c>
      <c r="D45" t="s">
        <v>384</v>
      </c>
      <c r="E45" t="s">
        <v>298</v>
      </c>
      <c r="G45">
        <v>848.26411899780999</v>
      </c>
      <c r="H45">
        <v>924.22031297993601</v>
      </c>
      <c r="I45">
        <v>1005.83403778475</v>
      </c>
      <c r="J45">
        <v>1099.2787946419701</v>
      </c>
      <c r="K45">
        <v>1180.4775248419501</v>
      </c>
      <c r="L45">
        <v>1264.35505678053</v>
      </c>
      <c r="M45">
        <v>1331.10937686086</v>
      </c>
      <c r="N45">
        <v>1342.2794929152401</v>
      </c>
      <c r="O45">
        <v>1384.07885428395</v>
      </c>
      <c r="P45">
        <v>1451.8199478374599</v>
      </c>
      <c r="Q45">
        <v>1579.04787998491</v>
      </c>
      <c r="R45">
        <v>1737.6473736964599</v>
      </c>
      <c r="S45">
        <v>1983.6349089472501</v>
      </c>
      <c r="T45">
        <v>2181.2385616062902</v>
      </c>
      <c r="U45">
        <v>2390.80479536235</v>
      </c>
      <c r="V45">
        <v>2447.4245836691598</v>
      </c>
      <c r="W45">
        <v>2367.6439198612802</v>
      </c>
      <c r="X45">
        <v>2259.7011458975098</v>
      </c>
      <c r="Y45">
        <v>2187.3576475467198</v>
      </c>
      <c r="Z45">
        <v>2165.2696656930598</v>
      </c>
      <c r="AA45">
        <v>2128.09867119304</v>
      </c>
      <c r="AB45">
        <v>2091.1948229294098</v>
      </c>
      <c r="AC45">
        <v>2066.3371765122902</v>
      </c>
      <c r="AD45">
        <v>2112.5592879538199</v>
      </c>
      <c r="AE45">
        <v>2004.83817540989</v>
      </c>
      <c r="AF45">
        <v>2023.05093786507</v>
      </c>
    </row>
    <row r="46" spans="1:32" x14ac:dyDescent="0.3">
      <c r="A46" t="s">
        <v>185</v>
      </c>
      <c r="B46" t="s">
        <v>385</v>
      </c>
      <c r="C46" t="s">
        <v>297</v>
      </c>
      <c r="D46" t="s">
        <v>386</v>
      </c>
      <c r="E46" t="s">
        <v>298</v>
      </c>
      <c r="G46">
        <v>20.1895677705613</v>
      </c>
      <c r="H46">
        <v>22.418418296457801</v>
      </c>
      <c r="I46">
        <v>24.722215685521899</v>
      </c>
      <c r="J46">
        <v>27.517416448538398</v>
      </c>
      <c r="K46">
        <v>30.720998913346602</v>
      </c>
      <c r="L46">
        <v>33.568515902366599</v>
      </c>
      <c r="M46">
        <v>36.266224443072602</v>
      </c>
      <c r="N46">
        <v>37.458602662094798</v>
      </c>
      <c r="O46">
        <v>40.6060395192778</v>
      </c>
      <c r="P46">
        <v>44.220393741377897</v>
      </c>
      <c r="Q46">
        <v>47.758849171098198</v>
      </c>
      <c r="R46">
        <v>51.590110328690798</v>
      </c>
      <c r="S46">
        <v>57.124950720078701</v>
      </c>
      <c r="T46">
        <v>62.332702847815703</v>
      </c>
      <c r="U46">
        <v>67.745352145135001</v>
      </c>
      <c r="V46">
        <v>69.713158712623098</v>
      </c>
      <c r="W46">
        <v>68.639960295147006</v>
      </c>
      <c r="X46">
        <v>64.877662775806598</v>
      </c>
      <c r="Y46">
        <v>61.715346014746601</v>
      </c>
      <c r="Z46">
        <v>58.855806498089301</v>
      </c>
      <c r="AA46">
        <v>55.533352370209798</v>
      </c>
      <c r="AB46">
        <v>54.4441966249912</v>
      </c>
      <c r="AC46">
        <v>54.315333596830598</v>
      </c>
      <c r="AD46">
        <v>55.943185166978601</v>
      </c>
      <c r="AE46">
        <v>53.437352720717797</v>
      </c>
      <c r="AF46">
        <v>54.753937163159698</v>
      </c>
    </row>
    <row r="47" spans="1:32" x14ac:dyDescent="0.3">
      <c r="A47" t="s">
        <v>185</v>
      </c>
      <c r="B47" t="s">
        <v>387</v>
      </c>
      <c r="C47" t="s">
        <v>297</v>
      </c>
      <c r="D47" t="s">
        <v>388</v>
      </c>
      <c r="E47" t="s">
        <v>298</v>
      </c>
      <c r="G47">
        <v>54.951630668320099</v>
      </c>
      <c r="H47">
        <v>59.586117084416799</v>
      </c>
      <c r="I47">
        <v>65.763116330818903</v>
      </c>
      <c r="J47">
        <v>72.428046540961006</v>
      </c>
      <c r="K47">
        <v>80.090138415141297</v>
      </c>
      <c r="L47">
        <v>84.668698618176904</v>
      </c>
      <c r="M47">
        <v>86.514383803237394</v>
      </c>
      <c r="N47">
        <v>86.792651858254999</v>
      </c>
      <c r="O47">
        <v>90.572823999857306</v>
      </c>
      <c r="P47">
        <v>99.263535698133296</v>
      </c>
      <c r="Q47">
        <v>105.909046301019</v>
      </c>
      <c r="R47">
        <v>115.04333418768699</v>
      </c>
      <c r="S47">
        <v>127.660373180142</v>
      </c>
      <c r="T47">
        <v>142.77957751083201</v>
      </c>
      <c r="U47">
        <v>146.53613446643899</v>
      </c>
      <c r="V47">
        <v>146.161341738332</v>
      </c>
      <c r="W47">
        <v>148.003188555382</v>
      </c>
      <c r="X47">
        <v>146.62147648863501</v>
      </c>
      <c r="Y47">
        <v>145.87409960778299</v>
      </c>
      <c r="Z47">
        <v>143.243433235368</v>
      </c>
      <c r="AA47">
        <v>137.24692178216</v>
      </c>
      <c r="AB47">
        <v>135.46151281671999</v>
      </c>
      <c r="AC47">
        <v>134.739570596134</v>
      </c>
      <c r="AD47">
        <v>141.71524212831801</v>
      </c>
      <c r="AE47">
        <v>142.82093969986701</v>
      </c>
      <c r="AF47">
        <v>147.77120729391299</v>
      </c>
    </row>
    <row r="48" spans="1:32" x14ac:dyDescent="0.3">
      <c r="A48" t="s">
        <v>185</v>
      </c>
      <c r="B48" t="s">
        <v>389</v>
      </c>
      <c r="C48" t="s">
        <v>297</v>
      </c>
      <c r="D48" t="s">
        <v>390</v>
      </c>
      <c r="E48" t="s">
        <v>298</v>
      </c>
      <c r="G48">
        <v>117.46536588559999</v>
      </c>
      <c r="H48">
        <v>127.480969675624</v>
      </c>
      <c r="I48">
        <v>139.84100338930699</v>
      </c>
      <c r="J48">
        <v>153.83539435472201</v>
      </c>
      <c r="K48">
        <v>168.574677123729</v>
      </c>
      <c r="L48">
        <v>179.27801166562199</v>
      </c>
      <c r="M48">
        <v>186.39393333879801</v>
      </c>
      <c r="N48">
        <v>187.979719019057</v>
      </c>
      <c r="O48">
        <v>196.49965854469801</v>
      </c>
      <c r="P48">
        <v>211.78040803013599</v>
      </c>
      <c r="Q48">
        <v>222.36145264528801</v>
      </c>
      <c r="R48">
        <v>231.46961142412701</v>
      </c>
      <c r="S48">
        <v>254.17923376397499</v>
      </c>
      <c r="T48">
        <v>282.21670858740703</v>
      </c>
      <c r="U48">
        <v>295.18906015612299</v>
      </c>
      <c r="V48">
        <v>303.19353573346399</v>
      </c>
      <c r="W48">
        <v>302.61445405194598</v>
      </c>
      <c r="X48">
        <v>298.90522441998399</v>
      </c>
      <c r="Y48">
        <v>293.09374192208799</v>
      </c>
      <c r="Z48">
        <v>285.98626277309802</v>
      </c>
      <c r="AA48">
        <v>271.23839508189099</v>
      </c>
      <c r="AB48">
        <v>263.30157100756298</v>
      </c>
      <c r="AC48">
        <v>259.91974141706498</v>
      </c>
      <c r="AD48">
        <v>271.36677577403998</v>
      </c>
      <c r="AE48">
        <v>273.48469128545702</v>
      </c>
      <c r="AF48">
        <v>282.97468535204399</v>
      </c>
    </row>
    <row r="49" spans="1:32" x14ac:dyDescent="0.3">
      <c r="A49" t="s">
        <v>185</v>
      </c>
      <c r="B49" t="s">
        <v>391</v>
      </c>
      <c r="C49" t="s">
        <v>297</v>
      </c>
      <c r="D49" t="s">
        <v>392</v>
      </c>
      <c r="E49" t="s">
        <v>298</v>
      </c>
      <c r="G49">
        <v>58.266195419826097</v>
      </c>
      <c r="H49">
        <v>63.325476217654298</v>
      </c>
      <c r="I49">
        <v>69.106706325464003</v>
      </c>
      <c r="J49">
        <v>75.932108982228499</v>
      </c>
      <c r="K49">
        <v>82.520452402966399</v>
      </c>
      <c r="L49">
        <v>88.164446444043904</v>
      </c>
      <c r="M49">
        <v>92.869806720795793</v>
      </c>
      <c r="N49">
        <v>93.809331550885204</v>
      </c>
      <c r="O49">
        <v>97.961079155666098</v>
      </c>
      <c r="P49">
        <v>104.075943702796</v>
      </c>
      <c r="Q49">
        <v>107.63996040903599</v>
      </c>
      <c r="R49">
        <v>107.39044285152001</v>
      </c>
      <c r="S49">
        <v>116.547956216684</v>
      </c>
      <c r="T49">
        <v>128.484494970903</v>
      </c>
      <c r="U49">
        <v>136.74937732150599</v>
      </c>
      <c r="V49">
        <v>144.44837140855199</v>
      </c>
      <c r="W49">
        <v>142.781030233096</v>
      </c>
      <c r="X49">
        <v>140.97502249348099</v>
      </c>
      <c r="Y49">
        <v>136.0851522804</v>
      </c>
      <c r="Z49">
        <v>131.51248105366699</v>
      </c>
      <c r="AA49">
        <v>124.06402231935699</v>
      </c>
      <c r="AB49">
        <v>118.54349646461</v>
      </c>
      <c r="AC49">
        <v>116.06878705395999</v>
      </c>
      <c r="AD49">
        <v>120.138984721676</v>
      </c>
      <c r="AE49">
        <v>121.006702415172</v>
      </c>
      <c r="AF49">
        <v>125.06212956893199</v>
      </c>
    </row>
    <row r="50" spans="1:32" x14ac:dyDescent="0.3">
      <c r="A50" t="s">
        <v>185</v>
      </c>
      <c r="B50" t="s">
        <v>393</v>
      </c>
      <c r="C50" t="s">
        <v>297</v>
      </c>
      <c r="D50" t="s">
        <v>394</v>
      </c>
      <c r="E50" t="s">
        <v>298</v>
      </c>
      <c r="G50">
        <v>4.2475397974542402</v>
      </c>
      <c r="H50">
        <v>4.5693763735523998</v>
      </c>
      <c r="I50">
        <v>4.9711807330239699</v>
      </c>
      <c r="J50">
        <v>5.4752388315325797</v>
      </c>
      <c r="K50">
        <v>5.9640863056211098</v>
      </c>
      <c r="L50">
        <v>6.4448666034010103</v>
      </c>
      <c r="M50">
        <v>7.0097428147648699</v>
      </c>
      <c r="N50">
        <v>7.3777356099169102</v>
      </c>
      <c r="O50">
        <v>7.9657553891743298</v>
      </c>
      <c r="P50">
        <v>8.4409286292063594</v>
      </c>
      <c r="Q50">
        <v>8.8124459352332902</v>
      </c>
      <c r="R50">
        <v>9.0358343849187399</v>
      </c>
      <c r="S50">
        <v>9.9709043671480995</v>
      </c>
      <c r="T50">
        <v>10.952636105672999</v>
      </c>
      <c r="U50">
        <v>11.9035483681785</v>
      </c>
      <c r="V50">
        <v>12.583822586579</v>
      </c>
      <c r="W50">
        <v>11.8302352634682</v>
      </c>
      <c r="X50">
        <v>11.3087254378685</v>
      </c>
      <c r="Y50">
        <v>11.134490033905101</v>
      </c>
      <c r="Z50">
        <v>11.2303484840637</v>
      </c>
      <c r="AA50">
        <v>9.9274509803746191</v>
      </c>
      <c r="AB50">
        <v>9.2965617262332003</v>
      </c>
      <c r="AC50">
        <v>9.1113837669711106</v>
      </c>
      <c r="AD50">
        <v>9.5125489240457792</v>
      </c>
      <c r="AE50">
        <v>9.6570491704182597</v>
      </c>
      <c r="AF50">
        <v>10.1413484891997</v>
      </c>
    </row>
    <row r="51" spans="1:32" x14ac:dyDescent="0.3">
      <c r="A51" t="s">
        <v>185</v>
      </c>
      <c r="B51" t="s">
        <v>395</v>
      </c>
      <c r="C51" t="s">
        <v>297</v>
      </c>
      <c r="D51" t="s">
        <v>396</v>
      </c>
      <c r="E51" t="s">
        <v>298</v>
      </c>
      <c r="G51">
        <v>3.0510862371556202</v>
      </c>
      <c r="H51">
        <v>3.3144944239366998</v>
      </c>
      <c r="I51">
        <v>3.6406319208103</v>
      </c>
      <c r="J51">
        <v>4.0540263554412999</v>
      </c>
      <c r="K51">
        <v>4.4659599142589101</v>
      </c>
      <c r="L51">
        <v>4.830135331248</v>
      </c>
      <c r="M51">
        <v>5.2545569226191002</v>
      </c>
      <c r="N51">
        <v>5.5834830082910996</v>
      </c>
      <c r="O51">
        <v>6.0844995901563301</v>
      </c>
      <c r="P51">
        <v>6.4683149654804497</v>
      </c>
      <c r="Q51">
        <v>6.77054806954696</v>
      </c>
      <c r="R51">
        <v>6.9357505397309298</v>
      </c>
      <c r="S51">
        <v>7.7249491642807504</v>
      </c>
      <c r="T51">
        <v>8.5600683056958697</v>
      </c>
      <c r="U51">
        <v>9.3813660218785504</v>
      </c>
      <c r="V51">
        <v>9.9460051702860302</v>
      </c>
      <c r="W51">
        <v>9.1282669230612203</v>
      </c>
      <c r="X51">
        <v>8.6091477812581498</v>
      </c>
      <c r="Y51">
        <v>8.4311613931924203</v>
      </c>
      <c r="Z51">
        <v>8.5148665061075608</v>
      </c>
      <c r="AA51">
        <v>7.1778995522684896</v>
      </c>
      <c r="AB51">
        <v>6.4306724178568002</v>
      </c>
      <c r="AC51">
        <v>6.11969887117339</v>
      </c>
      <c r="AD51">
        <v>6.3095731345941299</v>
      </c>
      <c r="AE51">
        <v>6.38520919776479</v>
      </c>
      <c r="AF51">
        <v>6.7185058458653</v>
      </c>
    </row>
    <row r="52" spans="1:32" x14ac:dyDescent="0.3">
      <c r="A52" t="s">
        <v>185</v>
      </c>
      <c r="B52" t="s">
        <v>397</v>
      </c>
      <c r="C52" t="s">
        <v>297</v>
      </c>
      <c r="D52" t="s">
        <v>398</v>
      </c>
      <c r="E52" t="s">
        <v>298</v>
      </c>
      <c r="G52">
        <v>1.1964535602986199</v>
      </c>
      <c r="H52">
        <v>1.2548819496157</v>
      </c>
      <c r="I52">
        <v>1.3305488122136699</v>
      </c>
      <c r="J52">
        <v>1.4212124760912701</v>
      </c>
      <c r="K52">
        <v>1.4981263913622</v>
      </c>
      <c r="L52">
        <v>1.61473127215301</v>
      </c>
      <c r="M52">
        <v>1.7551858921457699</v>
      </c>
      <c r="N52">
        <v>1.79425260162581</v>
      </c>
      <c r="O52">
        <v>1.8812557990180001</v>
      </c>
      <c r="P52">
        <v>1.97261366372591</v>
      </c>
      <c r="Q52">
        <v>2.0418978656863298</v>
      </c>
      <c r="R52">
        <v>2.1000838451878101</v>
      </c>
      <c r="S52">
        <v>2.24595520286735</v>
      </c>
      <c r="T52">
        <v>2.39256779997709</v>
      </c>
      <c r="U52">
        <v>2.5221823462999602</v>
      </c>
      <c r="V52">
        <v>2.6378174162929802</v>
      </c>
      <c r="W52">
        <v>2.7019683404069399</v>
      </c>
      <c r="X52">
        <v>2.69957765661034</v>
      </c>
      <c r="Y52">
        <v>2.70332864071267</v>
      </c>
      <c r="Z52">
        <v>2.7154819779561201</v>
      </c>
      <c r="AA52">
        <v>2.74955142810613</v>
      </c>
      <c r="AB52">
        <v>2.8658893083764001</v>
      </c>
      <c r="AC52">
        <v>2.99168489579773</v>
      </c>
      <c r="AD52">
        <v>3.2029757894516599</v>
      </c>
      <c r="AE52">
        <v>3.2718399726534702</v>
      </c>
      <c r="AF52">
        <v>3.4228426433344201</v>
      </c>
    </row>
    <row r="53" spans="1:32" x14ac:dyDescent="0.3">
      <c r="A53" t="s">
        <v>185</v>
      </c>
      <c r="B53" t="s">
        <v>399</v>
      </c>
      <c r="C53" t="s">
        <v>297</v>
      </c>
      <c r="D53" t="s">
        <v>400</v>
      </c>
      <c r="E53" t="s">
        <v>298</v>
      </c>
      <c r="G53">
        <v>1.61576477378063</v>
      </c>
      <c r="H53">
        <v>1.7524562108152899</v>
      </c>
      <c r="I53">
        <v>1.8854888574789801</v>
      </c>
      <c r="J53">
        <v>2.0519073863950599</v>
      </c>
      <c r="K53">
        <v>2.2378734167060998</v>
      </c>
      <c r="L53">
        <v>2.39964149244059</v>
      </c>
      <c r="M53">
        <v>2.4534373944855301</v>
      </c>
      <c r="N53">
        <v>2.3794909267897602</v>
      </c>
      <c r="O53">
        <v>2.4697673382032601</v>
      </c>
      <c r="P53">
        <v>2.63165072153171</v>
      </c>
      <c r="Q53">
        <v>2.74250402904278</v>
      </c>
      <c r="R53">
        <v>2.8539976953969401</v>
      </c>
      <c r="S53">
        <v>3.1250084887598102</v>
      </c>
      <c r="T53">
        <v>3.3061805205374402</v>
      </c>
      <c r="U53">
        <v>3.45161144384676</v>
      </c>
      <c r="V53">
        <v>3.4334786074863199</v>
      </c>
      <c r="W53">
        <v>3.2341313230449198</v>
      </c>
      <c r="X53">
        <v>2.99729272109054</v>
      </c>
      <c r="Y53">
        <v>2.86207475582717</v>
      </c>
      <c r="Z53">
        <v>2.8845702866482901</v>
      </c>
      <c r="AA53">
        <v>2.71257613045446</v>
      </c>
      <c r="AB53">
        <v>2.6593578309732302</v>
      </c>
      <c r="AC53">
        <v>2.7168577863037999</v>
      </c>
      <c r="AD53">
        <v>2.97106036686057</v>
      </c>
      <c r="AE53">
        <v>3.0374036641666602</v>
      </c>
      <c r="AF53">
        <v>3.21922858812033</v>
      </c>
    </row>
    <row r="54" spans="1:32" x14ac:dyDescent="0.3">
      <c r="A54" t="s">
        <v>185</v>
      </c>
      <c r="B54" t="s">
        <v>401</v>
      </c>
      <c r="C54" t="s">
        <v>297</v>
      </c>
      <c r="D54" t="s">
        <v>402</v>
      </c>
      <c r="E54" t="s">
        <v>298</v>
      </c>
      <c r="G54">
        <v>2.88834971521635</v>
      </c>
      <c r="H54">
        <v>3.1228554511399</v>
      </c>
      <c r="I54">
        <v>3.3509408982944202</v>
      </c>
      <c r="J54">
        <v>3.63541484461653</v>
      </c>
      <c r="K54">
        <v>3.94425458830047</v>
      </c>
      <c r="L54">
        <v>4.2158086588029802</v>
      </c>
      <c r="M54">
        <v>4.36567773411163</v>
      </c>
      <c r="N54">
        <v>4.3645282702693704</v>
      </c>
      <c r="O54">
        <v>4.5846992563262896</v>
      </c>
      <c r="P54">
        <v>4.8674597995392901</v>
      </c>
      <c r="Q54">
        <v>5.0635296495373296</v>
      </c>
      <c r="R54">
        <v>5.2421000412856804</v>
      </c>
      <c r="S54">
        <v>5.7433330648552401</v>
      </c>
      <c r="T54">
        <v>6.095806478628</v>
      </c>
      <c r="U54">
        <v>6.32754092067945</v>
      </c>
      <c r="V54">
        <v>6.2299514593136198</v>
      </c>
      <c r="W54">
        <v>6.0868688135345597</v>
      </c>
      <c r="X54">
        <v>5.7166243998303301</v>
      </c>
      <c r="Y54">
        <v>5.4077710498183</v>
      </c>
      <c r="Z54">
        <v>5.3398162297229401</v>
      </c>
      <c r="AA54">
        <v>4.87181285741607</v>
      </c>
      <c r="AB54">
        <v>4.6124755159588302</v>
      </c>
      <c r="AC54">
        <v>4.5685533547833401</v>
      </c>
      <c r="AD54">
        <v>4.8251900920317299</v>
      </c>
      <c r="AE54">
        <v>4.8433695977108</v>
      </c>
      <c r="AF54">
        <v>5.0294097979021704</v>
      </c>
    </row>
    <row r="55" spans="1:32" x14ac:dyDescent="0.3">
      <c r="A55" t="s">
        <v>185</v>
      </c>
      <c r="B55" t="s">
        <v>403</v>
      </c>
      <c r="C55" t="s">
        <v>297</v>
      </c>
      <c r="D55" t="s">
        <v>404</v>
      </c>
      <c r="E55" t="s">
        <v>298</v>
      </c>
      <c r="G55">
        <v>1.27258494143572</v>
      </c>
      <c r="H55">
        <v>1.3703992403245999</v>
      </c>
      <c r="I55">
        <v>1.4654520408154399</v>
      </c>
      <c r="J55">
        <v>1.5835074582214701</v>
      </c>
      <c r="K55">
        <v>1.70638117159437</v>
      </c>
      <c r="L55">
        <v>1.81616716636239</v>
      </c>
      <c r="M55">
        <v>1.9122403396261001</v>
      </c>
      <c r="N55">
        <v>1.9850373434796</v>
      </c>
      <c r="O55">
        <v>2.1149319181230299</v>
      </c>
      <c r="P55">
        <v>2.2358090780075699</v>
      </c>
      <c r="Q55">
        <v>2.3210256204945399</v>
      </c>
      <c r="R55">
        <v>2.3881023458887398</v>
      </c>
      <c r="S55">
        <v>2.6183245760954299</v>
      </c>
      <c r="T55">
        <v>2.7896259580905598</v>
      </c>
      <c r="U55">
        <v>2.87592947683269</v>
      </c>
      <c r="V55">
        <v>2.7964728518272901</v>
      </c>
      <c r="W55">
        <v>2.8527374904896301</v>
      </c>
      <c r="X55">
        <v>2.7193316787397799</v>
      </c>
      <c r="Y55">
        <v>2.5456962939911301</v>
      </c>
      <c r="Z55">
        <v>2.4552459430746501</v>
      </c>
      <c r="AA55">
        <v>2.1592367269616002</v>
      </c>
      <c r="AB55">
        <v>1.9531176849856</v>
      </c>
      <c r="AC55">
        <v>1.85169556847954</v>
      </c>
      <c r="AD55">
        <v>1.8541297251711599</v>
      </c>
      <c r="AE55">
        <v>1.80596593354414</v>
      </c>
      <c r="AF55">
        <v>1.8101812097818299</v>
      </c>
    </row>
    <row r="56" spans="1:32" x14ac:dyDescent="0.3">
      <c r="A56" t="s">
        <v>185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185</v>
      </c>
      <c r="B57" t="s">
        <v>407</v>
      </c>
      <c r="C57" t="s">
        <v>297</v>
      </c>
      <c r="D57" t="s">
        <v>408</v>
      </c>
      <c r="E57" t="s">
        <v>298</v>
      </c>
      <c r="G57">
        <v>975.23118829681005</v>
      </c>
      <c r="H57">
        <v>1062.28241993542</v>
      </c>
      <c r="I57">
        <v>1157.3606904379301</v>
      </c>
      <c r="J57">
        <v>1266.11367698506</v>
      </c>
      <c r="K57">
        <v>1364.0040268694499</v>
      </c>
      <c r="L57">
        <v>1459.74194285421</v>
      </c>
      <c r="M57">
        <v>1535.40931076779</v>
      </c>
      <c r="N57">
        <v>1550.30904690999</v>
      </c>
      <c r="O57">
        <v>1603.7659461640501</v>
      </c>
      <c r="P57">
        <v>1689.66030982041</v>
      </c>
      <c r="Q57">
        <v>1829.88727761569</v>
      </c>
      <c r="R57">
        <v>2000.34854221566</v>
      </c>
      <c r="S57">
        <v>2271.1423481532001</v>
      </c>
      <c r="T57">
        <v>2497.4374448081599</v>
      </c>
      <c r="U57">
        <v>2721.1618666270501</v>
      </c>
      <c r="V57">
        <v>2785.1460851235001</v>
      </c>
      <c r="W57">
        <v>2702.1815580688499</v>
      </c>
      <c r="X57">
        <v>2589.6610923329999</v>
      </c>
      <c r="Y57">
        <v>2512.6180951904598</v>
      </c>
      <c r="Z57">
        <v>2486.1321174909599</v>
      </c>
      <c r="AA57">
        <v>2438.74312909844</v>
      </c>
      <c r="AB57">
        <v>2398.5808442585699</v>
      </c>
      <c r="AC57">
        <v>2373.8911730826599</v>
      </c>
      <c r="AD57">
        <v>2436.2327671971202</v>
      </c>
      <c r="AE57">
        <v>2330.0191133714802</v>
      </c>
      <c r="AF57">
        <v>2360.3242860659302</v>
      </c>
    </row>
    <row r="58" spans="1:32" x14ac:dyDescent="0.3">
      <c r="A58" t="s">
        <v>185</v>
      </c>
      <c r="B58" t="s">
        <v>409</v>
      </c>
      <c r="C58" t="s">
        <v>297</v>
      </c>
      <c r="D58" t="s">
        <v>410</v>
      </c>
      <c r="E58" t="s">
        <v>298</v>
      </c>
      <c r="G58">
        <v>975.23118829681005</v>
      </c>
      <c r="H58">
        <v>1062.28241993542</v>
      </c>
      <c r="I58">
        <v>1157.3606904379301</v>
      </c>
      <c r="J58">
        <v>1266.11367698506</v>
      </c>
      <c r="K58">
        <v>1364.0040268694499</v>
      </c>
      <c r="L58">
        <v>1459.74194285421</v>
      </c>
      <c r="M58">
        <v>1535.40931076779</v>
      </c>
      <c r="N58">
        <v>1550.30904690999</v>
      </c>
      <c r="O58">
        <v>1603.7659461640501</v>
      </c>
      <c r="P58">
        <v>1689.66030982041</v>
      </c>
      <c r="Q58">
        <v>1829.88727761569</v>
      </c>
      <c r="R58">
        <v>2000.34854221566</v>
      </c>
      <c r="S58">
        <v>2271.1423481532001</v>
      </c>
      <c r="T58">
        <v>2497.4374448081599</v>
      </c>
      <c r="U58">
        <v>2721.1618666270501</v>
      </c>
      <c r="V58">
        <v>2785.1460851235001</v>
      </c>
      <c r="W58">
        <v>2702.1815580688499</v>
      </c>
      <c r="X58">
        <v>2589.6610923329999</v>
      </c>
      <c r="Y58">
        <v>2512.6180951904598</v>
      </c>
      <c r="Z58">
        <v>2486.1321174909599</v>
      </c>
      <c r="AA58">
        <v>2438.74312909844</v>
      </c>
      <c r="AB58">
        <v>2398.5808442585699</v>
      </c>
      <c r="AC58">
        <v>2373.8911730826599</v>
      </c>
      <c r="AD58">
        <v>2436.2327671971202</v>
      </c>
      <c r="AE58">
        <v>2330.0191133714802</v>
      </c>
      <c r="AF58">
        <v>2360.3242860659302</v>
      </c>
    </row>
    <row r="59" spans="1:32" x14ac:dyDescent="0.3">
      <c r="A59" t="s">
        <v>185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187</v>
      </c>
      <c r="B2" t="s">
        <v>295</v>
      </c>
      <c r="C2" t="s">
        <v>297</v>
      </c>
      <c r="D2" t="s">
        <v>296</v>
      </c>
      <c r="E2" t="s">
        <v>298</v>
      </c>
      <c r="G2">
        <v>63.479259171050202</v>
      </c>
      <c r="H2">
        <v>66.804485256389697</v>
      </c>
      <c r="I2">
        <v>70.086699096660496</v>
      </c>
      <c r="J2">
        <v>75.474209041496593</v>
      </c>
      <c r="K2">
        <v>79.009728965384198</v>
      </c>
      <c r="L2">
        <v>81.294050140653297</v>
      </c>
      <c r="M2">
        <v>82.726612639862694</v>
      </c>
      <c r="N2">
        <v>82.259557262610599</v>
      </c>
      <c r="O2">
        <v>85.579164143872603</v>
      </c>
      <c r="P2">
        <v>88.904741324154003</v>
      </c>
      <c r="Q2">
        <v>89.958706749380497</v>
      </c>
      <c r="R2">
        <v>97.129143951733298</v>
      </c>
      <c r="S2">
        <v>105.73872613405599</v>
      </c>
      <c r="T2">
        <v>107.723939093261</v>
      </c>
      <c r="U2">
        <v>111.33686654812701</v>
      </c>
      <c r="V2">
        <v>116.5483256728</v>
      </c>
      <c r="W2">
        <v>122.951800727254</v>
      </c>
      <c r="X2">
        <v>121.821065823715</v>
      </c>
      <c r="Y2">
        <v>126.305576734399</v>
      </c>
      <c r="Z2">
        <v>134.057778862296</v>
      </c>
      <c r="AA2">
        <v>141.93300574566999</v>
      </c>
      <c r="AB2">
        <v>144.57231140978701</v>
      </c>
      <c r="AC2">
        <v>144.98451792882699</v>
      </c>
      <c r="AD2">
        <v>157.18045092759999</v>
      </c>
      <c r="AE2">
        <v>151.91411524244501</v>
      </c>
      <c r="AF2">
        <v>151.28757867397999</v>
      </c>
    </row>
    <row r="3" spans="1:32" x14ac:dyDescent="0.3">
      <c r="A3" t="s">
        <v>187</v>
      </c>
      <c r="B3" t="s">
        <v>299</v>
      </c>
      <c r="C3" t="s">
        <v>297</v>
      </c>
      <c r="D3" t="s">
        <v>300</v>
      </c>
      <c r="E3" t="s">
        <v>298</v>
      </c>
      <c r="G3">
        <v>15.0298565028301</v>
      </c>
      <c r="H3">
        <v>16.326336064585099</v>
      </c>
      <c r="I3">
        <v>17.4936704082867</v>
      </c>
      <c r="J3">
        <v>18.813325373361099</v>
      </c>
      <c r="K3">
        <v>20.194794296701801</v>
      </c>
      <c r="L3">
        <v>22.224108508008701</v>
      </c>
      <c r="M3">
        <v>23.7145078507607</v>
      </c>
      <c r="N3">
        <v>24.128046303109599</v>
      </c>
      <c r="O3">
        <v>24.645583744249201</v>
      </c>
      <c r="P3">
        <v>26.3023850382902</v>
      </c>
      <c r="Q3">
        <v>27.589825120315599</v>
      </c>
      <c r="R3">
        <v>28.9924833742133</v>
      </c>
      <c r="S3">
        <v>31.445475954364699</v>
      </c>
      <c r="T3">
        <v>31.355475010683001</v>
      </c>
      <c r="U3">
        <v>32.175017843811901</v>
      </c>
      <c r="V3">
        <v>33.459017172153096</v>
      </c>
      <c r="W3">
        <v>33.4263626087535</v>
      </c>
      <c r="X3">
        <v>31.8122931698848</v>
      </c>
      <c r="Y3">
        <v>30.907552062581999</v>
      </c>
      <c r="Z3">
        <v>30.736503950040198</v>
      </c>
      <c r="AA3">
        <v>29.8212160628539</v>
      </c>
      <c r="AB3">
        <v>29.323529576816</v>
      </c>
      <c r="AC3">
        <v>31.797260412460201</v>
      </c>
      <c r="AD3">
        <v>34.377823640840901</v>
      </c>
      <c r="AE3">
        <v>34.703192422557898</v>
      </c>
      <c r="AF3">
        <v>36.155420873344198</v>
      </c>
    </row>
    <row r="4" spans="1:32" x14ac:dyDescent="0.3">
      <c r="A4" t="s">
        <v>187</v>
      </c>
      <c r="B4" t="s">
        <v>301</v>
      </c>
      <c r="C4" t="s">
        <v>297</v>
      </c>
      <c r="D4" t="s">
        <v>302</v>
      </c>
      <c r="E4" t="s">
        <v>298</v>
      </c>
      <c r="G4">
        <v>1969.9949947692701</v>
      </c>
      <c r="H4">
        <v>2056.7385264172899</v>
      </c>
      <c r="I4">
        <v>2166.9237018113899</v>
      </c>
      <c r="J4">
        <v>2292.7931753493599</v>
      </c>
      <c r="K4">
        <v>2408.6992569796398</v>
      </c>
      <c r="L4">
        <v>2558.17128188274</v>
      </c>
      <c r="M4">
        <v>2644.6477254177598</v>
      </c>
      <c r="N4">
        <v>2664.3733689678702</v>
      </c>
      <c r="O4">
        <v>2668.6390302586401</v>
      </c>
      <c r="P4">
        <v>2707.92700523758</v>
      </c>
      <c r="Q4">
        <v>2770.4095779297099</v>
      </c>
      <c r="R4">
        <v>2852.7645790946599</v>
      </c>
      <c r="S4">
        <v>3019.2011073595099</v>
      </c>
      <c r="T4">
        <v>2948.7019464740802</v>
      </c>
      <c r="U4">
        <v>2970.3542264862199</v>
      </c>
      <c r="V4">
        <v>2967.47674632696</v>
      </c>
      <c r="W4">
        <v>2888.0849232703299</v>
      </c>
      <c r="X4">
        <v>2780.7794573726801</v>
      </c>
      <c r="Y4">
        <v>2739.9312010024</v>
      </c>
      <c r="Z4">
        <v>2786.7503729985801</v>
      </c>
      <c r="AA4">
        <v>2837.9633107340601</v>
      </c>
      <c r="AB4">
        <v>2846.52011911503</v>
      </c>
      <c r="AC4">
        <v>2892.1149363588102</v>
      </c>
      <c r="AD4">
        <v>3095.0523236765798</v>
      </c>
      <c r="AE4">
        <v>3169.0411773433798</v>
      </c>
      <c r="AF4">
        <v>3349.1649074769198</v>
      </c>
    </row>
    <row r="5" spans="1:32" x14ac:dyDescent="0.3">
      <c r="A5" t="s">
        <v>187</v>
      </c>
      <c r="B5" t="s">
        <v>303</v>
      </c>
      <c r="C5" t="s">
        <v>297</v>
      </c>
      <c r="D5" t="s">
        <v>304</v>
      </c>
      <c r="E5" t="s">
        <v>298</v>
      </c>
      <c r="G5">
        <v>447.32274635267601</v>
      </c>
      <c r="H5">
        <v>454.78370222691501</v>
      </c>
      <c r="I5">
        <v>473.69036873411</v>
      </c>
      <c r="J5">
        <v>496.135101063229</v>
      </c>
      <c r="K5">
        <v>517.06306636907198</v>
      </c>
      <c r="L5">
        <v>563.80590385586197</v>
      </c>
      <c r="M5">
        <v>590.27006281595504</v>
      </c>
      <c r="N5">
        <v>618.96311720614801</v>
      </c>
      <c r="O5">
        <v>617.069294834743</v>
      </c>
      <c r="P5">
        <v>625.95693169211904</v>
      </c>
      <c r="Q5">
        <v>640.740760292696</v>
      </c>
      <c r="R5">
        <v>676.97216244569097</v>
      </c>
      <c r="S5">
        <v>738.87497665006003</v>
      </c>
      <c r="T5">
        <v>725.71231755571796</v>
      </c>
      <c r="U5">
        <v>723.00533394271304</v>
      </c>
      <c r="V5">
        <v>717.68907459333798</v>
      </c>
      <c r="W5">
        <v>705.52330982188505</v>
      </c>
      <c r="X5">
        <v>684.046253135602</v>
      </c>
      <c r="Y5">
        <v>690.35154518250204</v>
      </c>
      <c r="Z5">
        <v>725.57817757465602</v>
      </c>
      <c r="AA5">
        <v>776.37507176760198</v>
      </c>
      <c r="AB5">
        <v>791.47355269514401</v>
      </c>
      <c r="AC5">
        <v>806.09666315355605</v>
      </c>
      <c r="AD5">
        <v>870.85725831002696</v>
      </c>
      <c r="AE5">
        <v>869.75265137170902</v>
      </c>
      <c r="AF5">
        <v>872.86000531478305</v>
      </c>
    </row>
    <row r="6" spans="1:32" x14ac:dyDescent="0.3">
      <c r="A6" t="s">
        <v>187</v>
      </c>
      <c r="B6" t="s">
        <v>305</v>
      </c>
      <c r="C6" t="s">
        <v>297</v>
      </c>
      <c r="D6" t="s">
        <v>306</v>
      </c>
      <c r="E6" t="s">
        <v>298</v>
      </c>
      <c r="G6">
        <v>381.10417489749102</v>
      </c>
      <c r="H6">
        <v>389.53986793677399</v>
      </c>
      <c r="I6">
        <v>405.24876457606899</v>
      </c>
      <c r="J6">
        <v>419.91929635076798</v>
      </c>
      <c r="K6">
        <v>427.43374628328502</v>
      </c>
      <c r="L6">
        <v>440.68636013493</v>
      </c>
      <c r="M6">
        <v>446.74538444059198</v>
      </c>
      <c r="N6">
        <v>431.64327781401698</v>
      </c>
      <c r="O6">
        <v>420.794329457385</v>
      </c>
      <c r="P6">
        <v>407.76190499643701</v>
      </c>
      <c r="Q6">
        <v>396.45869323407499</v>
      </c>
      <c r="R6">
        <v>385.82307939115702</v>
      </c>
      <c r="S6">
        <v>382.94497226785001</v>
      </c>
      <c r="T6">
        <v>363.37112709015298</v>
      </c>
      <c r="U6">
        <v>354.00979786028603</v>
      </c>
      <c r="V6">
        <v>344.85105961563397</v>
      </c>
      <c r="W6">
        <v>336.77882318652502</v>
      </c>
      <c r="X6">
        <v>328.00604284019403</v>
      </c>
      <c r="Y6">
        <v>327.81865580462102</v>
      </c>
      <c r="Z6">
        <v>336.55383284125799</v>
      </c>
      <c r="AA6">
        <v>345.11119800842602</v>
      </c>
      <c r="AB6">
        <v>348.71253540962101</v>
      </c>
      <c r="AC6">
        <v>353.10554378497199</v>
      </c>
      <c r="AD6">
        <v>374.27384393088698</v>
      </c>
      <c r="AE6">
        <v>384.03015805342199</v>
      </c>
      <c r="AF6">
        <v>412.95859102140599</v>
      </c>
    </row>
    <row r="7" spans="1:32" x14ac:dyDescent="0.3">
      <c r="A7" t="s">
        <v>187</v>
      </c>
      <c r="B7" t="s">
        <v>307</v>
      </c>
      <c r="C7" t="s">
        <v>297</v>
      </c>
      <c r="D7" t="s">
        <v>308</v>
      </c>
      <c r="E7" t="s">
        <v>298</v>
      </c>
      <c r="G7">
        <v>166.06064945362701</v>
      </c>
      <c r="H7">
        <v>174.51355290158401</v>
      </c>
      <c r="I7">
        <v>187.23146685673299</v>
      </c>
      <c r="J7">
        <v>200.14884364820901</v>
      </c>
      <c r="K7">
        <v>212.61304085192899</v>
      </c>
      <c r="L7">
        <v>223.667535199155</v>
      </c>
      <c r="M7">
        <v>230.16732189772</v>
      </c>
      <c r="N7">
        <v>231.075853307556</v>
      </c>
      <c r="O7">
        <v>235.376642325044</v>
      </c>
      <c r="P7">
        <v>241.35678435504499</v>
      </c>
      <c r="Q7">
        <v>247.49626703046101</v>
      </c>
      <c r="R7">
        <v>252.172895234712</v>
      </c>
      <c r="S7">
        <v>261.11611178651702</v>
      </c>
      <c r="T7">
        <v>255.31294409667001</v>
      </c>
      <c r="U7">
        <v>257.85325534781401</v>
      </c>
      <c r="V7">
        <v>253.80670386729801</v>
      </c>
      <c r="W7">
        <v>247.20762287392699</v>
      </c>
      <c r="X7">
        <v>235.40556502817299</v>
      </c>
      <c r="Y7">
        <v>228.026066620406</v>
      </c>
      <c r="Z7">
        <v>229.580056658003</v>
      </c>
      <c r="AA7">
        <v>228.07306960847299</v>
      </c>
      <c r="AB7">
        <v>228.15807061034599</v>
      </c>
      <c r="AC7">
        <v>229.877367586812</v>
      </c>
      <c r="AD7">
        <v>244.17615969054401</v>
      </c>
      <c r="AE7">
        <v>253.414207732389</v>
      </c>
      <c r="AF7">
        <v>270.77798595000502</v>
      </c>
    </row>
    <row r="8" spans="1:32" x14ac:dyDescent="0.3">
      <c r="A8" t="s">
        <v>187</v>
      </c>
      <c r="B8" t="s">
        <v>309</v>
      </c>
      <c r="C8" t="s">
        <v>297</v>
      </c>
      <c r="D8" t="s">
        <v>310</v>
      </c>
      <c r="E8" t="s">
        <v>298</v>
      </c>
      <c r="G8">
        <v>24.3314905728372</v>
      </c>
      <c r="H8">
        <v>25.437531134874099</v>
      </c>
      <c r="I8">
        <v>23.147167740680601</v>
      </c>
      <c r="J8">
        <v>24.485682230983102</v>
      </c>
      <c r="K8">
        <v>30.604643656724999</v>
      </c>
      <c r="L8">
        <v>34.422931096337003</v>
      </c>
      <c r="M8">
        <v>35.740812772250003</v>
      </c>
      <c r="N8">
        <v>38.301477675267201</v>
      </c>
      <c r="O8">
        <v>42.844912603729902</v>
      </c>
      <c r="P8">
        <v>54.853685694380502</v>
      </c>
      <c r="Q8">
        <v>67.802942854085501</v>
      </c>
      <c r="R8">
        <v>73.371889072553302</v>
      </c>
      <c r="S8">
        <v>87.493360673518197</v>
      </c>
      <c r="T8">
        <v>77.142795888407207</v>
      </c>
      <c r="U8">
        <v>82.071929050696298</v>
      </c>
      <c r="V8">
        <v>97.178196001850495</v>
      </c>
      <c r="W8">
        <v>91.339084810822698</v>
      </c>
      <c r="X8">
        <v>89.821038249214098</v>
      </c>
      <c r="Y8">
        <v>90.083940391181201</v>
      </c>
      <c r="Z8">
        <v>83.288970752313503</v>
      </c>
      <c r="AA8">
        <v>77.057548842605499</v>
      </c>
      <c r="AB8">
        <v>64.482518785044903</v>
      </c>
      <c r="AC8">
        <v>56.632056961648701</v>
      </c>
      <c r="AD8">
        <v>53.019835069261802</v>
      </c>
      <c r="AE8">
        <v>46.227156916659801</v>
      </c>
      <c r="AF8">
        <v>43.868090311613301</v>
      </c>
    </row>
    <row r="9" spans="1:32" x14ac:dyDescent="0.3">
      <c r="A9" t="s">
        <v>187</v>
      </c>
      <c r="B9" t="s">
        <v>311</v>
      </c>
      <c r="C9" t="s">
        <v>297</v>
      </c>
      <c r="D9" t="s">
        <v>312</v>
      </c>
      <c r="E9" t="s">
        <v>298</v>
      </c>
      <c r="G9">
        <v>90.059537734289293</v>
      </c>
      <c r="H9">
        <v>93.829072539484599</v>
      </c>
      <c r="I9">
        <v>95.899062102646397</v>
      </c>
      <c r="J9">
        <v>98.048092508524903</v>
      </c>
      <c r="K9">
        <v>101.153102969538</v>
      </c>
      <c r="L9">
        <v>104.795208234142</v>
      </c>
      <c r="M9">
        <v>108.542049538787</v>
      </c>
      <c r="N9">
        <v>110.579572153627</v>
      </c>
      <c r="O9">
        <v>111.90650291186</v>
      </c>
      <c r="P9">
        <v>114.118399249625</v>
      </c>
      <c r="Q9">
        <v>116.812766693714</v>
      </c>
      <c r="R9">
        <v>121.54219179807799</v>
      </c>
      <c r="S9">
        <v>126.394507854157</v>
      </c>
      <c r="T9">
        <v>118.73176447924099</v>
      </c>
      <c r="U9">
        <v>123.584123949499</v>
      </c>
      <c r="V9">
        <v>122.731299305805</v>
      </c>
      <c r="W9">
        <v>119.091238601353</v>
      </c>
      <c r="X9">
        <v>112.16793043179101</v>
      </c>
      <c r="Y9">
        <v>106.54241457600899</v>
      </c>
      <c r="Z9">
        <v>106.80921994585501</v>
      </c>
      <c r="AA9">
        <v>106.383841385615</v>
      </c>
      <c r="AB9">
        <v>109.378608896941</v>
      </c>
      <c r="AC9">
        <v>112.021071452366</v>
      </c>
      <c r="AD9">
        <v>122.641650605718</v>
      </c>
      <c r="AE9">
        <v>125.764422438998</v>
      </c>
      <c r="AF9">
        <v>131.168166106206</v>
      </c>
    </row>
    <row r="10" spans="1:32" x14ac:dyDescent="0.3">
      <c r="A10" t="s">
        <v>187</v>
      </c>
      <c r="B10" t="s">
        <v>313</v>
      </c>
      <c r="C10" t="s">
        <v>297</v>
      </c>
      <c r="D10" t="s">
        <v>314</v>
      </c>
      <c r="E10" t="s">
        <v>298</v>
      </c>
      <c r="G10">
        <v>171.50164053201999</v>
      </c>
      <c r="H10">
        <v>179.19981002546999</v>
      </c>
      <c r="I10">
        <v>183.18927055356301</v>
      </c>
      <c r="J10">
        <v>187.24159177822199</v>
      </c>
      <c r="K10">
        <v>193.74983876663799</v>
      </c>
      <c r="L10">
        <v>200.5885219221</v>
      </c>
      <c r="M10">
        <v>206.14675001099999</v>
      </c>
      <c r="N10">
        <v>205.636116642508</v>
      </c>
      <c r="O10">
        <v>204.51644090256499</v>
      </c>
      <c r="P10">
        <v>206.77934694654101</v>
      </c>
      <c r="Q10">
        <v>212.18695259316101</v>
      </c>
      <c r="R10">
        <v>222.76488645224899</v>
      </c>
      <c r="S10">
        <v>231.28300419496099</v>
      </c>
      <c r="T10">
        <v>224.31060311920001</v>
      </c>
      <c r="U10">
        <v>231.969471608931</v>
      </c>
      <c r="V10">
        <v>232.794200884931</v>
      </c>
      <c r="W10">
        <v>214.351933967224</v>
      </c>
      <c r="X10">
        <v>196.07468523537199</v>
      </c>
      <c r="Y10">
        <v>179.81814690854699</v>
      </c>
      <c r="Z10">
        <v>178.66433285429099</v>
      </c>
      <c r="AA10">
        <v>174.33351848493501</v>
      </c>
      <c r="AB10">
        <v>172.558911385936</v>
      </c>
      <c r="AC10">
        <v>174.20048509478201</v>
      </c>
      <c r="AD10">
        <v>189.37143728336599</v>
      </c>
      <c r="AE10">
        <v>199.11230700385499</v>
      </c>
      <c r="AF10">
        <v>211.606864000146</v>
      </c>
    </row>
    <row r="11" spans="1:32" x14ac:dyDescent="0.3">
      <c r="A11" t="s">
        <v>187</v>
      </c>
      <c r="B11" t="s">
        <v>315</v>
      </c>
      <c r="C11" t="s">
        <v>297</v>
      </c>
      <c r="D11" t="s">
        <v>316</v>
      </c>
      <c r="E11" t="s">
        <v>298</v>
      </c>
      <c r="G11">
        <v>81.442102797730996</v>
      </c>
      <c r="H11">
        <v>85.3707374859857</v>
      </c>
      <c r="I11">
        <v>87.290208450916694</v>
      </c>
      <c r="J11">
        <v>89.193499269697398</v>
      </c>
      <c r="K11">
        <v>92.596735797100294</v>
      </c>
      <c r="L11">
        <v>95.793313687958403</v>
      </c>
      <c r="M11">
        <v>97.604700472212897</v>
      </c>
      <c r="N11">
        <v>95.056544488880803</v>
      </c>
      <c r="O11">
        <v>92.609937990704196</v>
      </c>
      <c r="P11">
        <v>92.660947696915301</v>
      </c>
      <c r="Q11">
        <v>95.374185899446999</v>
      </c>
      <c r="R11">
        <v>101.222694654172</v>
      </c>
      <c r="S11">
        <v>104.888496340803</v>
      </c>
      <c r="T11">
        <v>105.57883863995799</v>
      </c>
      <c r="U11">
        <v>108.385347659432</v>
      </c>
      <c r="V11">
        <v>110.062901579125</v>
      </c>
      <c r="W11">
        <v>95.260695365871499</v>
      </c>
      <c r="X11">
        <v>83.906754803580895</v>
      </c>
      <c r="Y11">
        <v>73.275732332538198</v>
      </c>
      <c r="Z11">
        <v>71.855112908436695</v>
      </c>
      <c r="AA11">
        <v>67.949677099319999</v>
      </c>
      <c r="AB11">
        <v>63.180302488995302</v>
      </c>
      <c r="AC11">
        <v>62.179413642416598</v>
      </c>
      <c r="AD11">
        <v>66.729786677647596</v>
      </c>
      <c r="AE11">
        <v>73.347884564857296</v>
      </c>
      <c r="AF11">
        <v>80.4386978939404</v>
      </c>
    </row>
    <row r="12" spans="1:32" x14ac:dyDescent="0.3">
      <c r="A12" t="s">
        <v>187</v>
      </c>
      <c r="B12" t="s">
        <v>317</v>
      </c>
      <c r="C12" t="s">
        <v>297</v>
      </c>
      <c r="D12" t="s">
        <v>318</v>
      </c>
      <c r="E12" t="s">
        <v>298</v>
      </c>
      <c r="G12">
        <v>183.97418040029001</v>
      </c>
      <c r="H12">
        <v>194.627881784116</v>
      </c>
      <c r="I12">
        <v>208.16561053552999</v>
      </c>
      <c r="J12">
        <v>224.98248742560099</v>
      </c>
      <c r="K12">
        <v>241.637322972969</v>
      </c>
      <c r="L12">
        <v>258.73768409724198</v>
      </c>
      <c r="M12">
        <v>270.93411217929997</v>
      </c>
      <c r="N12">
        <v>274.56617351614199</v>
      </c>
      <c r="O12">
        <v>278.327042498183</v>
      </c>
      <c r="P12">
        <v>287.30280654828903</v>
      </c>
      <c r="Q12">
        <v>295.28599446523702</v>
      </c>
      <c r="R12">
        <v>304.11338301592798</v>
      </c>
      <c r="S12">
        <v>319.76084103532997</v>
      </c>
      <c r="T12">
        <v>312.03880471794901</v>
      </c>
      <c r="U12">
        <v>311.73829871925102</v>
      </c>
      <c r="V12">
        <v>308.24506583664498</v>
      </c>
      <c r="W12">
        <v>292.90975094639703</v>
      </c>
      <c r="X12">
        <v>274.872741818777</v>
      </c>
      <c r="Y12">
        <v>266.57385996966002</v>
      </c>
      <c r="Z12">
        <v>269.90447923939701</v>
      </c>
      <c r="AA12">
        <v>271.749242319443</v>
      </c>
      <c r="AB12">
        <v>274.25303154313502</v>
      </c>
      <c r="AC12">
        <v>281.073540217946</v>
      </c>
      <c r="AD12">
        <v>301.62672725626999</v>
      </c>
      <c r="AE12">
        <v>313.28745200562798</v>
      </c>
      <c r="AF12">
        <v>338.86715119992499</v>
      </c>
    </row>
    <row r="13" spans="1:32" x14ac:dyDescent="0.3">
      <c r="A13" t="s">
        <v>187</v>
      </c>
      <c r="B13" t="s">
        <v>319</v>
      </c>
      <c r="C13" t="s">
        <v>297</v>
      </c>
      <c r="D13" t="s">
        <v>320</v>
      </c>
      <c r="E13" t="s">
        <v>298</v>
      </c>
      <c r="G13">
        <v>138.27224490359299</v>
      </c>
      <c r="H13">
        <v>148.53262701684301</v>
      </c>
      <c r="I13">
        <v>160.29617727111901</v>
      </c>
      <c r="J13">
        <v>173.32618603165301</v>
      </c>
      <c r="K13">
        <v>185.40227664505699</v>
      </c>
      <c r="L13">
        <v>198.498769127733</v>
      </c>
      <c r="M13">
        <v>206.45365261314001</v>
      </c>
      <c r="N13">
        <v>208.846787934768</v>
      </c>
      <c r="O13">
        <v>216.02880258064499</v>
      </c>
      <c r="P13">
        <v>224.87520854842401</v>
      </c>
      <c r="Q13">
        <v>236.41350329694799</v>
      </c>
      <c r="R13">
        <v>251.48842785025701</v>
      </c>
      <c r="S13">
        <v>275.152512164217</v>
      </c>
      <c r="T13">
        <v>277.53825854033499</v>
      </c>
      <c r="U13">
        <v>285.97348900363801</v>
      </c>
      <c r="V13">
        <v>293.94775663089501</v>
      </c>
      <c r="W13">
        <v>297.10684888053203</v>
      </c>
      <c r="X13">
        <v>290.69907249961398</v>
      </c>
      <c r="Y13">
        <v>282.50338207789099</v>
      </c>
      <c r="Z13">
        <v>275.64971452025998</v>
      </c>
      <c r="AA13">
        <v>269.26665087317502</v>
      </c>
      <c r="AB13">
        <v>268.39526509240602</v>
      </c>
      <c r="AC13">
        <v>270.99744381887598</v>
      </c>
      <c r="AD13">
        <v>290.681637300901</v>
      </c>
      <c r="AE13">
        <v>305.437704141849</v>
      </c>
      <c r="AF13">
        <v>338.276208481163</v>
      </c>
    </row>
    <row r="14" spans="1:32" x14ac:dyDescent="0.3">
      <c r="A14" t="s">
        <v>187</v>
      </c>
      <c r="B14" t="s">
        <v>321</v>
      </c>
      <c r="C14" t="s">
        <v>297</v>
      </c>
      <c r="D14" t="s">
        <v>322</v>
      </c>
      <c r="E14" t="s">
        <v>298</v>
      </c>
      <c r="G14">
        <v>50.237452623663202</v>
      </c>
      <c r="H14">
        <v>53.091684470668298</v>
      </c>
      <c r="I14">
        <v>55.6898486043604</v>
      </c>
      <c r="J14">
        <v>60.3370338123339</v>
      </c>
      <c r="K14">
        <v>61.587014489263801</v>
      </c>
      <c r="L14">
        <v>65.126550207799696</v>
      </c>
      <c r="M14">
        <v>66.028330805713296</v>
      </c>
      <c r="N14">
        <v>65.458270043856999</v>
      </c>
      <c r="O14">
        <v>64.946372293572495</v>
      </c>
      <c r="P14">
        <v>66.409430221674498</v>
      </c>
      <c r="Q14">
        <v>68.409218584313606</v>
      </c>
      <c r="R14">
        <v>67.596632771306602</v>
      </c>
      <c r="S14">
        <v>66.626318132443501</v>
      </c>
      <c r="T14">
        <v>59.796801269089897</v>
      </c>
      <c r="U14">
        <v>55.148597514289698</v>
      </c>
      <c r="V14">
        <v>54.237244622592797</v>
      </c>
      <c r="W14">
        <v>52.628408854858598</v>
      </c>
      <c r="X14">
        <v>49.480883671587897</v>
      </c>
      <c r="Y14">
        <v>47.906304424186601</v>
      </c>
      <c r="Z14">
        <v>48.555272802818799</v>
      </c>
      <c r="AA14">
        <v>50.3766719363989</v>
      </c>
      <c r="AB14">
        <v>51.795358462286998</v>
      </c>
      <c r="AC14">
        <v>53.319765478256798</v>
      </c>
      <c r="AD14">
        <v>54.270836414586597</v>
      </c>
      <c r="AE14">
        <v>55.740667195517098</v>
      </c>
      <c r="AF14">
        <v>60.135977626016697</v>
      </c>
    </row>
    <row r="15" spans="1:32" x14ac:dyDescent="0.3">
      <c r="A15" t="s">
        <v>187</v>
      </c>
      <c r="B15" t="s">
        <v>323</v>
      </c>
      <c r="C15" t="s">
        <v>297</v>
      </c>
      <c r="D15" t="s">
        <v>324</v>
      </c>
      <c r="E15" t="s">
        <v>298</v>
      </c>
      <c r="G15">
        <v>104.127059968883</v>
      </c>
      <c r="H15">
        <v>110.86446470374401</v>
      </c>
      <c r="I15">
        <v>116.91815604483401</v>
      </c>
      <c r="J15">
        <v>127.108622175447</v>
      </c>
      <c r="K15">
        <v>132.74685651314201</v>
      </c>
      <c r="L15">
        <v>140.99013884283701</v>
      </c>
      <c r="M15">
        <v>143.37152971707201</v>
      </c>
      <c r="N15">
        <v>140.901311542163</v>
      </c>
      <c r="O15">
        <v>138.99386347719599</v>
      </c>
      <c r="P15">
        <v>140.776796404783</v>
      </c>
      <c r="Q15">
        <v>143.771532995028</v>
      </c>
      <c r="R15">
        <v>145.33317951192601</v>
      </c>
      <c r="S15">
        <v>150.90669270113301</v>
      </c>
      <c r="T15">
        <v>148.45737654546599</v>
      </c>
      <c r="U15">
        <v>149.46320134484199</v>
      </c>
      <c r="V15">
        <v>149.53747168229401</v>
      </c>
      <c r="W15">
        <v>147.58213327834699</v>
      </c>
      <c r="X15">
        <v>144.73438638005001</v>
      </c>
      <c r="Y15">
        <v>143.44802106727099</v>
      </c>
      <c r="Z15">
        <v>144.78356057525201</v>
      </c>
      <c r="AA15">
        <v>145.94458690427101</v>
      </c>
      <c r="AB15">
        <v>147.87132463479</v>
      </c>
      <c r="AC15">
        <v>148.61309589258599</v>
      </c>
      <c r="AD15">
        <v>152.81473867583099</v>
      </c>
      <c r="AE15">
        <v>153.719538594087</v>
      </c>
      <c r="AF15">
        <v>161.83686078781099</v>
      </c>
    </row>
    <row r="16" spans="1:32" x14ac:dyDescent="0.3">
      <c r="A16" t="s">
        <v>187</v>
      </c>
      <c r="B16" t="s">
        <v>325</v>
      </c>
      <c r="C16" t="s">
        <v>297</v>
      </c>
      <c r="D16" t="s">
        <v>326</v>
      </c>
      <c r="E16" t="s">
        <v>298</v>
      </c>
      <c r="G16">
        <v>53.889607345219403</v>
      </c>
      <c r="H16">
        <v>57.7727802330757</v>
      </c>
      <c r="I16">
        <v>61.2283074404736</v>
      </c>
      <c r="J16">
        <v>66.771588363113096</v>
      </c>
      <c r="K16">
        <v>71.159842023878099</v>
      </c>
      <c r="L16">
        <v>75.863588635037402</v>
      </c>
      <c r="M16">
        <v>77.343198911358996</v>
      </c>
      <c r="N16">
        <v>75.4430414983063</v>
      </c>
      <c r="O16">
        <v>74.047491183623606</v>
      </c>
      <c r="P16">
        <v>74.367366183108402</v>
      </c>
      <c r="Q16">
        <v>75.362314410714305</v>
      </c>
      <c r="R16">
        <v>77.736546740619602</v>
      </c>
      <c r="S16">
        <v>84.280374568689595</v>
      </c>
      <c r="T16">
        <v>88.660575276376406</v>
      </c>
      <c r="U16">
        <v>94.314603830551903</v>
      </c>
      <c r="V16">
        <v>95.300227059701001</v>
      </c>
      <c r="W16">
        <v>94.953724423488794</v>
      </c>
      <c r="X16">
        <v>95.253502708462406</v>
      </c>
      <c r="Y16">
        <v>95.5417166430842</v>
      </c>
      <c r="Z16">
        <v>96.228287772432907</v>
      </c>
      <c r="AA16">
        <v>95.567914967871801</v>
      </c>
      <c r="AB16">
        <v>96.075966172503001</v>
      </c>
      <c r="AC16">
        <v>95.293330414329304</v>
      </c>
      <c r="AD16">
        <v>98.543902261244298</v>
      </c>
      <c r="AE16">
        <v>97.978871398569893</v>
      </c>
      <c r="AF16">
        <v>101.700883161794</v>
      </c>
    </row>
    <row r="17" spans="1:32" x14ac:dyDescent="0.3">
      <c r="A17" t="s">
        <v>187</v>
      </c>
      <c r="B17" t="s">
        <v>327</v>
      </c>
      <c r="C17" t="s">
        <v>297</v>
      </c>
      <c r="D17" t="s">
        <v>328</v>
      </c>
      <c r="E17" t="s">
        <v>298</v>
      </c>
      <c r="G17">
        <v>51.679887035514298</v>
      </c>
      <c r="H17">
        <v>55.333393984145999</v>
      </c>
      <c r="I17">
        <v>58.796974134505902</v>
      </c>
      <c r="J17">
        <v>64.144872921566204</v>
      </c>
      <c r="K17">
        <v>68.781476468387694</v>
      </c>
      <c r="L17">
        <v>72.950473685818906</v>
      </c>
      <c r="M17">
        <v>75.707505514839497</v>
      </c>
      <c r="N17">
        <v>75.958548737431002</v>
      </c>
      <c r="O17">
        <v>76.813619698038394</v>
      </c>
      <c r="P17">
        <v>77.758145461686993</v>
      </c>
      <c r="Q17">
        <v>80.202792239091806</v>
      </c>
      <c r="R17">
        <v>84.894732367756404</v>
      </c>
      <c r="S17">
        <v>90.951750783577694</v>
      </c>
      <c r="T17">
        <v>87.738156382068496</v>
      </c>
      <c r="U17">
        <v>84.226641688850805</v>
      </c>
      <c r="V17">
        <v>81.059128009641796</v>
      </c>
      <c r="W17">
        <v>76.269202941529102</v>
      </c>
      <c r="X17">
        <v>72.952306326178004</v>
      </c>
      <c r="Y17">
        <v>72.508158719872995</v>
      </c>
      <c r="Z17">
        <v>72.669389088789501</v>
      </c>
      <c r="AA17">
        <v>73.928531754664306</v>
      </c>
      <c r="AB17">
        <v>72.167521983668607</v>
      </c>
      <c r="AC17">
        <v>72.816534877264999</v>
      </c>
      <c r="AD17">
        <v>77.8791087303062</v>
      </c>
      <c r="AE17">
        <v>81.564818528454197</v>
      </c>
      <c r="AF17">
        <v>89.895753869670301</v>
      </c>
    </row>
    <row r="18" spans="1:32" x14ac:dyDescent="0.3">
      <c r="A18" t="s">
        <v>187</v>
      </c>
      <c r="B18" t="s">
        <v>329</v>
      </c>
      <c r="C18" t="s">
        <v>297</v>
      </c>
      <c r="D18" t="s">
        <v>330</v>
      </c>
      <c r="E18" t="s">
        <v>298</v>
      </c>
      <c r="G18">
        <v>166.040071087207</v>
      </c>
      <c r="H18">
        <v>176.84243753685601</v>
      </c>
      <c r="I18">
        <v>190.618762934247</v>
      </c>
      <c r="J18">
        <v>202.74332156252899</v>
      </c>
      <c r="K18">
        <v>215.263971663641</v>
      </c>
      <c r="L18">
        <v>228.42832547822599</v>
      </c>
      <c r="M18">
        <v>234.912411169428</v>
      </c>
      <c r="N18">
        <v>231.02886690822001</v>
      </c>
      <c r="O18">
        <v>226.438293176146</v>
      </c>
      <c r="P18">
        <v>225.218351626025</v>
      </c>
      <c r="Q18">
        <v>230.220854081124</v>
      </c>
      <c r="R18">
        <v>227.182736610852</v>
      </c>
      <c r="S18">
        <v>232.78125173645199</v>
      </c>
      <c r="T18">
        <v>221.89889837685899</v>
      </c>
      <c r="U18">
        <v>225.767197956551</v>
      </c>
      <c r="V18">
        <v>223.33512041765599</v>
      </c>
      <c r="W18">
        <v>217.566439819452</v>
      </c>
      <c r="X18">
        <v>209.237095707143</v>
      </c>
      <c r="Y18">
        <v>202.74534639225399</v>
      </c>
      <c r="Z18">
        <v>205.05773663142301</v>
      </c>
      <c r="AA18">
        <v>208.114979693034</v>
      </c>
      <c r="AB18">
        <v>207.853529230871</v>
      </c>
      <c r="AC18">
        <v>219.910002275316</v>
      </c>
      <c r="AD18">
        <v>241.21179878251101</v>
      </c>
      <c r="AE18">
        <v>249.91822390053599</v>
      </c>
      <c r="AF18">
        <v>269.62120795840798</v>
      </c>
    </row>
    <row r="19" spans="1:32" x14ac:dyDescent="0.3">
      <c r="A19" t="s">
        <v>187</v>
      </c>
      <c r="B19" t="s">
        <v>331</v>
      </c>
      <c r="C19" t="s">
        <v>297</v>
      </c>
      <c r="D19" t="s">
        <v>332</v>
      </c>
      <c r="E19" t="s">
        <v>298</v>
      </c>
      <c r="G19">
        <v>135.58084956512999</v>
      </c>
      <c r="H19">
        <v>147.06325716596399</v>
      </c>
      <c r="I19">
        <v>159.620982429995</v>
      </c>
      <c r="J19">
        <v>172.55717016115699</v>
      </c>
      <c r="K19">
        <v>183.40301678879499</v>
      </c>
      <c r="L19">
        <v>195.39463844249701</v>
      </c>
      <c r="M19">
        <v>204.19818228646599</v>
      </c>
      <c r="N19">
        <v>207.45183768365001</v>
      </c>
      <c r="O19">
        <v>211.43578870497001</v>
      </c>
      <c r="P19">
        <v>215.28704296385399</v>
      </c>
      <c r="Q19">
        <v>219.82928484780101</v>
      </c>
      <c r="R19">
        <v>228.647207141574</v>
      </c>
      <c r="S19">
        <v>247.935633365895</v>
      </c>
      <c r="T19">
        <v>255.180664161251</v>
      </c>
      <c r="U19">
        <v>264.27560996264299</v>
      </c>
      <c r="V19">
        <v>265.03296878677702</v>
      </c>
      <c r="W19">
        <v>261.44977274368898</v>
      </c>
      <c r="X19">
        <v>254.930270152361</v>
      </c>
      <c r="Y19">
        <v>256.05407786819097</v>
      </c>
      <c r="Z19">
        <v>265.02012226293601</v>
      </c>
      <c r="AA19">
        <v>268.008912477428</v>
      </c>
      <c r="AB19">
        <v>270.593857744069</v>
      </c>
      <c r="AC19">
        <v>278.79220269505402</v>
      </c>
      <c r="AD19">
        <v>299.13977864667902</v>
      </c>
      <c r="AE19">
        <v>312.57695909479497</v>
      </c>
      <c r="AF19">
        <v>338.596188581989</v>
      </c>
    </row>
    <row r="20" spans="1:32" x14ac:dyDescent="0.3">
      <c r="A20" t="s">
        <v>187</v>
      </c>
      <c r="B20" t="s">
        <v>333</v>
      </c>
      <c r="C20" t="s">
        <v>297</v>
      </c>
      <c r="D20" t="s">
        <v>334</v>
      </c>
      <c r="E20" t="s">
        <v>298</v>
      </c>
      <c r="G20">
        <v>92.726379766865406</v>
      </c>
      <c r="H20">
        <v>96.524604041544293</v>
      </c>
      <c r="I20">
        <v>99.637126111008996</v>
      </c>
      <c r="J20">
        <v>109.922169572352</v>
      </c>
      <c r="K20">
        <v>124.02046705623501</v>
      </c>
      <c r="L20">
        <v>139.02586219522999</v>
      </c>
      <c r="M20">
        <v>150.69215457544499</v>
      </c>
      <c r="N20">
        <v>155.46058533992201</v>
      </c>
      <c r="O20">
        <v>167.02548857223499</v>
      </c>
      <c r="P20">
        <v>191.75547210969799</v>
      </c>
      <c r="Q20">
        <v>206.12275910399001</v>
      </c>
      <c r="R20">
        <v>228.715981651943</v>
      </c>
      <c r="S20">
        <v>275.424138178747</v>
      </c>
      <c r="T20">
        <v>281.52140443019999</v>
      </c>
      <c r="U20">
        <v>291.76607170378202</v>
      </c>
      <c r="V20">
        <v>291.43608311963601</v>
      </c>
      <c r="W20">
        <v>270.65916502795</v>
      </c>
      <c r="X20">
        <v>274.74468761512497</v>
      </c>
      <c r="Y20">
        <v>270.36166902955603</v>
      </c>
      <c r="Z20">
        <v>251.82367035319501</v>
      </c>
      <c r="AA20">
        <v>240.47397807311</v>
      </c>
      <c r="AB20">
        <v>235.36585684723599</v>
      </c>
      <c r="AC20">
        <v>207.62742444204699</v>
      </c>
      <c r="AD20">
        <v>196.753487596171</v>
      </c>
      <c r="AE20">
        <v>198.30922770841801</v>
      </c>
      <c r="AF20">
        <v>204.74890017961999</v>
      </c>
    </row>
    <row r="21" spans="1:32" x14ac:dyDescent="0.3">
      <c r="A21" t="s">
        <v>187</v>
      </c>
      <c r="B21" t="s">
        <v>335</v>
      </c>
      <c r="C21" t="s">
        <v>297</v>
      </c>
      <c r="D21" t="s">
        <v>336</v>
      </c>
      <c r="E21" t="s">
        <v>298</v>
      </c>
      <c r="G21">
        <v>134.285491163377</v>
      </c>
      <c r="H21">
        <v>141.68156112322799</v>
      </c>
      <c r="I21">
        <v>148.81870297773699</v>
      </c>
      <c r="J21">
        <v>164.72705792753601</v>
      </c>
      <c r="K21">
        <v>184.278472026147</v>
      </c>
      <c r="L21">
        <v>206.58745550038</v>
      </c>
      <c r="M21">
        <v>224.758185066294</v>
      </c>
      <c r="N21">
        <v>236.06663114922301</v>
      </c>
      <c r="O21">
        <v>254.167067232292</v>
      </c>
      <c r="P21">
        <v>286.51033456392798</v>
      </c>
      <c r="Q21">
        <v>309.67902651354302</v>
      </c>
      <c r="R21">
        <v>341.17419375506</v>
      </c>
      <c r="S21">
        <v>400.465701169836</v>
      </c>
      <c r="T21">
        <v>414.11509802491003</v>
      </c>
      <c r="U21">
        <v>429.34756600385401</v>
      </c>
      <c r="V21">
        <v>431.889107906091</v>
      </c>
      <c r="W21">
        <v>409.506054326796</v>
      </c>
      <c r="X21">
        <v>411.45772401766999</v>
      </c>
      <c r="Y21">
        <v>402.59133245953802</v>
      </c>
      <c r="Z21">
        <v>382.33306207324603</v>
      </c>
      <c r="AA21">
        <v>371.99141966981699</v>
      </c>
      <c r="AB21">
        <v>365.89550159113998</v>
      </c>
      <c r="AC21">
        <v>335.02483873477701</v>
      </c>
      <c r="AD21">
        <v>329.66749028408401</v>
      </c>
      <c r="AE21">
        <v>338.91688236636401</v>
      </c>
      <c r="AF21">
        <v>354.450885072495</v>
      </c>
    </row>
    <row r="22" spans="1:32" x14ac:dyDescent="0.3">
      <c r="A22" t="s">
        <v>187</v>
      </c>
      <c r="B22" t="s">
        <v>337</v>
      </c>
      <c r="C22" t="s">
        <v>297</v>
      </c>
      <c r="D22" t="s">
        <v>338</v>
      </c>
      <c r="E22" t="s">
        <v>298</v>
      </c>
      <c r="G22">
        <v>41.559111396511902</v>
      </c>
      <c r="H22">
        <v>45.156957081684197</v>
      </c>
      <c r="I22">
        <v>49.181576866727703</v>
      </c>
      <c r="J22">
        <v>54.8048883551836</v>
      </c>
      <c r="K22">
        <v>60.258004969912498</v>
      </c>
      <c r="L22">
        <v>67.561593305150097</v>
      </c>
      <c r="M22">
        <v>74.066030490849002</v>
      </c>
      <c r="N22">
        <v>80.606045809301193</v>
      </c>
      <c r="O22">
        <v>87.141578660056894</v>
      </c>
      <c r="P22">
        <v>94.754862454229894</v>
      </c>
      <c r="Q22">
        <v>103.556267409553</v>
      </c>
      <c r="R22">
        <v>112.45821210311701</v>
      </c>
      <c r="S22">
        <v>125.04156299108899</v>
      </c>
      <c r="T22">
        <v>132.59369359471</v>
      </c>
      <c r="U22">
        <v>137.58149430007199</v>
      </c>
      <c r="V22">
        <v>140.45302478645499</v>
      </c>
      <c r="W22">
        <v>138.846889298847</v>
      </c>
      <c r="X22">
        <v>136.71303640254399</v>
      </c>
      <c r="Y22">
        <v>132.229663429982</v>
      </c>
      <c r="Z22">
        <v>130.50939172005101</v>
      </c>
      <c r="AA22">
        <v>131.51744159670599</v>
      </c>
      <c r="AB22">
        <v>130.52964474390399</v>
      </c>
      <c r="AC22">
        <v>127.397414292729</v>
      </c>
      <c r="AD22">
        <v>132.91400268791401</v>
      </c>
      <c r="AE22">
        <v>140.607654657946</v>
      </c>
      <c r="AF22">
        <v>149.701984892875</v>
      </c>
    </row>
    <row r="23" spans="1:32" x14ac:dyDescent="0.3">
      <c r="A23" t="s">
        <v>187</v>
      </c>
      <c r="B23" t="s">
        <v>339</v>
      </c>
      <c r="C23" t="s">
        <v>297</v>
      </c>
      <c r="D23" t="s">
        <v>340</v>
      </c>
      <c r="E23" t="s">
        <v>298</v>
      </c>
      <c r="G23">
        <v>355.72601301895298</v>
      </c>
      <c r="H23">
        <v>399.94771903259101</v>
      </c>
      <c r="I23">
        <v>456.50970039871203</v>
      </c>
      <c r="J23">
        <v>514.26477077427296</v>
      </c>
      <c r="K23">
        <v>575.92523612133903</v>
      </c>
      <c r="L23">
        <v>629.21865310283101</v>
      </c>
      <c r="M23">
        <v>679.83902145555498</v>
      </c>
      <c r="N23">
        <v>685.01472157387798</v>
      </c>
      <c r="O23">
        <v>715.36659391461103</v>
      </c>
      <c r="P23">
        <v>748.19096134341305</v>
      </c>
      <c r="Q23">
        <v>777.19207296253603</v>
      </c>
      <c r="R23">
        <v>820.44771057660205</v>
      </c>
      <c r="S23">
        <v>883.15279454821302</v>
      </c>
      <c r="T23">
        <v>905.54138962099296</v>
      </c>
      <c r="U23">
        <v>928.96701161597798</v>
      </c>
      <c r="V23">
        <v>918.32838202048504</v>
      </c>
      <c r="W23">
        <v>833.97715856942898</v>
      </c>
      <c r="X23">
        <v>741.44099246694304</v>
      </c>
      <c r="Y23">
        <v>675.37152193927398</v>
      </c>
      <c r="Z23">
        <v>635.97160388086104</v>
      </c>
      <c r="AA23">
        <v>589.36149453400003</v>
      </c>
      <c r="AB23">
        <v>563.27944650171798</v>
      </c>
      <c r="AC23">
        <v>552.90130875731995</v>
      </c>
      <c r="AD23">
        <v>580.21025610619495</v>
      </c>
      <c r="AE23">
        <v>583.617258173957</v>
      </c>
      <c r="AF23">
        <v>618.32898521601101</v>
      </c>
    </row>
    <row r="24" spans="1:32" x14ac:dyDescent="0.3">
      <c r="A24" t="s">
        <v>187</v>
      </c>
      <c r="B24" t="s">
        <v>341</v>
      </c>
      <c r="C24" t="s">
        <v>297</v>
      </c>
      <c r="D24" t="s">
        <v>342</v>
      </c>
      <c r="E24" t="s">
        <v>298</v>
      </c>
      <c r="G24">
        <v>2472.6778010705598</v>
      </c>
      <c r="H24">
        <v>2555.9150417542</v>
      </c>
      <c r="I24">
        <v>2771.5493344798501</v>
      </c>
      <c r="J24">
        <v>3012.5686195748399</v>
      </c>
      <c r="K24">
        <v>3206.5234535490199</v>
      </c>
      <c r="L24">
        <v>3483.05820331725</v>
      </c>
      <c r="M24">
        <v>3632.38399913698</v>
      </c>
      <c r="N24">
        <v>3764.2626980126001</v>
      </c>
      <c r="O24">
        <v>3857.7344736621699</v>
      </c>
      <c r="P24">
        <v>4000.7274898996102</v>
      </c>
      <c r="Q24">
        <v>4115.4680255829699</v>
      </c>
      <c r="R24">
        <v>4236.2982633840102</v>
      </c>
      <c r="S24">
        <v>4496.9165140633804</v>
      </c>
      <c r="T24">
        <v>4440.0222693981104</v>
      </c>
      <c r="U24">
        <v>4420.1606506841999</v>
      </c>
      <c r="V24">
        <v>4278.8368416475596</v>
      </c>
      <c r="W24">
        <v>3998.25103351189</v>
      </c>
      <c r="X24">
        <v>3734.9280728661101</v>
      </c>
      <c r="Y24">
        <v>3735.3827600301402</v>
      </c>
      <c r="Z24">
        <v>3942.4540923923</v>
      </c>
      <c r="AA24">
        <v>4090.1705648888301</v>
      </c>
      <c r="AB24">
        <v>4227.85766933581</v>
      </c>
      <c r="AC24">
        <v>4385.4105146476404</v>
      </c>
      <c r="AD24">
        <v>4654.0407267192104</v>
      </c>
      <c r="AE24">
        <v>4661.9211251888701</v>
      </c>
      <c r="AF24">
        <v>4804.2669214898997</v>
      </c>
    </row>
    <row r="25" spans="1:32" x14ac:dyDescent="0.3">
      <c r="A25" t="s">
        <v>187</v>
      </c>
      <c r="B25" t="s">
        <v>343</v>
      </c>
      <c r="C25" t="s">
        <v>297</v>
      </c>
      <c r="D25" t="s">
        <v>344</v>
      </c>
      <c r="E25" t="s">
        <v>298</v>
      </c>
      <c r="G25">
        <v>285.30603782991699</v>
      </c>
      <c r="H25">
        <v>295.512953777235</v>
      </c>
      <c r="I25">
        <v>320.427656101065</v>
      </c>
      <c r="J25">
        <v>349.54945505056702</v>
      </c>
      <c r="K25">
        <v>373.42479138529802</v>
      </c>
      <c r="L25">
        <v>409.92802316190603</v>
      </c>
      <c r="M25">
        <v>435.21695380527899</v>
      </c>
      <c r="N25">
        <v>461.428489867709</v>
      </c>
      <c r="O25">
        <v>480.52404055098299</v>
      </c>
      <c r="P25">
        <v>500.35734354134502</v>
      </c>
      <c r="Q25">
        <v>521.09046113450404</v>
      </c>
      <c r="R25">
        <v>546.45676836620498</v>
      </c>
      <c r="S25">
        <v>588.22568157756302</v>
      </c>
      <c r="T25">
        <v>592.07853010764995</v>
      </c>
      <c r="U25">
        <v>601.22426421775106</v>
      </c>
      <c r="V25">
        <v>595.48074333720001</v>
      </c>
      <c r="W25">
        <v>558.17811904258099</v>
      </c>
      <c r="X25">
        <v>524.12721495640301</v>
      </c>
      <c r="Y25">
        <v>525.38559133855699</v>
      </c>
      <c r="Z25">
        <v>561.06832145044496</v>
      </c>
      <c r="AA25">
        <v>596.92645244574305</v>
      </c>
      <c r="AB25">
        <v>635.18609213690604</v>
      </c>
      <c r="AC25">
        <v>665.42392674315897</v>
      </c>
      <c r="AD25">
        <v>719.544796272349</v>
      </c>
      <c r="AE25">
        <v>687.54768588370598</v>
      </c>
      <c r="AF25">
        <v>693.70219417320004</v>
      </c>
    </row>
    <row r="26" spans="1:32" x14ac:dyDescent="0.3">
      <c r="A26" t="s">
        <v>187</v>
      </c>
      <c r="B26" t="s">
        <v>345</v>
      </c>
      <c r="C26" t="s">
        <v>297</v>
      </c>
      <c r="D26" t="s">
        <v>346</v>
      </c>
      <c r="E26" t="s">
        <v>298</v>
      </c>
      <c r="G26">
        <v>1274.2062693765199</v>
      </c>
      <c r="H26">
        <v>1312.85238057276</v>
      </c>
      <c r="I26">
        <v>1425.0498515275999</v>
      </c>
      <c r="J26">
        <v>1547.6839952769101</v>
      </c>
      <c r="K26">
        <v>1643.36507734462</v>
      </c>
      <c r="L26">
        <v>1782.9598497121201</v>
      </c>
      <c r="M26">
        <v>1852.73723911299</v>
      </c>
      <c r="N26">
        <v>1925.2205839354499</v>
      </c>
      <c r="O26">
        <v>1969.26376408796</v>
      </c>
      <c r="P26">
        <v>2047.30670206279</v>
      </c>
      <c r="Q26">
        <v>2103.4909120355701</v>
      </c>
      <c r="R26">
        <v>2156.68860253086</v>
      </c>
      <c r="S26">
        <v>2285.77628885378</v>
      </c>
      <c r="T26">
        <v>2247.2512041452401</v>
      </c>
      <c r="U26">
        <v>2228.3064172489198</v>
      </c>
      <c r="V26">
        <v>2158.1482588434601</v>
      </c>
      <c r="W26">
        <v>1989.9308080794599</v>
      </c>
      <c r="X26">
        <v>1836.9989886031599</v>
      </c>
      <c r="Y26">
        <v>1832.21252732228</v>
      </c>
      <c r="Z26">
        <v>1923.4278873696701</v>
      </c>
      <c r="AA26">
        <v>1987.1510219548099</v>
      </c>
      <c r="AB26">
        <v>2029.42348518936</v>
      </c>
      <c r="AC26">
        <v>2047.27125273915</v>
      </c>
      <c r="AD26">
        <v>2133.2404184377101</v>
      </c>
      <c r="AE26">
        <v>2151.2296525495499</v>
      </c>
      <c r="AF26">
        <v>2204.6849274631099</v>
      </c>
    </row>
    <row r="27" spans="1:32" x14ac:dyDescent="0.3">
      <c r="A27" t="s">
        <v>187</v>
      </c>
      <c r="B27" t="s">
        <v>347</v>
      </c>
      <c r="C27" t="s">
        <v>297</v>
      </c>
      <c r="D27" t="s">
        <v>348</v>
      </c>
      <c r="E27" t="s">
        <v>298</v>
      </c>
      <c r="G27">
        <v>913.16549386411896</v>
      </c>
      <c r="H27">
        <v>947.54970740420697</v>
      </c>
      <c r="I27">
        <v>1026.07182685118</v>
      </c>
      <c r="J27">
        <v>1115.33516924736</v>
      </c>
      <c r="K27">
        <v>1189.7335848191001</v>
      </c>
      <c r="L27">
        <v>1290.1703304432201</v>
      </c>
      <c r="M27">
        <v>1344.4298062187099</v>
      </c>
      <c r="N27">
        <v>1377.6136242094401</v>
      </c>
      <c r="O27">
        <v>1407.94666902323</v>
      </c>
      <c r="P27">
        <v>1453.0634442954799</v>
      </c>
      <c r="Q27">
        <v>1490.8866524129</v>
      </c>
      <c r="R27">
        <v>1533.1528924869399</v>
      </c>
      <c r="S27">
        <v>1622.91454363204</v>
      </c>
      <c r="T27">
        <v>1600.6925351452201</v>
      </c>
      <c r="U27">
        <v>1590.6299692175401</v>
      </c>
      <c r="V27">
        <v>1525.2078394668999</v>
      </c>
      <c r="W27">
        <v>1450.1421063898499</v>
      </c>
      <c r="X27">
        <v>1373.8018693065501</v>
      </c>
      <c r="Y27">
        <v>1377.7846413693001</v>
      </c>
      <c r="Z27">
        <v>1457.95788357218</v>
      </c>
      <c r="AA27">
        <v>1506.09309048828</v>
      </c>
      <c r="AB27">
        <v>1563.24809200954</v>
      </c>
      <c r="AC27">
        <v>1672.7153351653301</v>
      </c>
      <c r="AD27">
        <v>1801.2555120091499</v>
      </c>
      <c r="AE27">
        <v>1823.1437867556201</v>
      </c>
      <c r="AF27">
        <v>1905.8797998535799</v>
      </c>
    </row>
    <row r="28" spans="1:32" x14ac:dyDescent="0.3">
      <c r="A28" t="s">
        <v>187</v>
      </c>
      <c r="B28" t="s">
        <v>349</v>
      </c>
      <c r="C28" t="s">
        <v>297</v>
      </c>
      <c r="D28" t="s">
        <v>350</v>
      </c>
      <c r="E28" t="s">
        <v>298</v>
      </c>
      <c r="G28">
        <v>319.85052501800999</v>
      </c>
      <c r="H28">
        <v>350.41021565640898</v>
      </c>
      <c r="I28">
        <v>388.67896820575999</v>
      </c>
      <c r="J28">
        <v>428.82134255788702</v>
      </c>
      <c r="K28">
        <v>472.84366979183</v>
      </c>
      <c r="L28">
        <v>519.90713936273096</v>
      </c>
      <c r="M28">
        <v>559.71590802706203</v>
      </c>
      <c r="N28">
        <v>583.93144543358301</v>
      </c>
      <c r="O28">
        <v>624.12945488729395</v>
      </c>
      <c r="P28">
        <v>680.13747529200805</v>
      </c>
      <c r="Q28">
        <v>732.89905873287603</v>
      </c>
      <c r="R28">
        <v>794.00766194411699</v>
      </c>
      <c r="S28">
        <v>892.88402636903197</v>
      </c>
      <c r="T28">
        <v>945.75485778227699</v>
      </c>
      <c r="U28">
        <v>1016.94992884039</v>
      </c>
      <c r="V28">
        <v>1021.94625712749</v>
      </c>
      <c r="W28">
        <v>974.99892393361699</v>
      </c>
      <c r="X28">
        <v>934.94376616523903</v>
      </c>
      <c r="Y28">
        <v>903.02884940338004</v>
      </c>
      <c r="Z28">
        <v>912.01337009499298</v>
      </c>
      <c r="AA28">
        <v>930.66126906616296</v>
      </c>
      <c r="AB28">
        <v>959.94362363629796</v>
      </c>
      <c r="AC28">
        <v>1011.49708945674</v>
      </c>
      <c r="AD28">
        <v>1067.5717674862699</v>
      </c>
      <c r="AE28">
        <v>1047.68045699546</v>
      </c>
      <c r="AF28">
        <v>1017.54489503431</v>
      </c>
    </row>
    <row r="29" spans="1:32" x14ac:dyDescent="0.3">
      <c r="A29" t="s">
        <v>187</v>
      </c>
      <c r="B29" t="s">
        <v>351</v>
      </c>
      <c r="C29" t="s">
        <v>297</v>
      </c>
      <c r="D29" t="s">
        <v>352</v>
      </c>
      <c r="E29" t="s">
        <v>298</v>
      </c>
      <c r="G29">
        <v>95.437454336962503</v>
      </c>
      <c r="H29">
        <v>103.483683659612</v>
      </c>
      <c r="I29">
        <v>114.51604164482301</v>
      </c>
      <c r="J29">
        <v>126.37012947834199</v>
      </c>
      <c r="K29">
        <v>138.432801777805</v>
      </c>
      <c r="L29">
        <v>152.262841918058</v>
      </c>
      <c r="M29">
        <v>163.89716163811099</v>
      </c>
      <c r="N29">
        <v>170.36130455649399</v>
      </c>
      <c r="O29">
        <v>181.24124643924199</v>
      </c>
      <c r="P29">
        <v>196.458137364686</v>
      </c>
      <c r="Q29">
        <v>210.71701130669399</v>
      </c>
      <c r="R29">
        <v>225.745112096664</v>
      </c>
      <c r="S29">
        <v>250.93778735215599</v>
      </c>
      <c r="T29">
        <v>266.021258411769</v>
      </c>
      <c r="U29">
        <v>293.47939011633201</v>
      </c>
      <c r="V29">
        <v>305.39045379119801</v>
      </c>
      <c r="W29">
        <v>304.89148080928499</v>
      </c>
      <c r="X29">
        <v>304.48840198502899</v>
      </c>
      <c r="Y29">
        <v>298.85663679858402</v>
      </c>
      <c r="Z29">
        <v>313.32058623044702</v>
      </c>
      <c r="AA29">
        <v>328.718530231584</v>
      </c>
      <c r="AB29">
        <v>350.68036309640502</v>
      </c>
      <c r="AC29">
        <v>383.83201765199402</v>
      </c>
      <c r="AD29">
        <v>411.307308297183</v>
      </c>
      <c r="AE29">
        <v>416.907698051708</v>
      </c>
      <c r="AF29">
        <v>409.830642192516</v>
      </c>
    </row>
    <row r="30" spans="1:32" x14ac:dyDescent="0.3">
      <c r="A30" t="s">
        <v>187</v>
      </c>
      <c r="B30" t="s">
        <v>353</v>
      </c>
      <c r="C30" t="s">
        <v>297</v>
      </c>
      <c r="D30" t="s">
        <v>354</v>
      </c>
      <c r="E30" t="s">
        <v>298</v>
      </c>
      <c r="G30">
        <v>7.2091906650367203</v>
      </c>
      <c r="H30">
        <v>7.9014248996443701</v>
      </c>
      <c r="I30">
        <v>8.8264736791654599</v>
      </c>
      <c r="J30">
        <v>9.7296283620195805</v>
      </c>
      <c r="K30">
        <v>10.818497148342701</v>
      </c>
      <c r="L30">
        <v>12.0132215326521</v>
      </c>
      <c r="M30">
        <v>12.943548231013301</v>
      </c>
      <c r="N30">
        <v>13.743557030783601</v>
      </c>
      <c r="O30">
        <v>14.6304943436513</v>
      </c>
      <c r="P30">
        <v>15.979205926672099</v>
      </c>
      <c r="Q30">
        <v>17.0640692345041</v>
      </c>
      <c r="R30">
        <v>18.3183921423451</v>
      </c>
      <c r="S30">
        <v>20.2194750974536</v>
      </c>
      <c r="T30">
        <v>20.373432500083499</v>
      </c>
      <c r="U30">
        <v>20.984411084037902</v>
      </c>
      <c r="V30">
        <v>21.338119196660902</v>
      </c>
      <c r="W30">
        <v>20.454654544013099</v>
      </c>
      <c r="X30">
        <v>20.4643784173231</v>
      </c>
      <c r="Y30">
        <v>21.889479024902801</v>
      </c>
      <c r="Z30">
        <v>22.955942202342001</v>
      </c>
      <c r="AA30">
        <v>22.705016522048702</v>
      </c>
      <c r="AB30">
        <v>22.828837000835101</v>
      </c>
      <c r="AC30">
        <v>25.143985723431999</v>
      </c>
      <c r="AD30">
        <v>32.319712706966698</v>
      </c>
      <c r="AE30">
        <v>35.345106078093501</v>
      </c>
      <c r="AF30">
        <v>37.463661896852699</v>
      </c>
    </row>
    <row r="31" spans="1:32" x14ac:dyDescent="0.3">
      <c r="A31" t="s">
        <v>187</v>
      </c>
      <c r="B31" t="s">
        <v>355</v>
      </c>
      <c r="C31" t="s">
        <v>297</v>
      </c>
      <c r="D31" t="s">
        <v>356</v>
      </c>
      <c r="E31" t="s">
        <v>298</v>
      </c>
      <c r="G31">
        <v>40.030477653828498</v>
      </c>
      <c r="H31">
        <v>43.509855301067297</v>
      </c>
      <c r="I31">
        <v>48.101766441682798</v>
      </c>
      <c r="J31">
        <v>52.967966261588899</v>
      </c>
      <c r="K31">
        <v>58.127814618873501</v>
      </c>
      <c r="L31">
        <v>63.8931580954117</v>
      </c>
      <c r="M31">
        <v>68.780350964804597</v>
      </c>
      <c r="N31">
        <v>72.094123271552206</v>
      </c>
      <c r="O31">
        <v>76.665413169861793</v>
      </c>
      <c r="P31">
        <v>82.883983613709603</v>
      </c>
      <c r="Q31">
        <v>87.950437666805001</v>
      </c>
      <c r="R31">
        <v>93.422342631931201</v>
      </c>
      <c r="S31">
        <v>102.214754585666</v>
      </c>
      <c r="T31">
        <v>105.78465717888101</v>
      </c>
      <c r="U31">
        <v>109.806749672534</v>
      </c>
      <c r="V31">
        <v>104.748558942816</v>
      </c>
      <c r="W31">
        <v>99.430093012784496</v>
      </c>
      <c r="X31">
        <v>96.482864261688704</v>
      </c>
      <c r="Y31">
        <v>91.863376082146999</v>
      </c>
      <c r="Z31">
        <v>91.554348364756905</v>
      </c>
      <c r="AA31">
        <v>93.098776256432302</v>
      </c>
      <c r="AB31">
        <v>96.547127803132597</v>
      </c>
      <c r="AC31">
        <v>106.02872824146</v>
      </c>
      <c r="AD31">
        <v>113.576449046658</v>
      </c>
      <c r="AE31">
        <v>105.511905728537</v>
      </c>
      <c r="AF31">
        <v>94.179243582145304</v>
      </c>
    </row>
    <row r="32" spans="1:32" x14ac:dyDescent="0.3">
      <c r="A32" t="s">
        <v>187</v>
      </c>
      <c r="B32" t="s">
        <v>357</v>
      </c>
      <c r="C32" t="s">
        <v>297</v>
      </c>
      <c r="D32" t="s">
        <v>358</v>
      </c>
      <c r="E32" t="s">
        <v>298</v>
      </c>
      <c r="G32">
        <v>141.58143037416301</v>
      </c>
      <c r="H32">
        <v>156.29396995176</v>
      </c>
      <c r="I32">
        <v>173.707749995966</v>
      </c>
      <c r="J32">
        <v>191.54767103011699</v>
      </c>
      <c r="K32">
        <v>212.40232591793401</v>
      </c>
      <c r="L32">
        <v>233.146638561489</v>
      </c>
      <c r="M32">
        <v>250.62616264706801</v>
      </c>
      <c r="N32">
        <v>260.80425248267102</v>
      </c>
      <c r="O32">
        <v>279.70422462175799</v>
      </c>
      <c r="P32">
        <v>305.70192106385002</v>
      </c>
      <c r="Q32">
        <v>328.44189101711299</v>
      </c>
      <c r="R32">
        <v>355.649517301407</v>
      </c>
      <c r="S32">
        <v>399.09195598400203</v>
      </c>
      <c r="T32">
        <v>418.81412503867102</v>
      </c>
      <c r="U32">
        <v>443.277899857553</v>
      </c>
      <c r="V32">
        <v>440.30578326008202</v>
      </c>
      <c r="W32">
        <v>399.791856462694</v>
      </c>
      <c r="X32">
        <v>367.825341393359</v>
      </c>
      <c r="Y32">
        <v>346.37401569040298</v>
      </c>
      <c r="Z32">
        <v>339.80336122137697</v>
      </c>
      <c r="AA32">
        <v>343.37903535735597</v>
      </c>
      <c r="AB32">
        <v>349.78529284142598</v>
      </c>
      <c r="AC32">
        <v>358.409415415544</v>
      </c>
      <c r="AD32">
        <v>374.43658128685701</v>
      </c>
      <c r="AE32">
        <v>363.25087564863497</v>
      </c>
      <c r="AF32">
        <v>354.52959911637998</v>
      </c>
    </row>
    <row r="33" spans="1:32" x14ac:dyDescent="0.3">
      <c r="A33" t="s">
        <v>187</v>
      </c>
      <c r="B33" t="s">
        <v>359</v>
      </c>
      <c r="C33" t="s">
        <v>297</v>
      </c>
      <c r="D33" t="s">
        <v>360</v>
      </c>
      <c r="E33" t="s">
        <v>298</v>
      </c>
      <c r="G33">
        <v>35.5919719880199</v>
      </c>
      <c r="H33">
        <v>39.221281844324501</v>
      </c>
      <c r="I33">
        <v>43.526936444122597</v>
      </c>
      <c r="J33">
        <v>48.205947425819602</v>
      </c>
      <c r="K33">
        <v>53.062230328874399</v>
      </c>
      <c r="L33">
        <v>58.59127925512</v>
      </c>
      <c r="M33">
        <v>63.468684546063997</v>
      </c>
      <c r="N33">
        <v>66.928208092081704</v>
      </c>
      <c r="O33">
        <v>71.888076312780299</v>
      </c>
      <c r="P33">
        <v>79.114227323090105</v>
      </c>
      <c r="Q33">
        <v>88.7256495077594</v>
      </c>
      <c r="R33">
        <v>100.872297771769</v>
      </c>
      <c r="S33">
        <v>120.420053349754</v>
      </c>
      <c r="T33">
        <v>134.76138465287201</v>
      </c>
      <c r="U33">
        <v>149.40147810993801</v>
      </c>
      <c r="V33">
        <v>150.16334193673001</v>
      </c>
      <c r="W33">
        <v>150.430839104841</v>
      </c>
      <c r="X33">
        <v>145.68278010783899</v>
      </c>
      <c r="Y33">
        <v>144.04534180734299</v>
      </c>
      <c r="Z33">
        <v>144.379132076069</v>
      </c>
      <c r="AA33">
        <v>142.759910698742</v>
      </c>
      <c r="AB33">
        <v>140.10200289449901</v>
      </c>
      <c r="AC33">
        <v>138.082942424305</v>
      </c>
      <c r="AD33">
        <v>135.93171614860199</v>
      </c>
      <c r="AE33">
        <v>126.664871488484</v>
      </c>
      <c r="AF33">
        <v>121.541748246414</v>
      </c>
    </row>
    <row r="34" spans="1:32" x14ac:dyDescent="0.3">
      <c r="A34" t="s">
        <v>187</v>
      </c>
      <c r="B34" t="s">
        <v>361</v>
      </c>
      <c r="C34" t="s">
        <v>297</v>
      </c>
      <c r="D34" t="s">
        <v>362</v>
      </c>
      <c r="E34" t="s">
        <v>298</v>
      </c>
      <c r="G34">
        <v>307.04291234222399</v>
      </c>
      <c r="H34">
        <v>333.66847895897803</v>
      </c>
      <c r="I34">
        <v>369.24325845445298</v>
      </c>
      <c r="J34">
        <v>405.97618503151801</v>
      </c>
      <c r="K34">
        <v>438.76076295218502</v>
      </c>
      <c r="L34">
        <v>483.25998062671601</v>
      </c>
      <c r="M34">
        <v>510.98804549368799</v>
      </c>
      <c r="N34">
        <v>523.536016425041</v>
      </c>
      <c r="O34">
        <v>531.06211890273596</v>
      </c>
      <c r="P34">
        <v>554.84740808633501</v>
      </c>
      <c r="Q34">
        <v>580.03986348675903</v>
      </c>
      <c r="R34">
        <v>607.31469688711002</v>
      </c>
      <c r="S34">
        <v>643.65166133206299</v>
      </c>
      <c r="T34">
        <v>655.97710260331303</v>
      </c>
      <c r="U34">
        <v>671.28924810987598</v>
      </c>
      <c r="V34">
        <v>666.00824435373204</v>
      </c>
      <c r="W34">
        <v>623.41389939132296</v>
      </c>
      <c r="X34">
        <v>573.02066747732704</v>
      </c>
      <c r="Y34">
        <v>557.414248632571</v>
      </c>
      <c r="Z34">
        <v>590.64583336045405</v>
      </c>
      <c r="AA34">
        <v>623.04434158338404</v>
      </c>
      <c r="AB34">
        <v>666.17262238914395</v>
      </c>
      <c r="AC34">
        <v>718.16205222595295</v>
      </c>
      <c r="AD34">
        <v>807.56611100241196</v>
      </c>
      <c r="AE34">
        <v>742.52311687793997</v>
      </c>
      <c r="AF34">
        <v>738.76727077657097</v>
      </c>
    </row>
    <row r="35" spans="1:32" x14ac:dyDescent="0.3">
      <c r="A35" t="s">
        <v>187</v>
      </c>
      <c r="B35" t="s">
        <v>363</v>
      </c>
      <c r="C35" t="s">
        <v>297</v>
      </c>
      <c r="D35" t="s">
        <v>364</v>
      </c>
      <c r="E35" t="s">
        <v>298</v>
      </c>
      <c r="G35">
        <v>785.10303645623605</v>
      </c>
      <c r="H35">
        <v>837.00488279328704</v>
      </c>
      <c r="I35">
        <v>916.14055525993001</v>
      </c>
      <c r="J35">
        <v>1004.26233261141</v>
      </c>
      <c r="K35">
        <v>1086.55172100492</v>
      </c>
      <c r="L35">
        <v>1203.40746659451</v>
      </c>
      <c r="M35">
        <v>1280.63347160122</v>
      </c>
      <c r="N35">
        <v>1341.2893037249601</v>
      </c>
      <c r="O35">
        <v>1380.2084685366301</v>
      </c>
      <c r="P35">
        <v>1452.3293075292099</v>
      </c>
      <c r="Q35">
        <v>1492.77076173929</v>
      </c>
      <c r="R35">
        <v>1518.74822333927</v>
      </c>
      <c r="S35">
        <v>1623.6648740038399</v>
      </c>
      <c r="T35">
        <v>1675.5845646354901</v>
      </c>
      <c r="U35">
        <v>1713.19018608994</v>
      </c>
      <c r="V35">
        <v>1723.8385828616899</v>
      </c>
      <c r="W35">
        <v>1712.50751542894</v>
      </c>
      <c r="X35">
        <v>1670.5634630539801</v>
      </c>
      <c r="Y35">
        <v>1622.8231883156</v>
      </c>
      <c r="Z35">
        <v>1657.10763839679</v>
      </c>
      <c r="AA35">
        <v>1684.5632628721601</v>
      </c>
      <c r="AB35">
        <v>1730.96805529945</v>
      </c>
      <c r="AC35">
        <v>1802.1433248262299</v>
      </c>
      <c r="AD35">
        <v>2005.6345711378401</v>
      </c>
      <c r="AE35">
        <v>2109.79557780293</v>
      </c>
      <c r="AF35">
        <v>2307.57208337566</v>
      </c>
    </row>
    <row r="36" spans="1:32" x14ac:dyDescent="0.3">
      <c r="A36" t="s">
        <v>187</v>
      </c>
      <c r="B36" t="s">
        <v>365</v>
      </c>
      <c r="C36" t="s">
        <v>297</v>
      </c>
      <c r="D36" t="s">
        <v>366</v>
      </c>
      <c r="E36" t="s">
        <v>298</v>
      </c>
      <c r="G36">
        <v>284.69030517574299</v>
      </c>
      <c r="H36">
        <v>294.14321204039902</v>
      </c>
      <c r="I36">
        <v>313.40903951097903</v>
      </c>
      <c r="J36">
        <v>336.83163921208501</v>
      </c>
      <c r="K36">
        <v>360.28276643344998</v>
      </c>
      <c r="L36">
        <v>382.63567026519399</v>
      </c>
      <c r="M36">
        <v>384.21250541838799</v>
      </c>
      <c r="N36">
        <v>387.09580016347002</v>
      </c>
      <c r="O36">
        <v>384.29391311411501</v>
      </c>
      <c r="P36">
        <v>395.30365691118902</v>
      </c>
      <c r="Q36">
        <v>406.95965356698099</v>
      </c>
      <c r="R36">
        <v>417.57473092395702</v>
      </c>
      <c r="S36">
        <v>446.77638308582198</v>
      </c>
      <c r="T36">
        <v>443.02394262341602</v>
      </c>
      <c r="U36">
        <v>435.203270737227</v>
      </c>
      <c r="V36">
        <v>423.40534706964701</v>
      </c>
      <c r="W36">
        <v>387.04271398352699</v>
      </c>
      <c r="X36">
        <v>340.902682423295</v>
      </c>
      <c r="Y36">
        <v>321.070554772538</v>
      </c>
      <c r="Z36">
        <v>319.20953996069102</v>
      </c>
      <c r="AA36">
        <v>313.54236838821498</v>
      </c>
      <c r="AB36">
        <v>308.36109612452799</v>
      </c>
      <c r="AC36">
        <v>301.260350870102</v>
      </c>
      <c r="AD36">
        <v>314.98062604196798</v>
      </c>
      <c r="AE36">
        <v>308.14102627234502</v>
      </c>
      <c r="AF36">
        <v>312.92872125008103</v>
      </c>
    </row>
    <row r="37" spans="1:32" x14ac:dyDescent="0.3">
      <c r="A37" t="s">
        <v>187</v>
      </c>
      <c r="B37" t="s">
        <v>367</v>
      </c>
      <c r="C37" t="s">
        <v>297</v>
      </c>
      <c r="D37" t="s">
        <v>368</v>
      </c>
      <c r="E37" t="s">
        <v>298</v>
      </c>
      <c r="G37">
        <v>310.55332012372997</v>
      </c>
      <c r="H37">
        <v>333.67635189444002</v>
      </c>
      <c r="I37">
        <v>371.24211294318599</v>
      </c>
      <c r="J37">
        <v>409.68837166415301</v>
      </c>
      <c r="K37">
        <v>438.49504395557</v>
      </c>
      <c r="L37">
        <v>508.13963815930401</v>
      </c>
      <c r="M37">
        <v>546.95193609426997</v>
      </c>
      <c r="N37">
        <v>577.94723565122001</v>
      </c>
      <c r="O37">
        <v>594.45552685787698</v>
      </c>
      <c r="P37">
        <v>618.43511921472805</v>
      </c>
      <c r="Q37">
        <v>618.08186435329401</v>
      </c>
      <c r="R37">
        <v>608.37876212333799</v>
      </c>
      <c r="S37">
        <v>632.01276076687805</v>
      </c>
      <c r="T37">
        <v>636.41379723882403</v>
      </c>
      <c r="U37">
        <v>643.20020845583099</v>
      </c>
      <c r="V37">
        <v>637.63063653426002</v>
      </c>
      <c r="W37">
        <v>645.83662805044003</v>
      </c>
      <c r="X37">
        <v>649.70641058429499</v>
      </c>
      <c r="Y37">
        <v>614.06274352974799</v>
      </c>
      <c r="Z37">
        <v>616.61565899029904</v>
      </c>
      <c r="AA37">
        <v>620.05408587445004</v>
      </c>
      <c r="AB37">
        <v>626.02635628966198</v>
      </c>
      <c r="AC37">
        <v>626.91218767575003</v>
      </c>
      <c r="AD37">
        <v>659.88742731801995</v>
      </c>
      <c r="AE37">
        <v>660.31454760755605</v>
      </c>
      <c r="AF37">
        <v>699.41405686331098</v>
      </c>
    </row>
    <row r="38" spans="1:32" x14ac:dyDescent="0.3">
      <c r="A38" t="s">
        <v>187</v>
      </c>
      <c r="B38" t="s">
        <v>369</v>
      </c>
      <c r="C38" t="s">
        <v>297</v>
      </c>
      <c r="D38" t="s">
        <v>370</v>
      </c>
      <c r="E38" t="s">
        <v>298</v>
      </c>
      <c r="G38">
        <v>189.859411156763</v>
      </c>
      <c r="H38">
        <v>209.18531885844899</v>
      </c>
      <c r="I38">
        <v>231.489402805765</v>
      </c>
      <c r="J38">
        <v>257.74232173516799</v>
      </c>
      <c r="K38">
        <v>287.773910615901</v>
      </c>
      <c r="L38">
        <v>312.63215817001401</v>
      </c>
      <c r="M38">
        <v>349.469030088566</v>
      </c>
      <c r="N38">
        <v>376.246267910271</v>
      </c>
      <c r="O38">
        <v>401.45902856463402</v>
      </c>
      <c r="P38">
        <v>438.59053140329797</v>
      </c>
      <c r="Q38">
        <v>467.72924381901402</v>
      </c>
      <c r="R38">
        <v>492.79473029196998</v>
      </c>
      <c r="S38">
        <v>544.87573015114401</v>
      </c>
      <c r="T38">
        <v>596.14682477324902</v>
      </c>
      <c r="U38">
        <v>634.78670689688499</v>
      </c>
      <c r="V38">
        <v>662.80259925778603</v>
      </c>
      <c r="W38">
        <v>679.62817339497701</v>
      </c>
      <c r="X38">
        <v>679.95437004638995</v>
      </c>
      <c r="Y38">
        <v>687.68989001331602</v>
      </c>
      <c r="Z38">
        <v>721.28243944580402</v>
      </c>
      <c r="AA38">
        <v>750.966808609493</v>
      </c>
      <c r="AB38">
        <v>796.58060288525996</v>
      </c>
      <c r="AC38">
        <v>873.97078628037798</v>
      </c>
      <c r="AD38">
        <v>1030.7665177778499</v>
      </c>
      <c r="AE38">
        <v>1141.3400039230301</v>
      </c>
      <c r="AF38">
        <v>1295.2293052622699</v>
      </c>
    </row>
    <row r="39" spans="1:32" x14ac:dyDescent="0.3">
      <c r="A39" t="s">
        <v>187</v>
      </c>
      <c r="B39" t="s">
        <v>371</v>
      </c>
      <c r="C39" t="s">
        <v>297</v>
      </c>
      <c r="D39" t="s">
        <v>372</v>
      </c>
      <c r="E39" t="s">
        <v>298</v>
      </c>
      <c r="G39">
        <v>959.78643656647205</v>
      </c>
      <c r="H39">
        <v>1035.2230785322399</v>
      </c>
      <c r="I39">
        <v>1122.40175071505</v>
      </c>
      <c r="J39">
        <v>1225.61812358221</v>
      </c>
      <c r="K39">
        <v>1317.6809774069</v>
      </c>
      <c r="L39">
        <v>1403.55869042463</v>
      </c>
      <c r="M39">
        <v>1475.04149512815</v>
      </c>
      <c r="N39">
        <v>1507.8796293365799</v>
      </c>
      <c r="O39">
        <v>1557.02919369247</v>
      </c>
      <c r="P39">
        <v>1666.8500874413101</v>
      </c>
      <c r="Q39">
        <v>1770.90103944729</v>
      </c>
      <c r="R39">
        <v>1879.86280094379</v>
      </c>
      <c r="S39">
        <v>2014.33696898474</v>
      </c>
      <c r="T39">
        <v>2092.37321117085</v>
      </c>
      <c r="U39">
        <v>2161.3719885699602</v>
      </c>
      <c r="V39">
        <v>2147.0086341115398</v>
      </c>
      <c r="W39">
        <v>2193.6284839336299</v>
      </c>
      <c r="X39">
        <v>2165.6088006404502</v>
      </c>
      <c r="Y39">
        <v>2071.5405022448499</v>
      </c>
      <c r="Z39">
        <v>2027.71255043633</v>
      </c>
      <c r="AA39">
        <v>1975.977097917</v>
      </c>
      <c r="AB39">
        <v>1925.45487647406</v>
      </c>
      <c r="AC39">
        <v>1869.66623237718</v>
      </c>
      <c r="AD39">
        <v>1955.43405315016</v>
      </c>
      <c r="AE39">
        <v>1863.47823657599</v>
      </c>
      <c r="AF39">
        <v>1906.92605362057</v>
      </c>
    </row>
    <row r="40" spans="1:32" x14ac:dyDescent="0.3">
      <c r="A40" t="s">
        <v>187</v>
      </c>
      <c r="B40" t="s">
        <v>373</v>
      </c>
      <c r="C40" t="s">
        <v>297</v>
      </c>
      <c r="D40" t="s">
        <v>374</v>
      </c>
      <c r="E40" t="s">
        <v>298</v>
      </c>
      <c r="G40">
        <v>175.78279452546099</v>
      </c>
      <c r="H40">
        <v>192.50165310322799</v>
      </c>
      <c r="I40">
        <v>209.623755137492</v>
      </c>
      <c r="J40">
        <v>227.657707882631</v>
      </c>
      <c r="K40">
        <v>248.85511472374401</v>
      </c>
      <c r="L40">
        <v>276.567666482383</v>
      </c>
      <c r="M40">
        <v>295.90249940131702</v>
      </c>
      <c r="N40">
        <v>304.850879882149</v>
      </c>
      <c r="O40">
        <v>313.06708535142502</v>
      </c>
      <c r="P40">
        <v>324.69818106349499</v>
      </c>
      <c r="Q40">
        <v>330.804380941864</v>
      </c>
      <c r="R40">
        <v>329.83911501906402</v>
      </c>
      <c r="S40">
        <v>340.47403643647198</v>
      </c>
      <c r="T40">
        <v>338.230690791879</v>
      </c>
      <c r="U40">
        <v>320.64736317818603</v>
      </c>
      <c r="V40">
        <v>300.62790101837197</v>
      </c>
      <c r="W40">
        <v>268.13385355687001</v>
      </c>
      <c r="X40">
        <v>253.56049015783401</v>
      </c>
      <c r="Y40">
        <v>247.734119814537</v>
      </c>
      <c r="Z40">
        <v>262.99717806663102</v>
      </c>
      <c r="AA40">
        <v>299.31937600465102</v>
      </c>
      <c r="AB40">
        <v>351.85561538850101</v>
      </c>
      <c r="AC40">
        <v>398.93092758542599</v>
      </c>
      <c r="AD40">
        <v>453.59637609625702</v>
      </c>
      <c r="AE40">
        <v>489.27918213015499</v>
      </c>
      <c r="AF40">
        <v>541.03138656409999</v>
      </c>
    </row>
    <row r="41" spans="1:32" x14ac:dyDescent="0.3">
      <c r="A41" t="s">
        <v>187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187</v>
      </c>
      <c r="B42" t="s">
        <v>377</v>
      </c>
      <c r="C42" t="s">
        <v>297</v>
      </c>
      <c r="D42" t="s">
        <v>378</v>
      </c>
      <c r="E42" t="s">
        <v>298</v>
      </c>
      <c r="G42">
        <v>926.31732105396998</v>
      </c>
      <c r="H42">
        <v>997.81184668887397</v>
      </c>
      <c r="I42">
        <v>1090.7347084814101</v>
      </c>
      <c r="J42">
        <v>1201.5726390310599</v>
      </c>
      <c r="K42">
        <v>1287.7729914187901</v>
      </c>
      <c r="L42">
        <v>1398.3962666591899</v>
      </c>
      <c r="M42">
        <v>1437.8345996189601</v>
      </c>
      <c r="N42">
        <v>1464.05256320744</v>
      </c>
      <c r="O42">
        <v>1497.56550747701</v>
      </c>
      <c r="P42">
        <v>1564.46876299055</v>
      </c>
      <c r="Q42">
        <v>1573.56440578153</v>
      </c>
      <c r="R42">
        <v>1624.5874370398799</v>
      </c>
      <c r="S42">
        <v>1732.44393830899</v>
      </c>
      <c r="T42">
        <v>1791.89752382897</v>
      </c>
      <c r="U42">
        <v>1831.2937162482399</v>
      </c>
      <c r="V42">
        <v>1869.64664905583</v>
      </c>
      <c r="W42">
        <v>1830.5988693499201</v>
      </c>
      <c r="X42">
        <v>1774.87718844804</v>
      </c>
      <c r="Y42">
        <v>1815.3640055008</v>
      </c>
      <c r="Z42">
        <v>1898.06090471329</v>
      </c>
      <c r="AA42">
        <v>1971.9798382020399</v>
      </c>
      <c r="AB42">
        <v>2079.2941160349601</v>
      </c>
      <c r="AC42">
        <v>2206.7789884311801</v>
      </c>
      <c r="AD42">
        <v>2453.1294139738002</v>
      </c>
      <c r="AE42">
        <v>2486.6520599419</v>
      </c>
      <c r="AF42">
        <v>2562.59729051159</v>
      </c>
    </row>
    <row r="43" spans="1:32" x14ac:dyDescent="0.3">
      <c r="A43" t="s">
        <v>187</v>
      </c>
      <c r="B43" t="s">
        <v>379</v>
      </c>
      <c r="C43" t="s">
        <v>297</v>
      </c>
      <c r="D43" t="s">
        <v>380</v>
      </c>
      <c r="E43" t="s">
        <v>298</v>
      </c>
      <c r="G43">
        <v>1171.7032561869801</v>
      </c>
      <c r="H43">
        <v>1263.96800039921</v>
      </c>
      <c r="I43">
        <v>1382.90635423509</v>
      </c>
      <c r="J43">
        <v>1524.09187479262</v>
      </c>
      <c r="K43">
        <v>1639.5247365115999</v>
      </c>
      <c r="L43">
        <v>1778.1949859972599</v>
      </c>
      <c r="M43">
        <v>1838.33705938</v>
      </c>
      <c r="N43">
        <v>1877.56582983762</v>
      </c>
      <c r="O43">
        <v>1928.8121948973701</v>
      </c>
      <c r="P43">
        <v>2021.0399268952699</v>
      </c>
      <c r="Q43">
        <v>2049.8959928629702</v>
      </c>
      <c r="R43">
        <v>2127.7112288531198</v>
      </c>
      <c r="S43">
        <v>2284.6166817949902</v>
      </c>
      <c r="T43">
        <v>2366.4994767501098</v>
      </c>
      <c r="U43">
        <v>2422.4430327765999</v>
      </c>
      <c r="V43">
        <v>2470.5679193941501</v>
      </c>
      <c r="W43">
        <v>2420.3251863205101</v>
      </c>
      <c r="X43">
        <v>2340.5590083483398</v>
      </c>
      <c r="Y43">
        <v>2357.4695321673298</v>
      </c>
      <c r="Z43">
        <v>2456.1367269824</v>
      </c>
      <c r="AA43">
        <v>2551.7622553453898</v>
      </c>
      <c r="AB43">
        <v>2702.2611886375298</v>
      </c>
      <c r="AC43">
        <v>2892.5114011683499</v>
      </c>
      <c r="AD43">
        <v>3214.1954411353599</v>
      </c>
      <c r="AE43">
        <v>3231.0712393798499</v>
      </c>
      <c r="AF43">
        <v>3322.3019316475702</v>
      </c>
    </row>
    <row r="44" spans="1:32" x14ac:dyDescent="0.3">
      <c r="A44" t="s">
        <v>187</v>
      </c>
      <c r="B44" t="s">
        <v>381</v>
      </c>
      <c r="C44" t="s">
        <v>297</v>
      </c>
      <c r="D44" t="s">
        <v>382</v>
      </c>
      <c r="E44" t="s">
        <v>298</v>
      </c>
      <c r="G44">
        <v>8891.8962738013997</v>
      </c>
      <c r="H44">
        <v>9407.6207627145595</v>
      </c>
      <c r="I44">
        <v>10177.3935007285</v>
      </c>
      <c r="J44">
        <v>11056.140627812099</v>
      </c>
      <c r="K44">
        <v>11840.0936862296</v>
      </c>
      <c r="L44">
        <v>12809.828177756899</v>
      </c>
      <c r="M44">
        <v>13410.2170146066</v>
      </c>
      <c r="N44">
        <v>13759.769675118499</v>
      </c>
      <c r="O44">
        <v>14115.920031011399</v>
      </c>
      <c r="P44">
        <v>14746.618977173401</v>
      </c>
      <c r="Q44">
        <v>15246.3990559508</v>
      </c>
      <c r="R44">
        <v>15859.2950861426</v>
      </c>
      <c r="S44">
        <v>16997.111629184001</v>
      </c>
      <c r="T44">
        <v>17203.358196329202</v>
      </c>
      <c r="U44">
        <v>17508.028152295399</v>
      </c>
      <c r="V44">
        <v>17405.2015598037</v>
      </c>
      <c r="W44">
        <v>16822.956560462098</v>
      </c>
      <c r="X44">
        <v>16104.994393241101</v>
      </c>
      <c r="Y44">
        <v>15837.105437639901</v>
      </c>
      <c r="Z44">
        <v>16189.2958077408</v>
      </c>
      <c r="AA44">
        <v>16482.3288646562</v>
      </c>
      <c r="AB44">
        <v>16819.357620037299</v>
      </c>
      <c r="AC44">
        <v>17310.237872490899</v>
      </c>
      <c r="AD44">
        <v>18636.536993975998</v>
      </c>
      <c r="AE44">
        <v>18663.1508111566</v>
      </c>
      <c r="AF44">
        <v>19325.900731141399</v>
      </c>
    </row>
    <row r="45" spans="1:32" x14ac:dyDescent="0.3">
      <c r="A45" t="s">
        <v>187</v>
      </c>
      <c r="B45" t="s">
        <v>383</v>
      </c>
      <c r="C45" t="s">
        <v>297</v>
      </c>
      <c r="D45" t="s">
        <v>384</v>
      </c>
      <c r="E45" t="s">
        <v>298</v>
      </c>
      <c r="G45">
        <v>8828.4170146303495</v>
      </c>
      <c r="H45">
        <v>9340.8162774581706</v>
      </c>
      <c r="I45">
        <v>10107.306801631799</v>
      </c>
      <c r="J45">
        <v>10980.666418770599</v>
      </c>
      <c r="K45">
        <v>11761.0839572643</v>
      </c>
      <c r="L45">
        <v>12728.5341276163</v>
      </c>
      <c r="M45">
        <v>13327.490401966699</v>
      </c>
      <c r="N45">
        <v>13677.5101178559</v>
      </c>
      <c r="O45">
        <v>14030.3408668676</v>
      </c>
      <c r="P45">
        <v>14657.7142358493</v>
      </c>
      <c r="Q45">
        <v>15156.440349201501</v>
      </c>
      <c r="R45">
        <v>15762.165942190801</v>
      </c>
      <c r="S45">
        <v>16891.372903049902</v>
      </c>
      <c r="T45">
        <v>17095.634257236001</v>
      </c>
      <c r="U45">
        <v>17396.6912857473</v>
      </c>
      <c r="V45">
        <v>17288.653234130899</v>
      </c>
      <c r="W45">
        <v>16700.004759734798</v>
      </c>
      <c r="X45">
        <v>15983.1733274174</v>
      </c>
      <c r="Y45">
        <v>15710.799860905499</v>
      </c>
      <c r="Z45">
        <v>16055.238028878501</v>
      </c>
      <c r="AA45">
        <v>16340.3958589105</v>
      </c>
      <c r="AB45">
        <v>16674.785308627499</v>
      </c>
      <c r="AC45">
        <v>17165.253354562101</v>
      </c>
      <c r="AD45">
        <v>18479.356543048401</v>
      </c>
      <c r="AE45">
        <v>18511.2366959141</v>
      </c>
      <c r="AF45">
        <v>19174.613152467398</v>
      </c>
    </row>
    <row r="46" spans="1:32" x14ac:dyDescent="0.3">
      <c r="A46" t="s">
        <v>187</v>
      </c>
      <c r="B46" t="s">
        <v>385</v>
      </c>
      <c r="C46" t="s">
        <v>297</v>
      </c>
      <c r="D46" t="s">
        <v>386</v>
      </c>
      <c r="E46" t="s">
        <v>298</v>
      </c>
      <c r="G46">
        <v>245.38593513300501</v>
      </c>
      <c r="H46">
        <v>266.15615371033601</v>
      </c>
      <c r="I46">
        <v>292.17164575368201</v>
      </c>
      <c r="J46">
        <v>322.51923576156003</v>
      </c>
      <c r="K46">
        <v>351.75174509281402</v>
      </c>
      <c r="L46">
        <v>379.79871933806601</v>
      </c>
      <c r="M46">
        <v>400.50245976103702</v>
      </c>
      <c r="N46">
        <v>413.51326663018102</v>
      </c>
      <c r="O46">
        <v>431.24668742036499</v>
      </c>
      <c r="P46">
        <v>456.57116390471299</v>
      </c>
      <c r="Q46">
        <v>476.33158708144202</v>
      </c>
      <c r="R46">
        <v>503.123791813244</v>
      </c>
      <c r="S46">
        <v>552.17274348600597</v>
      </c>
      <c r="T46">
        <v>574.60195292114395</v>
      </c>
      <c r="U46">
        <v>591.14931652836401</v>
      </c>
      <c r="V46">
        <v>600.92127033832003</v>
      </c>
      <c r="W46">
        <v>589.72631697058705</v>
      </c>
      <c r="X46">
        <v>565.68181990029802</v>
      </c>
      <c r="Y46">
        <v>542.105526666522</v>
      </c>
      <c r="Z46">
        <v>558.07582226911802</v>
      </c>
      <c r="AA46">
        <v>579.782417143354</v>
      </c>
      <c r="AB46">
        <v>622.96707260256903</v>
      </c>
      <c r="AC46">
        <v>685.73241273716803</v>
      </c>
      <c r="AD46">
        <v>761.06602716156101</v>
      </c>
      <c r="AE46">
        <v>744.41917943794499</v>
      </c>
      <c r="AF46">
        <v>759.704641135982</v>
      </c>
    </row>
    <row r="47" spans="1:32" x14ac:dyDescent="0.3">
      <c r="A47" t="s">
        <v>187</v>
      </c>
      <c r="B47" t="s">
        <v>387</v>
      </c>
      <c r="C47" t="s">
        <v>297</v>
      </c>
      <c r="D47" t="s">
        <v>388</v>
      </c>
      <c r="E47" t="s">
        <v>298</v>
      </c>
      <c r="G47">
        <v>140.99606574158099</v>
      </c>
      <c r="H47">
        <v>150.07820163442</v>
      </c>
      <c r="I47">
        <v>161.87129327154901</v>
      </c>
      <c r="J47">
        <v>178.606426424673</v>
      </c>
      <c r="K47">
        <v>200.776335296924</v>
      </c>
      <c r="L47">
        <v>216.688990488613</v>
      </c>
      <c r="M47">
        <v>222.42103044172899</v>
      </c>
      <c r="N47">
        <v>228.69395326754699</v>
      </c>
      <c r="O47">
        <v>236.467911275353</v>
      </c>
      <c r="P47">
        <v>257.85133751913997</v>
      </c>
      <c r="Q47">
        <v>273.15827547868702</v>
      </c>
      <c r="R47">
        <v>300.70135632984699</v>
      </c>
      <c r="S47">
        <v>329.56913836077598</v>
      </c>
      <c r="T47">
        <v>359.57130391397499</v>
      </c>
      <c r="U47">
        <v>360.02444445844702</v>
      </c>
      <c r="V47">
        <v>355.602778477475</v>
      </c>
      <c r="W47">
        <v>357.56820561925002</v>
      </c>
      <c r="X47">
        <v>349.87161583033702</v>
      </c>
      <c r="Y47">
        <v>342.05255535781498</v>
      </c>
      <c r="Z47">
        <v>335.16246339059302</v>
      </c>
      <c r="AA47">
        <v>319.05078233690199</v>
      </c>
      <c r="AB47">
        <v>313.89531824690999</v>
      </c>
      <c r="AC47">
        <v>315.38987376277498</v>
      </c>
      <c r="AD47">
        <v>329.16428591923699</v>
      </c>
      <c r="AE47">
        <v>322.42847346433302</v>
      </c>
      <c r="AF47">
        <v>321.87065325318702</v>
      </c>
    </row>
    <row r="48" spans="1:32" x14ac:dyDescent="0.3">
      <c r="A48" t="s">
        <v>187</v>
      </c>
      <c r="B48" t="s">
        <v>389</v>
      </c>
      <c r="C48" t="s">
        <v>297</v>
      </c>
      <c r="D48" t="s">
        <v>390</v>
      </c>
      <c r="E48" t="s">
        <v>298</v>
      </c>
      <c r="G48">
        <v>597.78069985315301</v>
      </c>
      <c r="H48">
        <v>638.16596252774298</v>
      </c>
      <c r="I48">
        <v>685.39117020656397</v>
      </c>
      <c r="J48">
        <v>753.16606075104801</v>
      </c>
      <c r="K48">
        <v>825.05359916604402</v>
      </c>
      <c r="L48">
        <v>894.93758429384195</v>
      </c>
      <c r="M48">
        <v>956.148659369033</v>
      </c>
      <c r="N48">
        <v>997.31084162846196</v>
      </c>
      <c r="O48">
        <v>1057.2853759975101</v>
      </c>
      <c r="P48">
        <v>1126.0077090730199</v>
      </c>
      <c r="Q48">
        <v>1167.6153885490801</v>
      </c>
      <c r="R48">
        <v>1215.64467442002</v>
      </c>
      <c r="S48">
        <v>1314.31819130749</v>
      </c>
      <c r="T48">
        <v>1417.30319315047</v>
      </c>
      <c r="U48">
        <v>1475.9408543216</v>
      </c>
      <c r="V48">
        <v>1533.69994343791</v>
      </c>
      <c r="W48">
        <v>1535.06894958203</v>
      </c>
      <c r="X48">
        <v>1523.7243917416499</v>
      </c>
      <c r="Y48">
        <v>1524.9259023745201</v>
      </c>
      <c r="Z48">
        <v>1542.5573616358299</v>
      </c>
      <c r="AA48">
        <v>1563.0568081751601</v>
      </c>
      <c r="AB48">
        <v>1597.7682169821001</v>
      </c>
      <c r="AC48">
        <v>1625.0633017084599</v>
      </c>
      <c r="AD48">
        <v>1749.9561683817301</v>
      </c>
      <c r="AE48">
        <v>1729.7616279716499</v>
      </c>
      <c r="AF48">
        <v>1764.2338554210201</v>
      </c>
    </row>
    <row r="49" spans="1:32" x14ac:dyDescent="0.3">
      <c r="A49" t="s">
        <v>187</v>
      </c>
      <c r="B49" t="s">
        <v>391</v>
      </c>
      <c r="C49" t="s">
        <v>297</v>
      </c>
      <c r="D49" t="s">
        <v>392</v>
      </c>
      <c r="E49" t="s">
        <v>298</v>
      </c>
      <c r="G49">
        <v>194.54300462801601</v>
      </c>
      <c r="H49">
        <v>207.63245849734301</v>
      </c>
      <c r="I49">
        <v>222.36311350934901</v>
      </c>
      <c r="J49">
        <v>241.79552834067701</v>
      </c>
      <c r="K49">
        <v>261.61445499970898</v>
      </c>
      <c r="L49">
        <v>281.96185404230403</v>
      </c>
      <c r="M49">
        <v>300.67042238690101</v>
      </c>
      <c r="N49">
        <v>307.44017640019598</v>
      </c>
      <c r="O49">
        <v>322.311541858304</v>
      </c>
      <c r="P49">
        <v>340.77528869299903</v>
      </c>
      <c r="Q49">
        <v>349.72998554109898</v>
      </c>
      <c r="R49">
        <v>350.316285172248</v>
      </c>
      <c r="S49">
        <v>372.709384628674</v>
      </c>
      <c r="T49">
        <v>399.21457957644998</v>
      </c>
      <c r="U49">
        <v>416.928987424468</v>
      </c>
      <c r="V49">
        <v>430.19412814970298</v>
      </c>
      <c r="W49">
        <v>414.36940436782299</v>
      </c>
      <c r="X49">
        <v>410.04775813347101</v>
      </c>
      <c r="Y49">
        <v>401.37394132881201</v>
      </c>
      <c r="Z49">
        <v>391.56327408365303</v>
      </c>
      <c r="AA49">
        <v>384.43099994664999</v>
      </c>
      <c r="AB49">
        <v>376.42789704691199</v>
      </c>
      <c r="AC49">
        <v>380.17342056958302</v>
      </c>
      <c r="AD49">
        <v>400.67590402521301</v>
      </c>
      <c r="AE49">
        <v>386.89985974854699</v>
      </c>
      <c r="AF49">
        <v>398.90296802988098</v>
      </c>
    </row>
    <row r="50" spans="1:32" x14ac:dyDescent="0.3">
      <c r="A50" t="s">
        <v>187</v>
      </c>
      <c r="B50" t="s">
        <v>393</v>
      </c>
      <c r="C50" t="s">
        <v>297</v>
      </c>
      <c r="D50" t="s">
        <v>394</v>
      </c>
      <c r="E50" t="s">
        <v>298</v>
      </c>
      <c r="G50">
        <v>262.24162948355701</v>
      </c>
      <c r="H50">
        <v>280.455302395979</v>
      </c>
      <c r="I50">
        <v>301.15676342566599</v>
      </c>
      <c r="J50">
        <v>332.76410598569902</v>
      </c>
      <c r="K50">
        <v>362.66280886941098</v>
      </c>
      <c r="L50">
        <v>396.28673976292498</v>
      </c>
      <c r="M50">
        <v>433.05720654040198</v>
      </c>
      <c r="N50">
        <v>461.17671196072001</v>
      </c>
      <c r="O50">
        <v>498.50592286385501</v>
      </c>
      <c r="P50">
        <v>527.38108286087902</v>
      </c>
      <c r="Q50">
        <v>544.72712752929397</v>
      </c>
      <c r="R50">
        <v>564.62703291792195</v>
      </c>
      <c r="S50">
        <v>612.03966831804098</v>
      </c>
      <c r="T50">
        <v>658.51730966004902</v>
      </c>
      <c r="U50">
        <v>698.98742243869003</v>
      </c>
      <c r="V50">
        <v>747.90303681073203</v>
      </c>
      <c r="W50">
        <v>763.13133959495804</v>
      </c>
      <c r="X50">
        <v>763.80501777783797</v>
      </c>
      <c r="Y50">
        <v>781.499405687896</v>
      </c>
      <c r="Z50">
        <v>815.83162416158495</v>
      </c>
      <c r="AA50">
        <v>859.57502589160902</v>
      </c>
      <c r="AB50">
        <v>907.44500168827597</v>
      </c>
      <c r="AC50">
        <v>929.50000737610003</v>
      </c>
      <c r="AD50">
        <v>1020.11597843728</v>
      </c>
      <c r="AE50">
        <v>1020.43329475877</v>
      </c>
      <c r="AF50">
        <v>1043.46023413796</v>
      </c>
    </row>
    <row r="51" spans="1:32" x14ac:dyDescent="0.3">
      <c r="A51" t="s">
        <v>187</v>
      </c>
      <c r="B51" t="s">
        <v>395</v>
      </c>
      <c r="C51" t="s">
        <v>297</v>
      </c>
      <c r="D51" t="s">
        <v>396</v>
      </c>
      <c r="E51" t="s">
        <v>298</v>
      </c>
      <c r="G51">
        <v>224.23186403278399</v>
      </c>
      <c r="H51">
        <v>240.59152579158001</v>
      </c>
      <c r="I51">
        <v>258.89224209442199</v>
      </c>
      <c r="J51">
        <v>287.08479023290801</v>
      </c>
      <c r="K51">
        <v>313.98493900557099</v>
      </c>
      <c r="L51">
        <v>344.11411654873598</v>
      </c>
      <c r="M51">
        <v>376.60751668713601</v>
      </c>
      <c r="N51">
        <v>403.08221892729603</v>
      </c>
      <c r="O51">
        <v>437.27089742226701</v>
      </c>
      <c r="P51">
        <v>463.55405896130901</v>
      </c>
      <c r="Q51">
        <v>478.65716632399699</v>
      </c>
      <c r="R51">
        <v>495.552078264925</v>
      </c>
      <c r="S51">
        <v>537.30246191870799</v>
      </c>
      <c r="T51">
        <v>579.73476196535398</v>
      </c>
      <c r="U51">
        <v>616.93734453377704</v>
      </c>
      <c r="V51">
        <v>663.27247104316905</v>
      </c>
      <c r="W51">
        <v>676.63132091457896</v>
      </c>
      <c r="X51">
        <v>675.81431573981297</v>
      </c>
      <c r="Y51">
        <v>691.79459968103095</v>
      </c>
      <c r="Z51">
        <v>721.17676259036</v>
      </c>
      <c r="AA51">
        <v>758.76829651738797</v>
      </c>
      <c r="AB51">
        <v>798.281358311644</v>
      </c>
      <c r="AC51">
        <v>811.08817935720401</v>
      </c>
      <c r="AD51">
        <v>888.69999041745803</v>
      </c>
      <c r="AE51">
        <v>887.89049081742803</v>
      </c>
      <c r="AF51">
        <v>906.940200898939</v>
      </c>
    </row>
    <row r="52" spans="1:32" x14ac:dyDescent="0.3">
      <c r="A52" t="s">
        <v>187</v>
      </c>
      <c r="B52" t="s">
        <v>397</v>
      </c>
      <c r="C52" t="s">
        <v>297</v>
      </c>
      <c r="D52" t="s">
        <v>398</v>
      </c>
      <c r="E52" t="s">
        <v>298</v>
      </c>
      <c r="G52">
        <v>38.009765450772797</v>
      </c>
      <c r="H52">
        <v>39.863776604399398</v>
      </c>
      <c r="I52">
        <v>42.264521331244197</v>
      </c>
      <c r="J52">
        <v>45.679315752790302</v>
      </c>
      <c r="K52">
        <v>48.677869863840201</v>
      </c>
      <c r="L52">
        <v>52.172623214188398</v>
      </c>
      <c r="M52">
        <v>56.4496898532663</v>
      </c>
      <c r="N52">
        <v>58.094493033423703</v>
      </c>
      <c r="O52">
        <v>61.235025441588299</v>
      </c>
      <c r="P52">
        <v>63.827023899569902</v>
      </c>
      <c r="Q52">
        <v>66.069961205297005</v>
      </c>
      <c r="R52">
        <v>69.074954652996695</v>
      </c>
      <c r="S52">
        <v>74.737206399333004</v>
      </c>
      <c r="T52">
        <v>78.782547694694998</v>
      </c>
      <c r="U52">
        <v>82.050077904912797</v>
      </c>
      <c r="V52">
        <v>84.630565767563596</v>
      </c>
      <c r="W52">
        <v>86.5000186803791</v>
      </c>
      <c r="X52">
        <v>87.990702038025603</v>
      </c>
      <c r="Y52">
        <v>89.704806006864601</v>
      </c>
      <c r="Z52">
        <v>94.654861571224203</v>
      </c>
      <c r="AA52">
        <v>100.806729374222</v>
      </c>
      <c r="AB52">
        <v>109.163643376632</v>
      </c>
      <c r="AC52">
        <v>118.411828018896</v>
      </c>
      <c r="AD52">
        <v>131.415988019823</v>
      </c>
      <c r="AE52">
        <v>132.54280394134099</v>
      </c>
      <c r="AF52">
        <v>136.52003323901801</v>
      </c>
    </row>
    <row r="53" spans="1:32" x14ac:dyDescent="0.3">
      <c r="A53" t="s">
        <v>187</v>
      </c>
      <c r="B53" t="s">
        <v>399</v>
      </c>
      <c r="C53" t="s">
        <v>297</v>
      </c>
      <c r="D53" t="s">
        <v>400</v>
      </c>
      <c r="E53" t="s">
        <v>298</v>
      </c>
      <c r="G53">
        <v>144.931623001378</v>
      </c>
      <c r="H53">
        <v>148.95301189276699</v>
      </c>
      <c r="I53">
        <v>155.13940071174099</v>
      </c>
      <c r="J53">
        <v>165.156326350624</v>
      </c>
      <c r="K53">
        <v>176.36348809422</v>
      </c>
      <c r="L53">
        <v>190.87571839267301</v>
      </c>
      <c r="M53">
        <v>193.69446373378599</v>
      </c>
      <c r="N53">
        <v>190.54738275952801</v>
      </c>
      <c r="O53">
        <v>195.667304508873</v>
      </c>
      <c r="P53">
        <v>206.75109481335701</v>
      </c>
      <c r="Q53">
        <v>213.75933594014001</v>
      </c>
      <c r="R53">
        <v>226.17498522986</v>
      </c>
      <c r="S53">
        <v>245.59069893512</v>
      </c>
      <c r="T53">
        <v>251.76002504055899</v>
      </c>
      <c r="U53">
        <v>256.94863567288797</v>
      </c>
      <c r="V53">
        <v>257.31286394625999</v>
      </c>
      <c r="W53">
        <v>251.53223969522401</v>
      </c>
      <c r="X53">
        <v>246.43833080304</v>
      </c>
      <c r="Y53">
        <v>259.63972040925898</v>
      </c>
      <c r="Z53">
        <v>273.86136390332501</v>
      </c>
      <c r="AA53">
        <v>296.93775447162199</v>
      </c>
      <c r="AB53">
        <v>301.04745027075597</v>
      </c>
      <c r="AC53">
        <v>314.47970104094702</v>
      </c>
      <c r="AD53">
        <v>362.40545849104899</v>
      </c>
      <c r="AE53">
        <v>347.221336508018</v>
      </c>
      <c r="AF53">
        <v>337.62805148752301</v>
      </c>
    </row>
    <row r="54" spans="1:32" x14ac:dyDescent="0.3">
      <c r="A54" t="s">
        <v>187</v>
      </c>
      <c r="B54" t="s">
        <v>401</v>
      </c>
      <c r="C54" t="s">
        <v>297</v>
      </c>
      <c r="D54" t="s">
        <v>402</v>
      </c>
      <c r="E54" t="s">
        <v>298</v>
      </c>
      <c r="G54">
        <v>337.216691535449</v>
      </c>
      <c r="H54">
        <v>349.93243672614801</v>
      </c>
      <c r="I54">
        <v>366.64080468556898</v>
      </c>
      <c r="J54">
        <v>388.729611195605</v>
      </c>
      <c r="K54">
        <v>410.10087662397001</v>
      </c>
      <c r="L54">
        <v>440.94616229922099</v>
      </c>
      <c r="M54">
        <v>457.430983409254</v>
      </c>
      <c r="N54">
        <v>469.46242709141399</v>
      </c>
      <c r="O54">
        <v>488.54668713910098</v>
      </c>
      <c r="P54">
        <v>512.85185452229302</v>
      </c>
      <c r="Q54">
        <v>529.59510482321298</v>
      </c>
      <c r="R54">
        <v>554.84410003890105</v>
      </c>
      <c r="S54">
        <v>601.03709746996105</v>
      </c>
      <c r="T54">
        <v>619.70886576513897</v>
      </c>
      <c r="U54">
        <v>630.44242872640405</v>
      </c>
      <c r="V54">
        <v>629.29350120900494</v>
      </c>
      <c r="W54">
        <v>611.885218439602</v>
      </c>
      <c r="X54">
        <v>598.05908183880399</v>
      </c>
      <c r="Y54">
        <v>614.33917264781496</v>
      </c>
      <c r="Z54">
        <v>633.37627431252804</v>
      </c>
      <c r="AA54">
        <v>655.07962623684296</v>
      </c>
      <c r="AB54">
        <v>657.10867607048306</v>
      </c>
      <c r="AC54">
        <v>674.02439559665697</v>
      </c>
      <c r="AD54">
        <v>735.60597870941297</v>
      </c>
      <c r="AE54">
        <v>728.48843278683398</v>
      </c>
      <c r="AF54">
        <v>719.13379788407599</v>
      </c>
    </row>
    <row r="55" spans="1:32" x14ac:dyDescent="0.3">
      <c r="A55" t="s">
        <v>187</v>
      </c>
      <c r="B55" t="s">
        <v>403</v>
      </c>
      <c r="C55" t="s">
        <v>297</v>
      </c>
      <c r="D55" t="s">
        <v>404</v>
      </c>
      <c r="E55" t="s">
        <v>298</v>
      </c>
      <c r="G55">
        <v>192.285068534071</v>
      </c>
      <c r="H55">
        <v>200.97942483338099</v>
      </c>
      <c r="I55">
        <v>211.50140397382901</v>
      </c>
      <c r="J55">
        <v>223.57328484498001</v>
      </c>
      <c r="K55">
        <v>233.73738852975001</v>
      </c>
      <c r="L55">
        <v>250.070443906549</v>
      </c>
      <c r="M55">
        <v>263.736519675468</v>
      </c>
      <c r="N55">
        <v>278.91504433188601</v>
      </c>
      <c r="O55">
        <v>292.87938263022801</v>
      </c>
      <c r="P55">
        <v>306.10075970893701</v>
      </c>
      <c r="Q55">
        <v>315.835768883073</v>
      </c>
      <c r="R55">
        <v>328.66911480904099</v>
      </c>
      <c r="S55">
        <v>355.44639853484102</v>
      </c>
      <c r="T55">
        <v>367.94884072458001</v>
      </c>
      <c r="U55">
        <v>373.49379305351601</v>
      </c>
      <c r="V55">
        <v>371.98063726274597</v>
      </c>
      <c r="W55">
        <v>360.35297874437902</v>
      </c>
      <c r="X55">
        <v>351.62075103576399</v>
      </c>
      <c r="Y55">
        <v>354.69945223855598</v>
      </c>
      <c r="Z55">
        <v>359.51491040920399</v>
      </c>
      <c r="AA55">
        <v>358.14187176522199</v>
      </c>
      <c r="AB55">
        <v>356.06122579972799</v>
      </c>
      <c r="AC55">
        <v>359.54469455571001</v>
      </c>
      <c r="AD55">
        <v>373.20052021836398</v>
      </c>
      <c r="AE55">
        <v>381.26709627881598</v>
      </c>
      <c r="AF55">
        <v>381.50574639655298</v>
      </c>
    </row>
    <row r="56" spans="1:32" x14ac:dyDescent="0.3">
      <c r="A56" t="s">
        <v>187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187</v>
      </c>
      <c r="B57" t="s">
        <v>407</v>
      </c>
      <c r="C57" t="s">
        <v>297</v>
      </c>
      <c r="D57" t="s">
        <v>408</v>
      </c>
      <c r="E57" t="s">
        <v>298</v>
      </c>
      <c r="G57">
        <v>9665.4597681800205</v>
      </c>
      <c r="H57">
        <v>10238.2883783455</v>
      </c>
      <c r="I57">
        <v>11072.408426072599</v>
      </c>
      <c r="J57">
        <v>12036.964396445799</v>
      </c>
      <c r="K57">
        <v>12914.0024001194</v>
      </c>
      <c r="L57">
        <v>13981.3334285332</v>
      </c>
      <c r="M57">
        <v>14662.2681733769</v>
      </c>
      <c r="N57">
        <v>15061.931396629099</v>
      </c>
      <c r="O57">
        <v>15486.2724923604</v>
      </c>
      <c r="P57">
        <v>16197.324867309901</v>
      </c>
      <c r="Q57">
        <v>16744.818825441798</v>
      </c>
      <c r="R57">
        <v>17404.778875581698</v>
      </c>
      <c r="S57">
        <v>18651.903856927998</v>
      </c>
      <c r="T57">
        <v>18958.892080271598</v>
      </c>
      <c r="U57">
        <v>19304.6163697952</v>
      </c>
      <c r="V57">
        <v>19239.529404259902</v>
      </c>
      <c r="W57">
        <v>18626.159363601</v>
      </c>
      <c r="X57">
        <v>17882.279275140601</v>
      </c>
      <c r="Y57">
        <v>17609.765459828901</v>
      </c>
      <c r="Z57">
        <v>17994.850347443298</v>
      </c>
      <c r="AA57">
        <v>18344.705048836</v>
      </c>
      <c r="AB57">
        <v>18768.981452407901</v>
      </c>
      <c r="AC57">
        <v>19334.232101784801</v>
      </c>
      <c r="AD57">
        <v>20840.089538454002</v>
      </c>
      <c r="AE57">
        <v>20882.1916212584</v>
      </c>
      <c r="AF57">
        <v>21631.165973126499</v>
      </c>
    </row>
    <row r="58" spans="1:32" x14ac:dyDescent="0.3">
      <c r="A58" t="s">
        <v>187</v>
      </c>
      <c r="B58" t="s">
        <v>409</v>
      </c>
      <c r="C58" t="s">
        <v>297</v>
      </c>
      <c r="D58" t="s">
        <v>410</v>
      </c>
      <c r="E58" t="s">
        <v>298</v>
      </c>
      <c r="G58">
        <v>9665.4597681800205</v>
      </c>
      <c r="H58">
        <v>10238.2883783455</v>
      </c>
      <c r="I58">
        <v>11072.408426072599</v>
      </c>
      <c r="J58">
        <v>12036.964396445799</v>
      </c>
      <c r="K58">
        <v>12914.0024001194</v>
      </c>
      <c r="L58">
        <v>13981.3334285332</v>
      </c>
      <c r="M58">
        <v>14662.2681733769</v>
      </c>
      <c r="N58">
        <v>15061.931396629099</v>
      </c>
      <c r="O58">
        <v>15486.2724923604</v>
      </c>
      <c r="P58">
        <v>16197.324867309901</v>
      </c>
      <c r="Q58">
        <v>16744.818825441798</v>
      </c>
      <c r="R58">
        <v>17404.778875581698</v>
      </c>
      <c r="S58">
        <v>18651.903856927998</v>
      </c>
      <c r="T58">
        <v>18958.892080271598</v>
      </c>
      <c r="U58">
        <v>19304.6163697952</v>
      </c>
      <c r="V58">
        <v>19239.529404259902</v>
      </c>
      <c r="W58">
        <v>18626.159363601</v>
      </c>
      <c r="X58">
        <v>17882.279275140601</v>
      </c>
      <c r="Y58">
        <v>17609.765459828901</v>
      </c>
      <c r="Z58">
        <v>17994.850347443298</v>
      </c>
      <c r="AA58">
        <v>18344.705048836</v>
      </c>
      <c r="AB58">
        <v>18768.981452407901</v>
      </c>
      <c r="AC58">
        <v>19334.232101784801</v>
      </c>
      <c r="AD58">
        <v>20840.089538454002</v>
      </c>
      <c r="AE58">
        <v>20882.1916212584</v>
      </c>
      <c r="AF58">
        <v>21631.165973126499</v>
      </c>
    </row>
    <row r="59" spans="1:32" x14ac:dyDescent="0.3">
      <c r="A59" t="s">
        <v>187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189</v>
      </c>
      <c r="B2" t="s">
        <v>295</v>
      </c>
      <c r="C2" t="s">
        <v>297</v>
      </c>
      <c r="D2" t="s">
        <v>296</v>
      </c>
      <c r="E2" t="s">
        <v>298</v>
      </c>
      <c r="G2">
        <v>112.464996308012</v>
      </c>
      <c r="H2">
        <v>118.282909582003</v>
      </c>
      <c r="I2">
        <v>124.176380969806</v>
      </c>
      <c r="J2">
        <v>133.182769416295</v>
      </c>
      <c r="K2">
        <v>139.33273839148799</v>
      </c>
      <c r="L2">
        <v>143.66339336212801</v>
      </c>
      <c r="M2">
        <v>146.539142142858</v>
      </c>
      <c r="N2">
        <v>145.54648426571501</v>
      </c>
      <c r="O2">
        <v>151.16588932287999</v>
      </c>
      <c r="P2">
        <v>156.28404423987601</v>
      </c>
      <c r="Q2">
        <v>158.117630116339</v>
      </c>
      <c r="R2">
        <v>168.148326183878</v>
      </c>
      <c r="S2">
        <v>181.33563176840801</v>
      </c>
      <c r="T2">
        <v>185.575500957184</v>
      </c>
      <c r="U2">
        <v>191.31411943378399</v>
      </c>
      <c r="V2">
        <v>196.91383546417401</v>
      </c>
      <c r="W2">
        <v>200.6962695014</v>
      </c>
      <c r="X2">
        <v>196.364512494161</v>
      </c>
      <c r="Y2">
        <v>201.73935303302201</v>
      </c>
      <c r="Z2">
        <v>211.87007779921899</v>
      </c>
      <c r="AA2">
        <v>222.815731680347</v>
      </c>
      <c r="AB2">
        <v>229.300777603591</v>
      </c>
      <c r="AC2">
        <v>235.31968582886199</v>
      </c>
      <c r="AD2">
        <v>259.27327431996503</v>
      </c>
      <c r="AE2">
        <v>259.16980771992303</v>
      </c>
      <c r="AF2">
        <v>263.55533637014003</v>
      </c>
    </row>
    <row r="3" spans="1:32" x14ac:dyDescent="0.3">
      <c r="A3" t="s">
        <v>189</v>
      </c>
      <c r="B3" t="s">
        <v>299</v>
      </c>
      <c r="C3" t="s">
        <v>297</v>
      </c>
      <c r="D3" t="s">
        <v>300</v>
      </c>
      <c r="E3" t="s">
        <v>298</v>
      </c>
      <c r="G3">
        <v>60.6147789899074</v>
      </c>
      <c r="H3">
        <v>64.831790256055001</v>
      </c>
      <c r="I3">
        <v>68.944169728655794</v>
      </c>
      <c r="J3">
        <v>73.780948291955099</v>
      </c>
      <c r="K3">
        <v>78.344420976284795</v>
      </c>
      <c r="L3">
        <v>83.998273088077795</v>
      </c>
      <c r="M3">
        <v>88.630388054551403</v>
      </c>
      <c r="N3">
        <v>88.767866711681904</v>
      </c>
      <c r="O3">
        <v>91.6003666214161</v>
      </c>
      <c r="P3">
        <v>95.364914120883896</v>
      </c>
      <c r="Q3">
        <v>98.075653804306597</v>
      </c>
      <c r="R3">
        <v>101.025687070892</v>
      </c>
      <c r="S3">
        <v>106.936235324564</v>
      </c>
      <c r="T3">
        <v>107.173150699277</v>
      </c>
      <c r="U3">
        <v>108.374254034847</v>
      </c>
      <c r="V3">
        <v>107.606938687826</v>
      </c>
      <c r="W3">
        <v>103.71116875090701</v>
      </c>
      <c r="X3">
        <v>96.905174733699099</v>
      </c>
      <c r="Y3">
        <v>92.118523095737203</v>
      </c>
      <c r="Z3">
        <v>90.787063233839802</v>
      </c>
      <c r="AA3">
        <v>90.159019648195695</v>
      </c>
      <c r="AB3">
        <v>93.070528262193605</v>
      </c>
      <c r="AC3">
        <v>102.659040643525</v>
      </c>
      <c r="AD3">
        <v>116.155761415152</v>
      </c>
      <c r="AE3">
        <v>125.518825042571</v>
      </c>
      <c r="AF3">
        <v>133.786819109779</v>
      </c>
    </row>
    <row r="4" spans="1:32" x14ac:dyDescent="0.3">
      <c r="A4" t="s">
        <v>189</v>
      </c>
      <c r="B4" t="s">
        <v>301</v>
      </c>
      <c r="C4" t="s">
        <v>297</v>
      </c>
      <c r="D4" t="s">
        <v>302</v>
      </c>
      <c r="E4" t="s">
        <v>298</v>
      </c>
      <c r="G4">
        <v>3134.3549179527199</v>
      </c>
      <c r="H4">
        <v>3274.6195534558201</v>
      </c>
      <c r="I4">
        <v>3444.6763673345899</v>
      </c>
      <c r="J4">
        <v>3642.3744704665701</v>
      </c>
      <c r="K4">
        <v>3819.35059658506</v>
      </c>
      <c r="L4">
        <v>4029.00548025029</v>
      </c>
      <c r="M4">
        <v>4163.7399679725404</v>
      </c>
      <c r="N4">
        <v>4172.7091044691297</v>
      </c>
      <c r="O4">
        <v>4229.2271684945499</v>
      </c>
      <c r="P4">
        <v>4301.4101739785201</v>
      </c>
      <c r="Q4">
        <v>4386.2372203211398</v>
      </c>
      <c r="R4">
        <v>4495.8140168628197</v>
      </c>
      <c r="S4">
        <v>4726.98907279168</v>
      </c>
      <c r="T4">
        <v>4662.7214342278403</v>
      </c>
      <c r="U4">
        <v>4699.1133504611098</v>
      </c>
      <c r="V4">
        <v>4680.7155559163302</v>
      </c>
      <c r="W4">
        <v>4572.7011802587904</v>
      </c>
      <c r="X4">
        <v>4436.9017628245501</v>
      </c>
      <c r="Y4">
        <v>4410.5204507527696</v>
      </c>
      <c r="Z4">
        <v>4475.0179666349204</v>
      </c>
      <c r="AA4">
        <v>4539.0953478831098</v>
      </c>
      <c r="AB4">
        <v>4584.8377656790599</v>
      </c>
      <c r="AC4">
        <v>4714.4611630101899</v>
      </c>
      <c r="AD4">
        <v>5083.8008290996504</v>
      </c>
      <c r="AE4">
        <v>5274.3684897333596</v>
      </c>
      <c r="AF4">
        <v>5595.5603881365596</v>
      </c>
    </row>
    <row r="5" spans="1:32" x14ac:dyDescent="0.3">
      <c r="A5" t="s">
        <v>189</v>
      </c>
      <c r="B5" t="s">
        <v>303</v>
      </c>
      <c r="C5" t="s">
        <v>297</v>
      </c>
      <c r="D5" t="s">
        <v>304</v>
      </c>
      <c r="E5" t="s">
        <v>298</v>
      </c>
      <c r="G5">
        <v>613.73826732003101</v>
      </c>
      <c r="H5">
        <v>628.52472826396001</v>
      </c>
      <c r="I5">
        <v>655.47605585741701</v>
      </c>
      <c r="J5">
        <v>687.74494240618196</v>
      </c>
      <c r="K5">
        <v>716.38009797533198</v>
      </c>
      <c r="L5">
        <v>771.812019870418</v>
      </c>
      <c r="M5">
        <v>805.43110450048903</v>
      </c>
      <c r="N5">
        <v>833.18241913806105</v>
      </c>
      <c r="O5">
        <v>839.013316913376</v>
      </c>
      <c r="P5">
        <v>853.34778739751698</v>
      </c>
      <c r="Q5">
        <v>871.74369920142101</v>
      </c>
      <c r="R5">
        <v>913.76276426823995</v>
      </c>
      <c r="S5">
        <v>989.24825780382002</v>
      </c>
      <c r="T5">
        <v>983.51608205524701</v>
      </c>
      <c r="U5">
        <v>986.60305508603403</v>
      </c>
      <c r="V5">
        <v>980.55284885099695</v>
      </c>
      <c r="W5">
        <v>964.28431201181604</v>
      </c>
      <c r="X5">
        <v>940.72826731559996</v>
      </c>
      <c r="Y5">
        <v>951.45027738038095</v>
      </c>
      <c r="Z5">
        <v>990.60003316521704</v>
      </c>
      <c r="AA5">
        <v>1044.9946771150701</v>
      </c>
      <c r="AB5">
        <v>1067.09002969433</v>
      </c>
      <c r="AC5">
        <v>1096.1258600137801</v>
      </c>
      <c r="AD5">
        <v>1189.4634771968499</v>
      </c>
      <c r="AE5">
        <v>1207.6240304231401</v>
      </c>
      <c r="AF5">
        <v>1230.3174382431</v>
      </c>
    </row>
    <row r="6" spans="1:32" x14ac:dyDescent="0.3">
      <c r="A6" t="s">
        <v>189</v>
      </c>
      <c r="B6" t="s">
        <v>305</v>
      </c>
      <c r="C6" t="s">
        <v>297</v>
      </c>
      <c r="D6" t="s">
        <v>306</v>
      </c>
      <c r="E6" t="s">
        <v>298</v>
      </c>
      <c r="G6">
        <v>645.92391441792995</v>
      </c>
      <c r="H6">
        <v>658.78294857146705</v>
      </c>
      <c r="I6">
        <v>681.29313517760704</v>
      </c>
      <c r="J6">
        <v>704.26489566338603</v>
      </c>
      <c r="K6">
        <v>716.228246317355</v>
      </c>
      <c r="L6">
        <v>734.34531283914896</v>
      </c>
      <c r="M6">
        <v>743.04960502603706</v>
      </c>
      <c r="N6">
        <v>717.55049941007599</v>
      </c>
      <c r="O6">
        <v>708.38522703882302</v>
      </c>
      <c r="P6">
        <v>690.87006896195396</v>
      </c>
      <c r="Q6">
        <v>672.705500267464</v>
      </c>
      <c r="R6">
        <v>655.47934681753395</v>
      </c>
      <c r="S6">
        <v>650.87359688402205</v>
      </c>
      <c r="T6">
        <v>623.036711432537</v>
      </c>
      <c r="U6">
        <v>607.21095912502994</v>
      </c>
      <c r="V6">
        <v>589.224162345286</v>
      </c>
      <c r="W6">
        <v>574.48333813428405</v>
      </c>
      <c r="X6">
        <v>561.07623729206205</v>
      </c>
      <c r="Y6">
        <v>565.36698168960697</v>
      </c>
      <c r="Z6">
        <v>579.79913700064606</v>
      </c>
      <c r="AA6">
        <v>593.14814756623002</v>
      </c>
      <c r="AB6">
        <v>604.270885349585</v>
      </c>
      <c r="AC6">
        <v>620.00674844707999</v>
      </c>
      <c r="AD6">
        <v>662.66177169615605</v>
      </c>
      <c r="AE6">
        <v>687.98370969671305</v>
      </c>
      <c r="AF6">
        <v>736.69657631790199</v>
      </c>
    </row>
    <row r="7" spans="1:32" x14ac:dyDescent="0.3">
      <c r="A7" t="s">
        <v>189</v>
      </c>
      <c r="B7" t="s">
        <v>307</v>
      </c>
      <c r="C7" t="s">
        <v>297</v>
      </c>
      <c r="D7" t="s">
        <v>308</v>
      </c>
      <c r="E7" t="s">
        <v>298</v>
      </c>
      <c r="G7">
        <v>282.68190667811001</v>
      </c>
      <c r="H7">
        <v>296.17273886667402</v>
      </c>
      <c r="I7">
        <v>315.63956214006902</v>
      </c>
      <c r="J7">
        <v>336.53226008905102</v>
      </c>
      <c r="K7">
        <v>356.357330553792</v>
      </c>
      <c r="L7">
        <v>373.83920036336298</v>
      </c>
      <c r="M7">
        <v>384.98095501703301</v>
      </c>
      <c r="N7">
        <v>385.22475418828702</v>
      </c>
      <c r="O7">
        <v>395.37950684427801</v>
      </c>
      <c r="P7">
        <v>405.028727141481</v>
      </c>
      <c r="Q7">
        <v>413.27307391478797</v>
      </c>
      <c r="R7">
        <v>420.02519802816602</v>
      </c>
      <c r="S7">
        <v>433.95615235430301</v>
      </c>
      <c r="T7">
        <v>427.21448028165503</v>
      </c>
      <c r="U7">
        <v>430.223801935751</v>
      </c>
      <c r="V7">
        <v>422.918984024748</v>
      </c>
      <c r="W7">
        <v>411.95735863201298</v>
      </c>
      <c r="X7">
        <v>395.46555120430099</v>
      </c>
      <c r="Y7">
        <v>387.69165868627903</v>
      </c>
      <c r="Z7">
        <v>389.55540089358499</v>
      </c>
      <c r="AA7">
        <v>387.54460266254802</v>
      </c>
      <c r="AB7">
        <v>388.302144048466</v>
      </c>
      <c r="AC7">
        <v>394.61775130226602</v>
      </c>
      <c r="AD7">
        <v>421.33079040515997</v>
      </c>
      <c r="AE7">
        <v>439.01426075538802</v>
      </c>
      <c r="AF7">
        <v>467.05541566949398</v>
      </c>
    </row>
    <row r="8" spans="1:32" x14ac:dyDescent="0.3">
      <c r="A8" t="s">
        <v>189</v>
      </c>
      <c r="B8" t="s">
        <v>309</v>
      </c>
      <c r="C8" t="s">
        <v>297</v>
      </c>
      <c r="D8" t="s">
        <v>310</v>
      </c>
      <c r="E8" t="s">
        <v>298</v>
      </c>
      <c r="G8">
        <v>37.007407500937198</v>
      </c>
      <c r="H8">
        <v>38.991750297286401</v>
      </c>
      <c r="I8">
        <v>36.720175190950798</v>
      </c>
      <c r="J8">
        <v>38.762991713624899</v>
      </c>
      <c r="K8">
        <v>46.590966735190001</v>
      </c>
      <c r="L8">
        <v>51.779630014533303</v>
      </c>
      <c r="M8">
        <v>54.026939689925698</v>
      </c>
      <c r="N8">
        <v>57.158828293399601</v>
      </c>
      <c r="O8">
        <v>63.684724956788401</v>
      </c>
      <c r="P8">
        <v>79.317241456432001</v>
      </c>
      <c r="Q8">
        <v>96.514405120733599</v>
      </c>
      <c r="R8">
        <v>105.138512846103</v>
      </c>
      <c r="S8">
        <v>124.55506333754801</v>
      </c>
      <c r="T8">
        <v>114.709291714534</v>
      </c>
      <c r="U8">
        <v>122.409200291061</v>
      </c>
      <c r="V8">
        <v>141.207960762802</v>
      </c>
      <c r="W8">
        <v>135.22655872382299</v>
      </c>
      <c r="X8">
        <v>134.121956669849</v>
      </c>
      <c r="Y8">
        <v>134.90415405424099</v>
      </c>
      <c r="Z8">
        <v>126.60510883858301</v>
      </c>
      <c r="AA8">
        <v>118.769530825755</v>
      </c>
      <c r="AB8">
        <v>104.472152131027</v>
      </c>
      <c r="AC8">
        <v>95.653669289828102</v>
      </c>
      <c r="AD8">
        <v>92.823609630203407</v>
      </c>
      <c r="AE8">
        <v>84.932661355375004</v>
      </c>
      <c r="AF8">
        <v>82.498212083448806</v>
      </c>
    </row>
    <row r="9" spans="1:32" x14ac:dyDescent="0.3">
      <c r="A9" t="s">
        <v>189</v>
      </c>
      <c r="B9" t="s">
        <v>311</v>
      </c>
      <c r="C9" t="s">
        <v>297</v>
      </c>
      <c r="D9" t="s">
        <v>312</v>
      </c>
      <c r="E9" t="s">
        <v>298</v>
      </c>
      <c r="G9">
        <v>138.23437040715001</v>
      </c>
      <c r="H9">
        <v>144.394101662141</v>
      </c>
      <c r="I9">
        <v>148.386872144687</v>
      </c>
      <c r="J9">
        <v>152.56523105302099</v>
      </c>
      <c r="K9">
        <v>157.48178921862001</v>
      </c>
      <c r="L9">
        <v>162.76767829337999</v>
      </c>
      <c r="M9">
        <v>168.35359494356999</v>
      </c>
      <c r="N9">
        <v>170.473806639717</v>
      </c>
      <c r="O9">
        <v>174.836960015372</v>
      </c>
      <c r="P9">
        <v>179.37860583861899</v>
      </c>
      <c r="Q9">
        <v>183.83528361830301</v>
      </c>
      <c r="R9">
        <v>190.87718623641501</v>
      </c>
      <c r="S9">
        <v>199.01720625837899</v>
      </c>
      <c r="T9">
        <v>191.17207256769501</v>
      </c>
      <c r="U9">
        <v>198.44355769640899</v>
      </c>
      <c r="V9">
        <v>197.82034383827201</v>
      </c>
      <c r="W9">
        <v>193.39015103977599</v>
      </c>
      <c r="X9">
        <v>185.13030957740099</v>
      </c>
      <c r="Y9">
        <v>179.21048220411501</v>
      </c>
      <c r="Z9">
        <v>179.16611021862201</v>
      </c>
      <c r="AA9">
        <v>178.14613344654799</v>
      </c>
      <c r="AB9">
        <v>182.39916311847799</v>
      </c>
      <c r="AC9">
        <v>187.95887903489901</v>
      </c>
      <c r="AD9">
        <v>206.05746252591399</v>
      </c>
      <c r="AE9">
        <v>212.58010704907599</v>
      </c>
      <c r="AF9">
        <v>222.120433134058</v>
      </c>
    </row>
    <row r="10" spans="1:32" x14ac:dyDescent="0.3">
      <c r="A10" t="s">
        <v>189</v>
      </c>
      <c r="B10" t="s">
        <v>313</v>
      </c>
      <c r="C10" t="s">
        <v>297</v>
      </c>
      <c r="D10" t="s">
        <v>314</v>
      </c>
      <c r="E10" t="s">
        <v>298</v>
      </c>
      <c r="G10">
        <v>265.32649160451501</v>
      </c>
      <c r="H10">
        <v>277.94036035099401</v>
      </c>
      <c r="I10">
        <v>285.78342638989102</v>
      </c>
      <c r="J10">
        <v>293.85839310530798</v>
      </c>
      <c r="K10">
        <v>304.11006228357002</v>
      </c>
      <c r="L10">
        <v>314.33652760514201</v>
      </c>
      <c r="M10">
        <v>323.28812548597602</v>
      </c>
      <c r="N10">
        <v>321.70521388535798</v>
      </c>
      <c r="O10">
        <v>325.14795533618002</v>
      </c>
      <c r="P10">
        <v>330.77999549408003</v>
      </c>
      <c r="Q10">
        <v>339.03754748359103</v>
      </c>
      <c r="R10">
        <v>354.01579982398999</v>
      </c>
      <c r="S10">
        <v>368.340116719614</v>
      </c>
      <c r="T10">
        <v>363.47310683722498</v>
      </c>
      <c r="U10">
        <v>375.65505317128799</v>
      </c>
      <c r="V10">
        <v>377.010249705955</v>
      </c>
      <c r="W10">
        <v>355.65588209449999</v>
      </c>
      <c r="X10">
        <v>332.59765020765201</v>
      </c>
      <c r="Y10">
        <v>312.85022764910798</v>
      </c>
      <c r="Z10">
        <v>309.61890271858903</v>
      </c>
      <c r="AA10">
        <v>302.69411808799498</v>
      </c>
      <c r="AB10">
        <v>300.81144362581301</v>
      </c>
      <c r="AC10">
        <v>305.92267738257902</v>
      </c>
      <c r="AD10">
        <v>332.45301473960001</v>
      </c>
      <c r="AE10">
        <v>350.332073012546</v>
      </c>
      <c r="AF10">
        <v>372.11794775880401</v>
      </c>
    </row>
    <row r="11" spans="1:32" x14ac:dyDescent="0.3">
      <c r="A11" t="s">
        <v>189</v>
      </c>
      <c r="B11" t="s">
        <v>315</v>
      </c>
      <c r="C11" t="s">
        <v>297</v>
      </c>
      <c r="D11" t="s">
        <v>316</v>
      </c>
      <c r="E11" t="s">
        <v>298</v>
      </c>
      <c r="G11">
        <v>127.092121197365</v>
      </c>
      <c r="H11">
        <v>133.54625868885299</v>
      </c>
      <c r="I11">
        <v>137.39655424520399</v>
      </c>
      <c r="J11">
        <v>141.29316205228699</v>
      </c>
      <c r="K11">
        <v>146.62827306495001</v>
      </c>
      <c r="L11">
        <v>151.56884931176199</v>
      </c>
      <c r="M11">
        <v>154.93453054240501</v>
      </c>
      <c r="N11">
        <v>151.23140724564101</v>
      </c>
      <c r="O11">
        <v>150.31099532080799</v>
      </c>
      <c r="P11">
        <v>151.401389655461</v>
      </c>
      <c r="Q11">
        <v>155.20226386528799</v>
      </c>
      <c r="R11">
        <v>163.13861358757501</v>
      </c>
      <c r="S11">
        <v>169.32291046123501</v>
      </c>
      <c r="T11">
        <v>172.30103426952999</v>
      </c>
      <c r="U11">
        <v>177.21149547487801</v>
      </c>
      <c r="V11">
        <v>179.189905867683</v>
      </c>
      <c r="W11">
        <v>162.265731054724</v>
      </c>
      <c r="X11">
        <v>147.46734063025201</v>
      </c>
      <c r="Y11">
        <v>133.639745444993</v>
      </c>
      <c r="Z11">
        <v>130.45279249996699</v>
      </c>
      <c r="AA11">
        <v>124.547984641447</v>
      </c>
      <c r="AB11">
        <v>118.412280507335</v>
      </c>
      <c r="AC11">
        <v>117.96379834768101</v>
      </c>
      <c r="AD11">
        <v>126.395552213687</v>
      </c>
      <c r="AE11">
        <v>137.75196596347001</v>
      </c>
      <c r="AF11">
        <v>149.997514624746</v>
      </c>
    </row>
    <row r="12" spans="1:32" x14ac:dyDescent="0.3">
      <c r="A12" t="s">
        <v>189</v>
      </c>
      <c r="B12" t="s">
        <v>317</v>
      </c>
      <c r="C12" t="s">
        <v>297</v>
      </c>
      <c r="D12" t="s">
        <v>318</v>
      </c>
      <c r="E12" t="s">
        <v>298</v>
      </c>
      <c r="G12">
        <v>302.86856739961502</v>
      </c>
      <c r="H12">
        <v>320.37624255524997</v>
      </c>
      <c r="I12">
        <v>341.62645910060797</v>
      </c>
      <c r="J12">
        <v>368.06608954147902</v>
      </c>
      <c r="K12">
        <v>393.93324597842599</v>
      </c>
      <c r="L12">
        <v>420.17800272509697</v>
      </c>
      <c r="M12">
        <v>440.58506160942198</v>
      </c>
      <c r="N12">
        <v>445.82459633585302</v>
      </c>
      <c r="O12">
        <v>458.18940043498299</v>
      </c>
      <c r="P12">
        <v>474.395254152262</v>
      </c>
      <c r="Q12">
        <v>487.28383399663198</v>
      </c>
      <c r="R12">
        <v>501.39917714806199</v>
      </c>
      <c r="S12">
        <v>526.28384883678598</v>
      </c>
      <c r="T12">
        <v>519.78342604065199</v>
      </c>
      <c r="U12">
        <v>520.92940227073905</v>
      </c>
      <c r="V12">
        <v>514.95739767170801</v>
      </c>
      <c r="W12">
        <v>493.519211510795</v>
      </c>
      <c r="X12">
        <v>468.59331175011499</v>
      </c>
      <c r="Y12">
        <v>458.76010347635503</v>
      </c>
      <c r="Z12">
        <v>461.73760071849603</v>
      </c>
      <c r="AA12">
        <v>462.89815750421502</v>
      </c>
      <c r="AB12">
        <v>468.76361236614702</v>
      </c>
      <c r="AC12">
        <v>484.19606060307001</v>
      </c>
      <c r="AD12">
        <v>522.61101529843404</v>
      </c>
      <c r="AE12">
        <v>547.670979348061</v>
      </c>
      <c r="AF12">
        <v>590.09751616225606</v>
      </c>
    </row>
    <row r="13" spans="1:32" x14ac:dyDescent="0.3">
      <c r="A13" t="s">
        <v>189</v>
      </c>
      <c r="B13" t="s">
        <v>319</v>
      </c>
      <c r="C13" t="s">
        <v>297</v>
      </c>
      <c r="D13" t="s">
        <v>320</v>
      </c>
      <c r="E13" t="s">
        <v>298</v>
      </c>
      <c r="G13">
        <v>234.11370167750101</v>
      </c>
      <c r="H13">
        <v>250.704354290867</v>
      </c>
      <c r="I13">
        <v>269.619443243246</v>
      </c>
      <c r="J13">
        <v>290.90990036658502</v>
      </c>
      <c r="K13">
        <v>310.60369548678602</v>
      </c>
      <c r="L13">
        <v>331.263732011098</v>
      </c>
      <c r="M13">
        <v>345.38538637673298</v>
      </c>
      <c r="N13">
        <v>348.88290382018602</v>
      </c>
      <c r="O13">
        <v>364.17164311786701</v>
      </c>
      <c r="P13">
        <v>379.13423127787502</v>
      </c>
      <c r="Q13">
        <v>396.20653427365102</v>
      </c>
      <c r="R13">
        <v>418.45181407009397</v>
      </c>
      <c r="S13">
        <v>453.26458234625102</v>
      </c>
      <c r="T13">
        <v>458.52345961497701</v>
      </c>
      <c r="U13">
        <v>469.85831176239998</v>
      </c>
      <c r="V13">
        <v>479.48363977581801</v>
      </c>
      <c r="W13">
        <v>486.59186147168998</v>
      </c>
      <c r="X13">
        <v>482.26831785865102</v>
      </c>
      <c r="Y13">
        <v>479.102182571139</v>
      </c>
      <c r="Z13">
        <v>476.05215794815098</v>
      </c>
      <c r="AA13">
        <v>471.27785594091301</v>
      </c>
      <c r="AB13">
        <v>476.04867153391399</v>
      </c>
      <c r="AC13">
        <v>489.71578575874298</v>
      </c>
      <c r="AD13">
        <v>530.16413064860706</v>
      </c>
      <c r="AE13">
        <v>561.08495994999998</v>
      </c>
      <c r="AF13">
        <v>614.85380262895001</v>
      </c>
    </row>
    <row r="14" spans="1:32" x14ac:dyDescent="0.3">
      <c r="A14" t="s">
        <v>189</v>
      </c>
      <c r="B14" t="s">
        <v>321</v>
      </c>
      <c r="C14" t="s">
        <v>297</v>
      </c>
      <c r="D14" t="s">
        <v>322</v>
      </c>
      <c r="E14" t="s">
        <v>298</v>
      </c>
      <c r="G14">
        <v>84.341347920923596</v>
      </c>
      <c r="H14">
        <v>88.278678007266194</v>
      </c>
      <c r="I14">
        <v>92.073095889906199</v>
      </c>
      <c r="J14">
        <v>98.806571574604007</v>
      </c>
      <c r="K14">
        <v>101.29957785392899</v>
      </c>
      <c r="L14">
        <v>106.415996275073</v>
      </c>
      <c r="M14">
        <v>108.628113245926</v>
      </c>
      <c r="N14">
        <v>108.052849057887</v>
      </c>
      <c r="O14">
        <v>109.12646815678799</v>
      </c>
      <c r="P14">
        <v>112.073466736394</v>
      </c>
      <c r="Q14">
        <v>115.449563810573</v>
      </c>
      <c r="R14">
        <v>115.076867150811</v>
      </c>
      <c r="S14">
        <v>114.635027193103</v>
      </c>
      <c r="T14">
        <v>105.672209903072</v>
      </c>
      <c r="U14">
        <v>98.901926611789605</v>
      </c>
      <c r="V14">
        <v>96.268663077514006</v>
      </c>
      <c r="W14">
        <v>92.904542039627998</v>
      </c>
      <c r="X14">
        <v>87.833684613049002</v>
      </c>
      <c r="Y14">
        <v>85.556805994183406</v>
      </c>
      <c r="Z14">
        <v>85.879989002576195</v>
      </c>
      <c r="AA14">
        <v>87.816427456748201</v>
      </c>
      <c r="AB14">
        <v>90.264159892542395</v>
      </c>
      <c r="AC14">
        <v>93.887454076102301</v>
      </c>
      <c r="AD14">
        <v>97.422920434659602</v>
      </c>
      <c r="AE14">
        <v>100.81110980137299</v>
      </c>
      <c r="AF14">
        <v>107.904838372914</v>
      </c>
    </row>
    <row r="15" spans="1:32" x14ac:dyDescent="0.3">
      <c r="A15" t="s">
        <v>189</v>
      </c>
      <c r="B15" t="s">
        <v>323</v>
      </c>
      <c r="C15" t="s">
        <v>297</v>
      </c>
      <c r="D15" t="s">
        <v>324</v>
      </c>
      <c r="E15" t="s">
        <v>298</v>
      </c>
      <c r="G15">
        <v>174.79374498167701</v>
      </c>
      <c r="H15">
        <v>184.709276677547</v>
      </c>
      <c r="I15">
        <v>194.08807083302401</v>
      </c>
      <c r="J15">
        <v>209.40396099972901</v>
      </c>
      <c r="K15">
        <v>218.859719609519</v>
      </c>
      <c r="L15">
        <v>231.03682525507199</v>
      </c>
      <c r="M15">
        <v>236.078256652422</v>
      </c>
      <c r="N15">
        <v>232.505035256181</v>
      </c>
      <c r="O15">
        <v>232.86974382885501</v>
      </c>
      <c r="P15">
        <v>236.257226293304</v>
      </c>
      <c r="Q15">
        <v>240.57126696493401</v>
      </c>
      <c r="R15">
        <v>243.045264971146</v>
      </c>
      <c r="S15">
        <v>251.444961725094</v>
      </c>
      <c r="T15">
        <v>248.98451280162701</v>
      </c>
      <c r="U15">
        <v>250.039471778022</v>
      </c>
      <c r="V15">
        <v>248.433541496065</v>
      </c>
      <c r="W15">
        <v>245.653408430165</v>
      </c>
      <c r="X15">
        <v>241.67971764684199</v>
      </c>
      <c r="Y15">
        <v>241.80637218850899</v>
      </c>
      <c r="Z15">
        <v>244.579594181863</v>
      </c>
      <c r="AA15">
        <v>247.02290602664499</v>
      </c>
      <c r="AB15">
        <v>252.11606224890301</v>
      </c>
      <c r="AC15">
        <v>258.24992325350701</v>
      </c>
      <c r="AD15">
        <v>272.09008878910299</v>
      </c>
      <c r="AE15">
        <v>278.83705079760898</v>
      </c>
      <c r="AF15">
        <v>294.034849412418</v>
      </c>
    </row>
    <row r="16" spans="1:32" x14ac:dyDescent="0.3">
      <c r="A16" t="s">
        <v>189</v>
      </c>
      <c r="B16" t="s">
        <v>325</v>
      </c>
      <c r="C16" t="s">
        <v>297</v>
      </c>
      <c r="D16" t="s">
        <v>326</v>
      </c>
      <c r="E16" t="s">
        <v>298</v>
      </c>
      <c r="G16">
        <v>90.452397060753498</v>
      </c>
      <c r="H16">
        <v>96.430598670281</v>
      </c>
      <c r="I16">
        <v>102.01497494311801</v>
      </c>
      <c r="J16">
        <v>110.597389425125</v>
      </c>
      <c r="K16">
        <v>117.560141755591</v>
      </c>
      <c r="L16">
        <v>124.620828979999</v>
      </c>
      <c r="M16">
        <v>127.450143406496</v>
      </c>
      <c r="N16">
        <v>124.452186198294</v>
      </c>
      <c r="O16">
        <v>123.743275672067</v>
      </c>
      <c r="P16">
        <v>124.18375955691</v>
      </c>
      <c r="Q16">
        <v>125.121703154361</v>
      </c>
      <c r="R16">
        <v>127.968397820334</v>
      </c>
      <c r="S16">
        <v>136.80993453199099</v>
      </c>
      <c r="T16">
        <v>143.312302898555</v>
      </c>
      <c r="U16">
        <v>151.137545166233</v>
      </c>
      <c r="V16">
        <v>152.16487841855101</v>
      </c>
      <c r="W16">
        <v>152.74886639053699</v>
      </c>
      <c r="X16">
        <v>153.84603303379299</v>
      </c>
      <c r="Y16">
        <v>156.24956619432601</v>
      </c>
      <c r="Z16">
        <v>158.699605179287</v>
      </c>
      <c r="AA16">
        <v>159.206478569897</v>
      </c>
      <c r="AB16">
        <v>161.85190235636</v>
      </c>
      <c r="AC16">
        <v>164.36246917740499</v>
      </c>
      <c r="AD16">
        <v>174.66716835444399</v>
      </c>
      <c r="AE16">
        <v>178.02594099623599</v>
      </c>
      <c r="AF16">
        <v>186.13001103950401</v>
      </c>
    </row>
    <row r="17" spans="1:32" x14ac:dyDescent="0.3">
      <c r="A17" t="s">
        <v>189</v>
      </c>
      <c r="B17" t="s">
        <v>327</v>
      </c>
      <c r="C17" t="s">
        <v>297</v>
      </c>
      <c r="D17" t="s">
        <v>328</v>
      </c>
      <c r="E17" t="s">
        <v>298</v>
      </c>
      <c r="G17">
        <v>83.519007982859904</v>
      </c>
      <c r="H17">
        <v>89.212123622164299</v>
      </c>
      <c r="I17">
        <v>94.863631063796902</v>
      </c>
      <c r="J17">
        <v>103.110738198703</v>
      </c>
      <c r="K17">
        <v>110.349500078261</v>
      </c>
      <c r="L17">
        <v>116.975399005672</v>
      </c>
      <c r="M17">
        <v>121.92236899468401</v>
      </c>
      <c r="N17">
        <v>122.565597713149</v>
      </c>
      <c r="O17">
        <v>125.826549002061</v>
      </c>
      <c r="P17">
        <v>128.40093731019499</v>
      </c>
      <c r="Q17">
        <v>132.31123845213801</v>
      </c>
      <c r="R17">
        <v>139.38645918135899</v>
      </c>
      <c r="S17">
        <v>148.97126202912301</v>
      </c>
      <c r="T17">
        <v>146.17331128251701</v>
      </c>
      <c r="U17">
        <v>142.32322913840599</v>
      </c>
      <c r="V17">
        <v>137.90777305383099</v>
      </c>
      <c r="W17">
        <v>131.499829717751</v>
      </c>
      <c r="X17">
        <v>127.154860302042</v>
      </c>
      <c r="Y17">
        <v>127.803835759363</v>
      </c>
      <c r="Z17">
        <v>128.58706002444299</v>
      </c>
      <c r="AA17">
        <v>130.87246867846</v>
      </c>
      <c r="AB17">
        <v>130.48582437479101</v>
      </c>
      <c r="AC17">
        <v>134.96027293108901</v>
      </c>
      <c r="AD17">
        <v>146.03855448493599</v>
      </c>
      <c r="AE17">
        <v>154.37182502056501</v>
      </c>
      <c r="AF17">
        <v>168.53995654166101</v>
      </c>
    </row>
    <row r="18" spans="1:32" x14ac:dyDescent="0.3">
      <c r="A18" t="s">
        <v>189</v>
      </c>
      <c r="B18" t="s">
        <v>329</v>
      </c>
      <c r="C18" t="s">
        <v>297</v>
      </c>
      <c r="D18" t="s">
        <v>330</v>
      </c>
      <c r="E18" t="s">
        <v>298</v>
      </c>
      <c r="G18">
        <v>266.97716823642997</v>
      </c>
      <c r="H18">
        <v>283.30706761482003</v>
      </c>
      <c r="I18">
        <v>303.33833037864002</v>
      </c>
      <c r="J18">
        <v>321.91161511831501</v>
      </c>
      <c r="K18">
        <v>339.92550191825899</v>
      </c>
      <c r="L18">
        <v>358.52759043496201</v>
      </c>
      <c r="M18">
        <v>369.51517524613399</v>
      </c>
      <c r="N18">
        <v>364.72567685207201</v>
      </c>
      <c r="O18">
        <v>363.25781193794302</v>
      </c>
      <c r="P18">
        <v>362.92328601925499</v>
      </c>
      <c r="Q18">
        <v>368.61493571275201</v>
      </c>
      <c r="R18">
        <v>364.70896184687501</v>
      </c>
      <c r="S18">
        <v>371.95004103557602</v>
      </c>
      <c r="T18">
        <v>357.12733334971</v>
      </c>
      <c r="U18">
        <v>360.35527018967099</v>
      </c>
      <c r="V18">
        <v>356.20952251612198</v>
      </c>
      <c r="W18">
        <v>348.79927595132199</v>
      </c>
      <c r="X18">
        <v>337.24525636043398</v>
      </c>
      <c r="Y18">
        <v>331.31114190724799</v>
      </c>
      <c r="Z18">
        <v>336.17157676467599</v>
      </c>
      <c r="AA18">
        <v>342.278641454926</v>
      </c>
      <c r="AB18">
        <v>347.85243374224302</v>
      </c>
      <c r="AC18">
        <v>371.64869199305002</v>
      </c>
      <c r="AD18">
        <v>411.93854066269699</v>
      </c>
      <c r="AE18">
        <v>432.58476322518601</v>
      </c>
      <c r="AF18">
        <v>466.25564418821301</v>
      </c>
    </row>
    <row r="19" spans="1:32" x14ac:dyDescent="0.3">
      <c r="A19" t="s">
        <v>189</v>
      </c>
      <c r="B19" t="s">
        <v>331</v>
      </c>
      <c r="C19" t="s">
        <v>297</v>
      </c>
      <c r="D19" t="s">
        <v>332</v>
      </c>
      <c r="E19" t="s">
        <v>298</v>
      </c>
      <c r="G19">
        <v>227.40474015311099</v>
      </c>
      <c r="H19">
        <v>245.89796234479101</v>
      </c>
      <c r="I19">
        <v>266.22807795934199</v>
      </c>
      <c r="J19">
        <v>287.80868326421103</v>
      </c>
      <c r="K19">
        <v>306.012229648568</v>
      </c>
      <c r="L19">
        <v>324.91124012578399</v>
      </c>
      <c r="M19">
        <v>339.47698937368398</v>
      </c>
      <c r="N19">
        <v>343.38357957651101</v>
      </c>
      <c r="O19">
        <v>353.30128908339799</v>
      </c>
      <c r="P19">
        <v>360.95541847416303</v>
      </c>
      <c r="Q19">
        <v>367.97518493303397</v>
      </c>
      <c r="R19">
        <v>380.40071786125498</v>
      </c>
      <c r="S19">
        <v>408.10118971954103</v>
      </c>
      <c r="T19">
        <v>420.17971881716397</v>
      </c>
      <c r="U19">
        <v>433.50559571270702</v>
      </c>
      <c r="V19">
        <v>432.809475712996</v>
      </c>
      <c r="W19">
        <v>425.03014358063001</v>
      </c>
      <c r="X19">
        <v>415.97063621700801</v>
      </c>
      <c r="Y19">
        <v>419.47351539053699</v>
      </c>
      <c r="Z19">
        <v>431.71139438066803</v>
      </c>
      <c r="AA19">
        <v>437.594242020357</v>
      </c>
      <c r="AB19">
        <v>444.62450656384198</v>
      </c>
      <c r="AC19">
        <v>463.36372203519801</v>
      </c>
      <c r="AD19">
        <v>502.225835547901</v>
      </c>
      <c r="AE19">
        <v>529.93217614876801</v>
      </c>
      <c r="AF19">
        <v>573.09302913031604</v>
      </c>
    </row>
    <row r="20" spans="1:32" x14ac:dyDescent="0.3">
      <c r="A20" t="s">
        <v>189</v>
      </c>
      <c r="B20" t="s">
        <v>333</v>
      </c>
      <c r="C20" t="s">
        <v>297</v>
      </c>
      <c r="D20" t="s">
        <v>334</v>
      </c>
      <c r="E20" t="s">
        <v>298</v>
      </c>
      <c r="G20">
        <v>173.95343988805701</v>
      </c>
      <c r="H20">
        <v>182.185665294979</v>
      </c>
      <c r="I20">
        <v>189.44912908085499</v>
      </c>
      <c r="J20">
        <v>207.27273142768601</v>
      </c>
      <c r="K20">
        <v>230.47129760678601</v>
      </c>
      <c r="L20">
        <v>255.402804298722</v>
      </c>
      <c r="M20">
        <v>275.89699827301502</v>
      </c>
      <c r="N20">
        <v>284.33778365854801</v>
      </c>
      <c r="O20">
        <v>305.58963015629502</v>
      </c>
      <c r="P20">
        <v>344.91241262896602</v>
      </c>
      <c r="Q20">
        <v>370.05938199962202</v>
      </c>
      <c r="R20">
        <v>406.97500283418498</v>
      </c>
      <c r="S20">
        <v>481.09564482866898</v>
      </c>
      <c r="T20">
        <v>499.50739651535503</v>
      </c>
      <c r="U20">
        <v>520.99902506386195</v>
      </c>
      <c r="V20">
        <v>534.107210732711</v>
      </c>
      <c r="W20">
        <v>513.01315641536496</v>
      </c>
      <c r="X20">
        <v>536.04290539531098</v>
      </c>
      <c r="Y20">
        <v>547.31793616971299</v>
      </c>
      <c r="Z20">
        <v>518.38850207467897</v>
      </c>
      <c r="AA20">
        <v>499.09335852445099</v>
      </c>
      <c r="AB20">
        <v>489.42164373602702</v>
      </c>
      <c r="AC20">
        <v>454.56432088446098</v>
      </c>
      <c r="AD20">
        <v>448.79491421538398</v>
      </c>
      <c r="AE20">
        <v>452.01499988076802</v>
      </c>
      <c r="AF20">
        <v>461.92531858695401</v>
      </c>
    </row>
    <row r="21" spans="1:32" x14ac:dyDescent="0.3">
      <c r="A21" t="s">
        <v>189</v>
      </c>
      <c r="B21" t="s">
        <v>335</v>
      </c>
      <c r="C21" t="s">
        <v>297</v>
      </c>
      <c r="D21" t="s">
        <v>336</v>
      </c>
      <c r="E21" t="s">
        <v>298</v>
      </c>
      <c r="G21">
        <v>307.07111358006802</v>
      </c>
      <c r="H21">
        <v>327.267921032196</v>
      </c>
      <c r="I21">
        <v>347.52168307554098</v>
      </c>
      <c r="J21">
        <v>382.56462911171201</v>
      </c>
      <c r="K21">
        <v>422.29397208380999</v>
      </c>
      <c r="L21">
        <v>467.51644876627699</v>
      </c>
      <c r="M21">
        <v>507.63655562999298</v>
      </c>
      <c r="N21">
        <v>532.32433947788502</v>
      </c>
      <c r="O21">
        <v>577.74784622488505</v>
      </c>
      <c r="P21">
        <v>641.64744130357496</v>
      </c>
      <c r="Q21">
        <v>692.23903697702599</v>
      </c>
      <c r="R21">
        <v>754.09676433859704</v>
      </c>
      <c r="S21">
        <v>863.17808671802698</v>
      </c>
      <c r="T21">
        <v>906.65159696321405</v>
      </c>
      <c r="U21">
        <v>946.255148001782</v>
      </c>
      <c r="V21">
        <v>963.10353192786101</v>
      </c>
      <c r="W21">
        <v>930.91515620156304</v>
      </c>
      <c r="X21">
        <v>939.87302405083301</v>
      </c>
      <c r="Y21">
        <v>935.86674485425203</v>
      </c>
      <c r="Z21">
        <v>895.70225607998702</v>
      </c>
      <c r="AA21">
        <v>868.40160309204805</v>
      </c>
      <c r="AB21">
        <v>852.67991927686205</v>
      </c>
      <c r="AC21">
        <v>812.25903110941999</v>
      </c>
      <c r="AD21">
        <v>814.17467835455102</v>
      </c>
      <c r="AE21">
        <v>825.55680292309398</v>
      </c>
      <c r="AF21">
        <v>844.33640521263601</v>
      </c>
    </row>
    <row r="22" spans="1:32" x14ac:dyDescent="0.3">
      <c r="A22" t="s">
        <v>189</v>
      </c>
      <c r="B22" t="s">
        <v>337</v>
      </c>
      <c r="C22" t="s">
        <v>297</v>
      </c>
      <c r="D22" t="s">
        <v>338</v>
      </c>
      <c r="E22" t="s">
        <v>298</v>
      </c>
      <c r="G22">
        <v>133.11767369201101</v>
      </c>
      <c r="H22">
        <v>145.082255737217</v>
      </c>
      <c r="I22">
        <v>158.07255399468599</v>
      </c>
      <c r="J22">
        <v>175.29189768402699</v>
      </c>
      <c r="K22">
        <v>191.822674477025</v>
      </c>
      <c r="L22">
        <v>212.11364446755499</v>
      </c>
      <c r="M22">
        <v>231.739557356978</v>
      </c>
      <c r="N22">
        <v>247.98655581933701</v>
      </c>
      <c r="O22">
        <v>272.158216068591</v>
      </c>
      <c r="P22">
        <v>296.73502867461002</v>
      </c>
      <c r="Q22">
        <v>322.17965497740499</v>
      </c>
      <c r="R22">
        <v>347.12176150441201</v>
      </c>
      <c r="S22">
        <v>382.08244188935703</v>
      </c>
      <c r="T22">
        <v>407.14420044785902</v>
      </c>
      <c r="U22">
        <v>425.25612293792</v>
      </c>
      <c r="V22">
        <v>428.99632119515002</v>
      </c>
      <c r="W22">
        <v>417.90199978619899</v>
      </c>
      <c r="X22">
        <v>403.83011865552203</v>
      </c>
      <c r="Y22">
        <v>388.54880868453898</v>
      </c>
      <c r="Z22">
        <v>377.313754005308</v>
      </c>
      <c r="AA22">
        <v>369.30824456759802</v>
      </c>
      <c r="AB22">
        <v>363.258275540836</v>
      </c>
      <c r="AC22">
        <v>357.69471022495901</v>
      </c>
      <c r="AD22">
        <v>365.379764139168</v>
      </c>
      <c r="AE22">
        <v>373.54180304232602</v>
      </c>
      <c r="AF22">
        <v>382.41108662568303</v>
      </c>
    </row>
    <row r="23" spans="1:32" x14ac:dyDescent="0.3">
      <c r="A23" t="s">
        <v>189</v>
      </c>
      <c r="B23" t="s">
        <v>339</v>
      </c>
      <c r="C23" t="s">
        <v>297</v>
      </c>
      <c r="D23" t="s">
        <v>340</v>
      </c>
      <c r="E23" t="s">
        <v>298</v>
      </c>
      <c r="G23">
        <v>1338.1976652369699</v>
      </c>
      <c r="H23">
        <v>1474.6787384173199</v>
      </c>
      <c r="I23">
        <v>1652.68830648677</v>
      </c>
      <c r="J23">
        <v>1848.5503039463199</v>
      </c>
      <c r="K23">
        <v>2058.2798170897499</v>
      </c>
      <c r="L23">
        <v>2246.5219224304601</v>
      </c>
      <c r="M23">
        <v>2432.3786039576198</v>
      </c>
      <c r="N23">
        <v>2476.3221216510401</v>
      </c>
      <c r="O23">
        <v>2625.5538426633402</v>
      </c>
      <c r="P23">
        <v>2759.69183401489</v>
      </c>
      <c r="Q23">
        <v>2860.7023698729399</v>
      </c>
      <c r="R23">
        <v>2979.7191843774199</v>
      </c>
      <c r="S23">
        <v>3155.82895304671</v>
      </c>
      <c r="T23">
        <v>3220.9353742449998</v>
      </c>
      <c r="U23">
        <v>3268.1819355503399</v>
      </c>
      <c r="V23">
        <v>3186.3392761538398</v>
      </c>
      <c r="W23">
        <v>2945.92313456898</v>
      </c>
      <c r="X23">
        <v>2677.5752741350202</v>
      </c>
      <c r="Y23">
        <v>2483.8446924052701</v>
      </c>
      <c r="Z23">
        <v>2333.3689359740602</v>
      </c>
      <c r="AA23">
        <v>2176.0089129602902</v>
      </c>
      <c r="AB23">
        <v>2072.8659514470301</v>
      </c>
      <c r="AC23">
        <v>2027.01395634648</v>
      </c>
      <c r="AD23">
        <v>2140.0984526995499</v>
      </c>
      <c r="AE23">
        <v>2122.2824409008599</v>
      </c>
      <c r="AF23">
        <v>2226.6822574703401</v>
      </c>
    </row>
    <row r="24" spans="1:32" x14ac:dyDescent="0.3">
      <c r="A24" t="s">
        <v>189</v>
      </c>
      <c r="B24" t="s">
        <v>341</v>
      </c>
      <c r="C24" t="s">
        <v>297</v>
      </c>
      <c r="D24" t="s">
        <v>342</v>
      </c>
      <c r="E24" t="s">
        <v>298</v>
      </c>
      <c r="G24">
        <v>3106.90894404967</v>
      </c>
      <c r="H24">
        <v>3223.5821999012201</v>
      </c>
      <c r="I24">
        <v>3483.7263104132498</v>
      </c>
      <c r="J24">
        <v>3779.3266312481501</v>
      </c>
      <c r="K24">
        <v>4018.82754874283</v>
      </c>
      <c r="L24">
        <v>4339.6437784858199</v>
      </c>
      <c r="M24">
        <v>4524.7912133760901</v>
      </c>
      <c r="N24">
        <v>4657.7414520991797</v>
      </c>
      <c r="O24">
        <v>4798.2913287963302</v>
      </c>
      <c r="P24">
        <v>4978.7823696932501</v>
      </c>
      <c r="Q24">
        <v>5116.6463331070099</v>
      </c>
      <c r="R24">
        <v>5261.87229303613</v>
      </c>
      <c r="S24">
        <v>5575.6832988610304</v>
      </c>
      <c r="T24">
        <v>5551.8354598805199</v>
      </c>
      <c r="U24">
        <v>5553.092580857</v>
      </c>
      <c r="V24">
        <v>5373.6774181809797</v>
      </c>
      <c r="W24">
        <v>5036.0571239819801</v>
      </c>
      <c r="X24">
        <v>4721.2978178842804</v>
      </c>
      <c r="Y24">
        <v>4715.3707477350899</v>
      </c>
      <c r="Z24">
        <v>4926.6088187368396</v>
      </c>
      <c r="AA24">
        <v>5078.5464944161504</v>
      </c>
      <c r="AB24">
        <v>5232.33751181547</v>
      </c>
      <c r="AC24">
        <v>5433.1414873925396</v>
      </c>
      <c r="AD24">
        <v>5785.3701724253397</v>
      </c>
      <c r="AE24">
        <v>5811.2599168618599</v>
      </c>
      <c r="AF24">
        <v>5993.8164327402801</v>
      </c>
    </row>
    <row r="25" spans="1:32" x14ac:dyDescent="0.3">
      <c r="A25" t="s">
        <v>189</v>
      </c>
      <c r="B25" t="s">
        <v>343</v>
      </c>
      <c r="C25" t="s">
        <v>297</v>
      </c>
      <c r="D25" t="s">
        <v>344</v>
      </c>
      <c r="E25" t="s">
        <v>298</v>
      </c>
      <c r="G25">
        <v>375.48170206524702</v>
      </c>
      <c r="H25">
        <v>390.12688850844103</v>
      </c>
      <c r="I25">
        <v>421.16311671953201</v>
      </c>
      <c r="J25">
        <v>457.99970371045902</v>
      </c>
      <c r="K25">
        <v>488.341095414081</v>
      </c>
      <c r="L25">
        <v>531.58335569534302</v>
      </c>
      <c r="M25">
        <v>562.85674723613397</v>
      </c>
      <c r="N25">
        <v>590.75969541599704</v>
      </c>
      <c r="O25">
        <v>617.58876055113296</v>
      </c>
      <c r="P25">
        <v>643.07814909863998</v>
      </c>
      <c r="Q25">
        <v>667.35860157351794</v>
      </c>
      <c r="R25">
        <v>696.95199092510404</v>
      </c>
      <c r="S25">
        <v>746.82172833753202</v>
      </c>
      <c r="T25">
        <v>755.38272480052103</v>
      </c>
      <c r="U25">
        <v>767.40411559951201</v>
      </c>
      <c r="V25">
        <v>758.523925252872</v>
      </c>
      <c r="W25">
        <v>713.41530304201297</v>
      </c>
      <c r="X25">
        <v>673.47018570552598</v>
      </c>
      <c r="Y25">
        <v>673.57304080824701</v>
      </c>
      <c r="Z25">
        <v>709.62398351566503</v>
      </c>
      <c r="AA25">
        <v>746.02853181665</v>
      </c>
      <c r="AB25">
        <v>787.77333863079502</v>
      </c>
      <c r="AC25">
        <v>825.85462952088596</v>
      </c>
      <c r="AD25">
        <v>895.66316948806798</v>
      </c>
      <c r="AE25">
        <v>865.98670705327402</v>
      </c>
      <c r="AF25">
        <v>877.59285151143695</v>
      </c>
    </row>
    <row r="26" spans="1:32" x14ac:dyDescent="0.3">
      <c r="A26" t="s">
        <v>189</v>
      </c>
      <c r="B26" t="s">
        <v>345</v>
      </c>
      <c r="C26" t="s">
        <v>297</v>
      </c>
      <c r="D26" t="s">
        <v>346</v>
      </c>
      <c r="E26" t="s">
        <v>298</v>
      </c>
      <c r="G26">
        <v>1577.3906502749101</v>
      </c>
      <c r="H26">
        <v>1632.23631694389</v>
      </c>
      <c r="I26">
        <v>1765.8855162889399</v>
      </c>
      <c r="J26">
        <v>1914.6516122964999</v>
      </c>
      <c r="K26">
        <v>2031.9226201895301</v>
      </c>
      <c r="L26">
        <v>2191.7807804951399</v>
      </c>
      <c r="M26">
        <v>2277.3784974385499</v>
      </c>
      <c r="N26">
        <v>2348.8126323014999</v>
      </c>
      <c r="O26">
        <v>2414.0956407168901</v>
      </c>
      <c r="P26">
        <v>2510.11938951201</v>
      </c>
      <c r="Q26">
        <v>2577.2609473212101</v>
      </c>
      <c r="R26">
        <v>2641.2689063529501</v>
      </c>
      <c r="S26">
        <v>2795.4596428827399</v>
      </c>
      <c r="T26">
        <v>2774.32678327756</v>
      </c>
      <c r="U26">
        <v>2766.72795775853</v>
      </c>
      <c r="V26">
        <v>2686.6673497021002</v>
      </c>
      <c r="W26">
        <v>2496.2798656687401</v>
      </c>
      <c r="X26">
        <v>2321.04855276117</v>
      </c>
      <c r="Y26">
        <v>2320.3218222832902</v>
      </c>
      <c r="Z26">
        <v>2419.0903021629701</v>
      </c>
      <c r="AA26">
        <v>2488.9823190474399</v>
      </c>
      <c r="AB26">
        <v>2540.73143820315</v>
      </c>
      <c r="AC26">
        <v>2583.46192287451</v>
      </c>
      <c r="AD26">
        <v>2715.4088992820298</v>
      </c>
      <c r="AE26">
        <v>2746.95231224914</v>
      </c>
      <c r="AF26">
        <v>2822.8046701856902</v>
      </c>
    </row>
    <row r="27" spans="1:32" x14ac:dyDescent="0.3">
      <c r="A27" t="s">
        <v>189</v>
      </c>
      <c r="B27" t="s">
        <v>347</v>
      </c>
      <c r="C27" t="s">
        <v>297</v>
      </c>
      <c r="D27" t="s">
        <v>348</v>
      </c>
      <c r="E27" t="s">
        <v>298</v>
      </c>
      <c r="G27">
        <v>1154.03659170951</v>
      </c>
      <c r="H27">
        <v>1201.21899444889</v>
      </c>
      <c r="I27">
        <v>1296.6776774047801</v>
      </c>
      <c r="J27">
        <v>1406.67531524119</v>
      </c>
      <c r="K27">
        <v>1498.5638331392199</v>
      </c>
      <c r="L27">
        <v>1616.27964229534</v>
      </c>
      <c r="M27">
        <v>1684.5559687014099</v>
      </c>
      <c r="N27">
        <v>1718.1691243816899</v>
      </c>
      <c r="O27">
        <v>1766.6069275283101</v>
      </c>
      <c r="P27">
        <v>1825.5848310826</v>
      </c>
      <c r="Q27">
        <v>1872.0267842122901</v>
      </c>
      <c r="R27">
        <v>1923.6513957580801</v>
      </c>
      <c r="S27">
        <v>2033.4019276407601</v>
      </c>
      <c r="T27">
        <v>2022.1259518024401</v>
      </c>
      <c r="U27">
        <v>2018.9605074989699</v>
      </c>
      <c r="V27">
        <v>1928.48614322601</v>
      </c>
      <c r="W27">
        <v>1826.36195527123</v>
      </c>
      <c r="X27">
        <v>1726.7790794175901</v>
      </c>
      <c r="Y27">
        <v>1721.47588464355</v>
      </c>
      <c r="Z27">
        <v>1797.8945330582101</v>
      </c>
      <c r="AA27">
        <v>1843.53564355205</v>
      </c>
      <c r="AB27">
        <v>1903.8327349815299</v>
      </c>
      <c r="AC27">
        <v>2023.82493499714</v>
      </c>
      <c r="AD27">
        <v>2174.2981036552401</v>
      </c>
      <c r="AE27">
        <v>2198.3208975594398</v>
      </c>
      <c r="AF27">
        <v>2293.4189110431498</v>
      </c>
    </row>
    <row r="28" spans="1:32" x14ac:dyDescent="0.3">
      <c r="A28" t="s">
        <v>189</v>
      </c>
      <c r="B28" t="s">
        <v>349</v>
      </c>
      <c r="C28" t="s">
        <v>297</v>
      </c>
      <c r="D28" t="s">
        <v>350</v>
      </c>
      <c r="E28" t="s">
        <v>298</v>
      </c>
      <c r="G28">
        <v>555.66799957098897</v>
      </c>
      <c r="H28">
        <v>609.18392495899695</v>
      </c>
      <c r="I28">
        <v>674.29698522670799</v>
      </c>
      <c r="J28">
        <v>743.80352697995204</v>
      </c>
      <c r="K28">
        <v>818.79746880945004</v>
      </c>
      <c r="L28">
        <v>896.93644109935894</v>
      </c>
      <c r="M28">
        <v>965.85249020736001</v>
      </c>
      <c r="N28">
        <v>1004.29629160106</v>
      </c>
      <c r="O28">
        <v>1079.3376898153099</v>
      </c>
      <c r="P28">
        <v>1170.52380836463</v>
      </c>
      <c r="Q28">
        <v>1251.9395102195101</v>
      </c>
      <c r="R28">
        <v>1344.5204586556999</v>
      </c>
      <c r="S28">
        <v>1490.81756689025</v>
      </c>
      <c r="T28">
        <v>1571.44926463146</v>
      </c>
      <c r="U28">
        <v>1671.9026628761201</v>
      </c>
      <c r="V28">
        <v>1677.30385351623</v>
      </c>
      <c r="W28">
        <v>1608.1607936221999</v>
      </c>
      <c r="X28">
        <v>1549.07700535801</v>
      </c>
      <c r="Y28">
        <v>1507.5721255477399</v>
      </c>
      <c r="Z28">
        <v>1508.1359966063101</v>
      </c>
      <c r="AA28">
        <v>1521.9403851939601</v>
      </c>
      <c r="AB28">
        <v>1557.3843887202199</v>
      </c>
      <c r="AC28">
        <v>1638.3717947043201</v>
      </c>
      <c r="AD28">
        <v>1741.0403788609201</v>
      </c>
      <c r="AE28">
        <v>1724.4332376101599</v>
      </c>
      <c r="AF28">
        <v>1722.14003670029</v>
      </c>
    </row>
    <row r="29" spans="1:32" x14ac:dyDescent="0.3">
      <c r="A29" t="s">
        <v>189</v>
      </c>
      <c r="B29" t="s">
        <v>351</v>
      </c>
      <c r="C29" t="s">
        <v>297</v>
      </c>
      <c r="D29" t="s">
        <v>352</v>
      </c>
      <c r="E29" t="s">
        <v>298</v>
      </c>
      <c r="G29">
        <v>155.83125516812399</v>
      </c>
      <c r="H29">
        <v>169.37391939083099</v>
      </c>
      <c r="I29">
        <v>186.97591818952699</v>
      </c>
      <c r="J29">
        <v>206.257311036316</v>
      </c>
      <c r="K29">
        <v>225.608455012782</v>
      </c>
      <c r="L29">
        <v>246.948991127255</v>
      </c>
      <c r="M29">
        <v>265.69173299658399</v>
      </c>
      <c r="N29">
        <v>274.98988817010201</v>
      </c>
      <c r="O29">
        <v>293.99730491719203</v>
      </c>
      <c r="P29">
        <v>316.73656451369999</v>
      </c>
      <c r="Q29">
        <v>337.27944108890301</v>
      </c>
      <c r="R29">
        <v>358.92538611482001</v>
      </c>
      <c r="S29">
        <v>394.17120213740401</v>
      </c>
      <c r="T29">
        <v>415.63694172579898</v>
      </c>
      <c r="U29">
        <v>451.04546615189201</v>
      </c>
      <c r="V29">
        <v>463.84020265823398</v>
      </c>
      <c r="W29">
        <v>462.18030356967898</v>
      </c>
      <c r="X29">
        <v>462.49098998684002</v>
      </c>
      <c r="Y29">
        <v>458.53689836261998</v>
      </c>
      <c r="Z29">
        <v>476.849547607614</v>
      </c>
      <c r="AA29">
        <v>497.01752207277099</v>
      </c>
      <c r="AB29">
        <v>528.48805650306497</v>
      </c>
      <c r="AC29">
        <v>578.05793281745503</v>
      </c>
      <c r="AD29">
        <v>623.80654112089803</v>
      </c>
      <c r="AE29">
        <v>638.65563777271495</v>
      </c>
      <c r="AF29">
        <v>651.71221246310199</v>
      </c>
    </row>
    <row r="30" spans="1:32" x14ac:dyDescent="0.3">
      <c r="A30" t="s">
        <v>189</v>
      </c>
      <c r="B30" t="s">
        <v>353</v>
      </c>
      <c r="C30" t="s">
        <v>297</v>
      </c>
      <c r="D30" t="s">
        <v>354</v>
      </c>
      <c r="E30" t="s">
        <v>298</v>
      </c>
      <c r="G30">
        <v>12.0467043258868</v>
      </c>
      <c r="H30">
        <v>13.233646883254901</v>
      </c>
      <c r="I30">
        <v>14.741460194179499</v>
      </c>
      <c r="J30">
        <v>16.278378301691799</v>
      </c>
      <c r="K30">
        <v>18.045882874885798</v>
      </c>
      <c r="L30">
        <v>19.920951630260902</v>
      </c>
      <c r="M30">
        <v>21.4902738818876</v>
      </c>
      <c r="N30">
        <v>22.636319565090002</v>
      </c>
      <c r="O30">
        <v>24.3020867934666</v>
      </c>
      <c r="P30">
        <v>26.468627851632998</v>
      </c>
      <c r="Q30">
        <v>28.241762300178099</v>
      </c>
      <c r="R30">
        <v>30.261474767982801</v>
      </c>
      <c r="S30">
        <v>33.296679098676698</v>
      </c>
      <c r="T30">
        <v>34.124958429976502</v>
      </c>
      <c r="U30">
        <v>35.388810758326798</v>
      </c>
      <c r="V30">
        <v>35.950334008659901</v>
      </c>
      <c r="W30">
        <v>34.598432478451898</v>
      </c>
      <c r="X30">
        <v>34.477362761359302</v>
      </c>
      <c r="Y30">
        <v>36.074841402007003</v>
      </c>
      <c r="Z30">
        <v>37.065537588710498</v>
      </c>
      <c r="AA30">
        <v>36.616209596639202</v>
      </c>
      <c r="AB30">
        <v>36.791396829558401</v>
      </c>
      <c r="AC30">
        <v>39.853120540183802</v>
      </c>
      <c r="AD30">
        <v>49.284380280723603</v>
      </c>
      <c r="AE30">
        <v>54.322222340504297</v>
      </c>
      <c r="AF30">
        <v>58.814711344853599</v>
      </c>
    </row>
    <row r="31" spans="1:32" x14ac:dyDescent="0.3">
      <c r="A31" t="s">
        <v>189</v>
      </c>
      <c r="B31" t="s">
        <v>355</v>
      </c>
      <c r="C31" t="s">
        <v>297</v>
      </c>
      <c r="D31" t="s">
        <v>356</v>
      </c>
      <c r="E31" t="s">
        <v>298</v>
      </c>
      <c r="G31">
        <v>70.932954145031303</v>
      </c>
      <c r="H31">
        <v>77.325269379057701</v>
      </c>
      <c r="I31">
        <v>85.368259014904197</v>
      </c>
      <c r="J31">
        <v>94.038109074492795</v>
      </c>
      <c r="K31">
        <v>103.047270112744</v>
      </c>
      <c r="L31">
        <v>112.810972218026</v>
      </c>
      <c r="M31">
        <v>121.529990592178</v>
      </c>
      <c r="N31">
        <v>126.86886279140199</v>
      </c>
      <c r="O31">
        <v>135.99606194313901</v>
      </c>
      <c r="P31">
        <v>146.64858922720799</v>
      </c>
      <c r="Q31">
        <v>155.38195308458501</v>
      </c>
      <c r="R31">
        <v>164.97835337869901</v>
      </c>
      <c r="S31">
        <v>179.84548729983501</v>
      </c>
      <c r="T31">
        <v>187.17811804125699</v>
      </c>
      <c r="U31">
        <v>194.73929234821</v>
      </c>
      <c r="V31">
        <v>193.56691725344501</v>
      </c>
      <c r="W31">
        <v>188.472889994864</v>
      </c>
      <c r="X31">
        <v>185.33302030259199</v>
      </c>
      <c r="Y31">
        <v>181.00974131163599</v>
      </c>
      <c r="Z31">
        <v>179.27061003446099</v>
      </c>
      <c r="AA31">
        <v>179.37979352656299</v>
      </c>
      <c r="AB31">
        <v>183.86080173788099</v>
      </c>
      <c r="AC31">
        <v>198.99120833616999</v>
      </c>
      <c r="AD31">
        <v>213.99205172845399</v>
      </c>
      <c r="AE31">
        <v>204.63554340032701</v>
      </c>
      <c r="AF31">
        <v>194.24549662810301</v>
      </c>
    </row>
    <row r="32" spans="1:32" x14ac:dyDescent="0.3">
      <c r="A32" t="s">
        <v>189</v>
      </c>
      <c r="B32" t="s">
        <v>357</v>
      </c>
      <c r="C32" t="s">
        <v>297</v>
      </c>
      <c r="D32" t="s">
        <v>358</v>
      </c>
      <c r="E32" t="s">
        <v>298</v>
      </c>
      <c r="G32">
        <v>262.90160700991299</v>
      </c>
      <c r="H32">
        <v>290.01125964197399</v>
      </c>
      <c r="I32">
        <v>321.72389115336199</v>
      </c>
      <c r="J32">
        <v>354.87016311085603</v>
      </c>
      <c r="K32">
        <v>392.60190193057599</v>
      </c>
      <c r="L32">
        <v>429.95129497365798</v>
      </c>
      <c r="M32">
        <v>462.86726059665199</v>
      </c>
      <c r="N32">
        <v>481.13944530476903</v>
      </c>
      <c r="O32">
        <v>518.97542404786998</v>
      </c>
      <c r="P32">
        <v>564.98189818003198</v>
      </c>
      <c r="Q32">
        <v>603.79084435839604</v>
      </c>
      <c r="R32">
        <v>648.89757217413103</v>
      </c>
      <c r="S32">
        <v>719.28459229296095</v>
      </c>
      <c r="T32">
        <v>754.06640749955795</v>
      </c>
      <c r="U32">
        <v>793.88048140370904</v>
      </c>
      <c r="V32">
        <v>787.13659418144005</v>
      </c>
      <c r="W32">
        <v>727.813129516098</v>
      </c>
      <c r="X32">
        <v>678.78816972338996</v>
      </c>
      <c r="Y32">
        <v>646.96799824506002</v>
      </c>
      <c r="Z32">
        <v>631.31787159784994</v>
      </c>
      <c r="AA32">
        <v>628.23850850656504</v>
      </c>
      <c r="AB32">
        <v>630.78587099943604</v>
      </c>
      <c r="AC32">
        <v>645.30606298662599</v>
      </c>
      <c r="AD32">
        <v>678.90693180048504</v>
      </c>
      <c r="AE32">
        <v>661.25035402999401</v>
      </c>
      <c r="AF32">
        <v>655.17309919565901</v>
      </c>
    </row>
    <row r="33" spans="1:32" x14ac:dyDescent="0.3">
      <c r="A33" t="s">
        <v>189</v>
      </c>
      <c r="B33" t="s">
        <v>359</v>
      </c>
      <c r="C33" t="s">
        <v>297</v>
      </c>
      <c r="D33" t="s">
        <v>360</v>
      </c>
      <c r="E33" t="s">
        <v>298</v>
      </c>
      <c r="G33">
        <v>53.955478922033102</v>
      </c>
      <c r="H33">
        <v>59.239829663878197</v>
      </c>
      <c r="I33">
        <v>65.487456674735199</v>
      </c>
      <c r="J33">
        <v>72.359565456595902</v>
      </c>
      <c r="K33">
        <v>79.493958878461498</v>
      </c>
      <c r="L33">
        <v>87.304231150159097</v>
      </c>
      <c r="M33">
        <v>94.273232140056706</v>
      </c>
      <c r="N33">
        <v>98.661775769692596</v>
      </c>
      <c r="O33">
        <v>106.066812113645</v>
      </c>
      <c r="P33">
        <v>115.688128592059</v>
      </c>
      <c r="Q33">
        <v>127.24550938745099</v>
      </c>
      <c r="R33">
        <v>141.45767222006199</v>
      </c>
      <c r="S33">
        <v>164.21960606137401</v>
      </c>
      <c r="T33">
        <v>180.44283893486701</v>
      </c>
      <c r="U33">
        <v>196.84861221398401</v>
      </c>
      <c r="V33">
        <v>196.809805414447</v>
      </c>
      <c r="W33">
        <v>195.096038063111</v>
      </c>
      <c r="X33">
        <v>187.987462583823</v>
      </c>
      <c r="Y33">
        <v>184.982646226415</v>
      </c>
      <c r="Z33">
        <v>183.63242977767899</v>
      </c>
      <c r="AA33">
        <v>180.68835149142501</v>
      </c>
      <c r="AB33">
        <v>177.45826265028001</v>
      </c>
      <c r="AC33">
        <v>176.163470023885</v>
      </c>
      <c r="AD33">
        <v>175.05047393035599</v>
      </c>
      <c r="AE33">
        <v>165.56948006661599</v>
      </c>
      <c r="AF33">
        <v>162.194517068572</v>
      </c>
    </row>
    <row r="34" spans="1:32" x14ac:dyDescent="0.3">
      <c r="A34" t="s">
        <v>189</v>
      </c>
      <c r="B34" t="s">
        <v>361</v>
      </c>
      <c r="C34" t="s">
        <v>297</v>
      </c>
      <c r="D34" t="s">
        <v>362</v>
      </c>
      <c r="E34" t="s">
        <v>298</v>
      </c>
      <c r="G34">
        <v>396.95522944108802</v>
      </c>
      <c r="H34">
        <v>428.81706100730901</v>
      </c>
      <c r="I34">
        <v>470.336179026666</v>
      </c>
      <c r="J34">
        <v>513.73096135566198</v>
      </c>
      <c r="K34">
        <v>552.43352562083805</v>
      </c>
      <c r="L34">
        <v>604.142405764552</v>
      </c>
      <c r="M34">
        <v>638.36589892039501</v>
      </c>
      <c r="N34">
        <v>652.17261555830703</v>
      </c>
      <c r="O34">
        <v>666.14386504116101</v>
      </c>
      <c r="P34">
        <v>694.84414400496098</v>
      </c>
      <c r="Q34">
        <v>723.26716732138595</v>
      </c>
      <c r="R34">
        <v>755.62077976523096</v>
      </c>
      <c r="S34">
        <v>799.285071435291</v>
      </c>
      <c r="T34">
        <v>817.55529721568598</v>
      </c>
      <c r="U34">
        <v>837.39740774809502</v>
      </c>
      <c r="V34">
        <v>829.81655421779897</v>
      </c>
      <c r="W34">
        <v>778.68349542559804</v>
      </c>
      <c r="X34">
        <v>719.59220827046704</v>
      </c>
      <c r="Y34">
        <v>701.81100659971105</v>
      </c>
      <c r="Z34">
        <v>734.02285510564798</v>
      </c>
      <c r="AA34">
        <v>762.07529264614698</v>
      </c>
      <c r="AB34">
        <v>805.46642010952303</v>
      </c>
      <c r="AC34">
        <v>862.69468117002702</v>
      </c>
      <c r="AD34">
        <v>965.98134599492005</v>
      </c>
      <c r="AE34">
        <v>894.93781568629697</v>
      </c>
      <c r="AF34">
        <v>886.90484347778397</v>
      </c>
    </row>
    <row r="35" spans="1:32" x14ac:dyDescent="0.3">
      <c r="A35" t="s">
        <v>189</v>
      </c>
      <c r="B35" t="s">
        <v>363</v>
      </c>
      <c r="C35" t="s">
        <v>297</v>
      </c>
      <c r="D35" t="s">
        <v>364</v>
      </c>
      <c r="E35" t="s">
        <v>298</v>
      </c>
      <c r="G35">
        <v>1135.8363963112299</v>
      </c>
      <c r="H35">
        <v>1213.2602842584599</v>
      </c>
      <c r="I35">
        <v>1322.3469749548101</v>
      </c>
      <c r="J35">
        <v>1444.69201099512</v>
      </c>
      <c r="K35">
        <v>1561.77144185826</v>
      </c>
      <c r="L35">
        <v>1719.36972517147</v>
      </c>
      <c r="M35">
        <v>1827.9770287736801</v>
      </c>
      <c r="N35">
        <v>1899.5241906377601</v>
      </c>
      <c r="O35">
        <v>1971.9836160095599</v>
      </c>
      <c r="P35">
        <v>2071.7069579541298</v>
      </c>
      <c r="Q35">
        <v>2126.3720393787198</v>
      </c>
      <c r="R35">
        <v>2165.8572650701699</v>
      </c>
      <c r="S35">
        <v>2307.27925756582</v>
      </c>
      <c r="T35">
        <v>2390.3061138099802</v>
      </c>
      <c r="U35">
        <v>2449.4353151878299</v>
      </c>
      <c r="V35">
        <v>2463.8641631298001</v>
      </c>
      <c r="W35">
        <v>2433.6284699141302</v>
      </c>
      <c r="X35">
        <v>2372.0279529533</v>
      </c>
      <c r="Y35">
        <v>2315.1925031777</v>
      </c>
      <c r="Z35">
        <v>2331.6959296692398</v>
      </c>
      <c r="AA35">
        <v>2338.03921050997</v>
      </c>
      <c r="AB35">
        <v>2378.16056158224</v>
      </c>
      <c r="AC35">
        <v>2464.1943906793899</v>
      </c>
      <c r="AD35">
        <v>2723.8479380997601</v>
      </c>
      <c r="AE35">
        <v>2845.3715177910999</v>
      </c>
      <c r="AF35">
        <v>3062.7435206442701</v>
      </c>
    </row>
    <row r="36" spans="1:32" x14ac:dyDescent="0.3">
      <c r="A36" t="s">
        <v>189</v>
      </c>
      <c r="B36" t="s">
        <v>365</v>
      </c>
      <c r="C36" t="s">
        <v>297</v>
      </c>
      <c r="D36" t="s">
        <v>366</v>
      </c>
      <c r="E36" t="s">
        <v>298</v>
      </c>
      <c r="G36">
        <v>410.50243255604602</v>
      </c>
      <c r="H36">
        <v>424.32929389276399</v>
      </c>
      <c r="I36">
        <v>448.95452046606698</v>
      </c>
      <c r="J36">
        <v>479.15955660415102</v>
      </c>
      <c r="K36">
        <v>509.02358753655</v>
      </c>
      <c r="L36">
        <v>536.61637502808901</v>
      </c>
      <c r="M36">
        <v>540.40358838275597</v>
      </c>
      <c r="N36">
        <v>540.18694223714203</v>
      </c>
      <c r="O36">
        <v>541.57825531954404</v>
      </c>
      <c r="P36">
        <v>555.39266586235601</v>
      </c>
      <c r="Q36">
        <v>567.51197994863799</v>
      </c>
      <c r="R36">
        <v>579.22372154730795</v>
      </c>
      <c r="S36">
        <v>616.50629782972101</v>
      </c>
      <c r="T36">
        <v>616.78867192882205</v>
      </c>
      <c r="U36">
        <v>610.65220007549703</v>
      </c>
      <c r="V36">
        <v>593.47833987754802</v>
      </c>
      <c r="W36">
        <v>546.39728721874599</v>
      </c>
      <c r="X36">
        <v>486.61744908072802</v>
      </c>
      <c r="Y36">
        <v>461.07144690761402</v>
      </c>
      <c r="Z36">
        <v>452.734669957042</v>
      </c>
      <c r="AA36">
        <v>438.14967569579102</v>
      </c>
      <c r="AB36">
        <v>426.79043699542802</v>
      </c>
      <c r="AC36">
        <v>416.443471460247</v>
      </c>
      <c r="AD36">
        <v>433.89316475898897</v>
      </c>
      <c r="AE36">
        <v>421.97505790288699</v>
      </c>
      <c r="AF36">
        <v>423.57336474452399</v>
      </c>
    </row>
    <row r="37" spans="1:32" x14ac:dyDescent="0.3">
      <c r="A37" t="s">
        <v>189</v>
      </c>
      <c r="B37" t="s">
        <v>367</v>
      </c>
      <c r="C37" t="s">
        <v>297</v>
      </c>
      <c r="D37" t="s">
        <v>368</v>
      </c>
      <c r="E37" t="s">
        <v>298</v>
      </c>
      <c r="G37">
        <v>448.15856388011099</v>
      </c>
      <c r="H37">
        <v>484.26687314020199</v>
      </c>
      <c r="I37">
        <v>537.482634920446</v>
      </c>
      <c r="J37">
        <v>592.79910227728499</v>
      </c>
      <c r="K37">
        <v>640.20002844514795</v>
      </c>
      <c r="L37">
        <v>736.93097222783899</v>
      </c>
      <c r="M37">
        <v>796.47430546178703</v>
      </c>
      <c r="N37">
        <v>837.47766105915798</v>
      </c>
      <c r="O37">
        <v>873.77899965947404</v>
      </c>
      <c r="P37">
        <v>913.25212635802995</v>
      </c>
      <c r="Q37">
        <v>920.99773286552102</v>
      </c>
      <c r="R37">
        <v>919.06925768392398</v>
      </c>
      <c r="S37">
        <v>959.53101476704103</v>
      </c>
      <c r="T37">
        <v>978.47776418482499</v>
      </c>
      <c r="U37">
        <v>996.51778497740804</v>
      </c>
      <c r="V37">
        <v>1001.13888365415</v>
      </c>
      <c r="W37">
        <v>1007.43189305726</v>
      </c>
      <c r="X37">
        <v>1008.80464938597</v>
      </c>
      <c r="Y37">
        <v>969.26819893242896</v>
      </c>
      <c r="Z37">
        <v>960.24474441339896</v>
      </c>
      <c r="AA37">
        <v>953.05951521730799</v>
      </c>
      <c r="AB37">
        <v>952.79277317973401</v>
      </c>
      <c r="AC37">
        <v>955.46852351952896</v>
      </c>
      <c r="AD37">
        <v>1007.49651152016</v>
      </c>
      <c r="AE37">
        <v>1010.65254496552</v>
      </c>
      <c r="AF37">
        <v>1054.8969109258301</v>
      </c>
    </row>
    <row r="38" spans="1:32" x14ac:dyDescent="0.3">
      <c r="A38" t="s">
        <v>189</v>
      </c>
      <c r="B38" t="s">
        <v>369</v>
      </c>
      <c r="C38" t="s">
        <v>297</v>
      </c>
      <c r="D38" t="s">
        <v>370</v>
      </c>
      <c r="E38" t="s">
        <v>298</v>
      </c>
      <c r="G38">
        <v>277.175399875072</v>
      </c>
      <c r="H38">
        <v>304.66411722549401</v>
      </c>
      <c r="I38">
        <v>335.90981956829899</v>
      </c>
      <c r="J38">
        <v>372.73335211368601</v>
      </c>
      <c r="K38">
        <v>412.54782587655802</v>
      </c>
      <c r="L38">
        <v>445.82237791554701</v>
      </c>
      <c r="M38">
        <v>491.09913492914001</v>
      </c>
      <c r="N38">
        <v>521.859587341458</v>
      </c>
      <c r="O38">
        <v>556.62636103054501</v>
      </c>
      <c r="P38">
        <v>603.06216573374297</v>
      </c>
      <c r="Q38">
        <v>637.86232656456605</v>
      </c>
      <c r="R38">
        <v>667.56428583894001</v>
      </c>
      <c r="S38">
        <v>731.24194496905898</v>
      </c>
      <c r="T38">
        <v>795.03967769633095</v>
      </c>
      <c r="U38">
        <v>842.26533013492894</v>
      </c>
      <c r="V38">
        <v>869.24693959810099</v>
      </c>
      <c r="W38">
        <v>879.79928963812097</v>
      </c>
      <c r="X38">
        <v>876.60585448659799</v>
      </c>
      <c r="Y38">
        <v>884.85285733765897</v>
      </c>
      <c r="Z38">
        <v>918.71651529880205</v>
      </c>
      <c r="AA38">
        <v>946.83001959686703</v>
      </c>
      <c r="AB38">
        <v>998.57735140707598</v>
      </c>
      <c r="AC38">
        <v>1092.2823956996101</v>
      </c>
      <c r="AD38">
        <v>1282.45826182061</v>
      </c>
      <c r="AE38">
        <v>1412.74391492269</v>
      </c>
      <c r="AF38">
        <v>1584.2732449739201</v>
      </c>
    </row>
    <row r="39" spans="1:32" x14ac:dyDescent="0.3">
      <c r="A39" t="s">
        <v>189</v>
      </c>
      <c r="B39" t="s">
        <v>371</v>
      </c>
      <c r="C39" t="s">
        <v>297</v>
      </c>
      <c r="D39" t="s">
        <v>372</v>
      </c>
      <c r="E39" t="s">
        <v>298</v>
      </c>
      <c r="G39">
        <v>1791.35257278468</v>
      </c>
      <c r="H39">
        <v>1927.9275152995399</v>
      </c>
      <c r="I39">
        <v>2047.2706382655599</v>
      </c>
      <c r="J39">
        <v>2188.6384761116901</v>
      </c>
      <c r="K39">
        <v>2341.8658771433502</v>
      </c>
      <c r="L39">
        <v>2421.71178461315</v>
      </c>
      <c r="M39">
        <v>2554.6630261571299</v>
      </c>
      <c r="N39">
        <v>2629.9054632072898</v>
      </c>
      <c r="O39">
        <v>2731.1835787969599</v>
      </c>
      <c r="P39">
        <v>2880.1801049177002</v>
      </c>
      <c r="Q39">
        <v>3036.7921038425802</v>
      </c>
      <c r="R39">
        <v>3220.4688254565899</v>
      </c>
      <c r="S39">
        <v>3411.40775450415</v>
      </c>
      <c r="T39">
        <v>3582.8527131697401</v>
      </c>
      <c r="U39">
        <v>3706.5202070805699</v>
      </c>
      <c r="V39">
        <v>3640.7185980251702</v>
      </c>
      <c r="W39">
        <v>3810.3405638607701</v>
      </c>
      <c r="X39">
        <v>3757.9314749634</v>
      </c>
      <c r="Y39">
        <v>3626.9505768807599</v>
      </c>
      <c r="Z39">
        <v>3542.15442640117</v>
      </c>
      <c r="AA39">
        <v>3464.0073711958698</v>
      </c>
      <c r="AB39">
        <v>3419.1399041753798</v>
      </c>
      <c r="AC39">
        <v>3369.7423508562001</v>
      </c>
      <c r="AD39">
        <v>3491.40240170274</v>
      </c>
      <c r="AE39">
        <v>3450.7258767142198</v>
      </c>
      <c r="AF39">
        <v>3495.0983770379698</v>
      </c>
    </row>
    <row r="40" spans="1:32" x14ac:dyDescent="0.3">
      <c r="A40" t="s">
        <v>189</v>
      </c>
      <c r="B40" t="s">
        <v>373</v>
      </c>
      <c r="C40" t="s">
        <v>297</v>
      </c>
      <c r="D40" t="s">
        <v>374</v>
      </c>
      <c r="E40" t="s">
        <v>298</v>
      </c>
      <c r="G40">
        <v>300.34341060608801</v>
      </c>
      <c r="H40">
        <v>326.49073797051102</v>
      </c>
      <c r="I40">
        <v>353.42177344560702</v>
      </c>
      <c r="J40">
        <v>382.24670155823299</v>
      </c>
      <c r="K40">
        <v>413.61147267633402</v>
      </c>
      <c r="L40">
        <v>455.76819428205499</v>
      </c>
      <c r="M40">
        <v>487.31982248681499</v>
      </c>
      <c r="N40">
        <v>499.62695773073602</v>
      </c>
      <c r="O40">
        <v>518.22146716783595</v>
      </c>
      <c r="P40">
        <v>537.72128152366997</v>
      </c>
      <c r="Q40">
        <v>547.77404325523798</v>
      </c>
      <c r="R40">
        <v>545.72226947189097</v>
      </c>
      <c r="S40">
        <v>561.62457739717797</v>
      </c>
      <c r="T40">
        <v>562.20845402548105</v>
      </c>
      <c r="U40">
        <v>537.60763954120205</v>
      </c>
      <c r="V40">
        <v>505.79407965957199</v>
      </c>
      <c r="W40">
        <v>456.689977593572</v>
      </c>
      <c r="X40">
        <v>430.61512251876201</v>
      </c>
      <c r="Y40">
        <v>419.71616806775199</v>
      </c>
      <c r="Z40">
        <v>432.21286474621098</v>
      </c>
      <c r="AA40">
        <v>468.63275116688698</v>
      </c>
      <c r="AB40">
        <v>529.63703552829895</v>
      </c>
      <c r="AC40">
        <v>589.20634548236205</v>
      </c>
      <c r="AD40">
        <v>663.282554301706</v>
      </c>
      <c r="AE40">
        <v>712.25916652608896</v>
      </c>
      <c r="AF40">
        <v>781.66500987993197</v>
      </c>
    </row>
    <row r="41" spans="1:32" x14ac:dyDescent="0.3">
      <c r="A41" t="s">
        <v>189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189</v>
      </c>
      <c r="B42" t="s">
        <v>377</v>
      </c>
      <c r="C42" t="s">
        <v>297</v>
      </c>
      <c r="D42" t="s">
        <v>378</v>
      </c>
      <c r="E42" t="s">
        <v>298</v>
      </c>
      <c r="G42">
        <v>1752.25886111311</v>
      </c>
      <c r="H42">
        <v>1892.28620126804</v>
      </c>
      <c r="I42">
        <v>2063.4219483749598</v>
      </c>
      <c r="J42">
        <v>2268.3311086376898</v>
      </c>
      <c r="K42">
        <v>2435.1013410862402</v>
      </c>
      <c r="L42">
        <v>2630.38125435335</v>
      </c>
      <c r="M42">
        <v>2739.5614653309899</v>
      </c>
      <c r="N42">
        <v>2786.8872178638499</v>
      </c>
      <c r="O42">
        <v>2898.6828767936399</v>
      </c>
      <c r="P42">
        <v>3037.45948421195</v>
      </c>
      <c r="Q42">
        <v>3079.71337367252</v>
      </c>
      <c r="R42">
        <v>3182.1545042551702</v>
      </c>
      <c r="S42">
        <v>3390.4491897760599</v>
      </c>
      <c r="T42">
        <v>3544.0265025428498</v>
      </c>
      <c r="U42">
        <v>3652.6104594783101</v>
      </c>
      <c r="V42">
        <v>3688.8864898606098</v>
      </c>
      <c r="W42">
        <v>3590.4078812974399</v>
      </c>
      <c r="X42">
        <v>3471.8862610997899</v>
      </c>
      <c r="Y42">
        <v>3501.79947613487</v>
      </c>
      <c r="Z42">
        <v>3580.9831128562</v>
      </c>
      <c r="AA42">
        <v>3653.2937014580102</v>
      </c>
      <c r="AB42">
        <v>3787.6252790725198</v>
      </c>
      <c r="AC42">
        <v>4009.15730763793</v>
      </c>
      <c r="AD42">
        <v>4447.1365285073198</v>
      </c>
      <c r="AE42">
        <v>4541.2844750312997</v>
      </c>
      <c r="AF42">
        <v>4665.4788325168702</v>
      </c>
    </row>
    <row r="43" spans="1:32" x14ac:dyDescent="0.3">
      <c r="A43" t="s">
        <v>189</v>
      </c>
      <c r="B43" t="s">
        <v>379</v>
      </c>
      <c r="C43" t="s">
        <v>297</v>
      </c>
      <c r="D43" t="s">
        <v>380</v>
      </c>
      <c r="E43" t="s">
        <v>298</v>
      </c>
      <c r="G43">
        <v>2135.4997403081502</v>
      </c>
      <c r="H43">
        <v>2307.57582239268</v>
      </c>
      <c r="I43">
        <v>2517.5072984941298</v>
      </c>
      <c r="J43">
        <v>2767.9152554675902</v>
      </c>
      <c r="K43">
        <v>2977.7555365531398</v>
      </c>
      <c r="L43">
        <v>3213.2700676939098</v>
      </c>
      <c r="M43">
        <v>3353.6573409129001</v>
      </c>
      <c r="N43">
        <v>3416.8576700635899</v>
      </c>
      <c r="O43">
        <v>3558.97355073882</v>
      </c>
      <c r="P43">
        <v>3734.5282295499501</v>
      </c>
      <c r="Q43">
        <v>3804.7350191174501</v>
      </c>
      <c r="R43">
        <v>3943.7552103605199</v>
      </c>
      <c r="S43">
        <v>4220.4616070968204</v>
      </c>
      <c r="T43">
        <v>4412.2218692572696</v>
      </c>
      <c r="U43">
        <v>4547.8634362929897</v>
      </c>
      <c r="V43">
        <v>4593.3312805487703</v>
      </c>
      <c r="W43">
        <v>4473.0315939639104</v>
      </c>
      <c r="X43">
        <v>4321.33689765691</v>
      </c>
      <c r="Y43">
        <v>4322.09281949463</v>
      </c>
      <c r="Z43">
        <v>4414.7628373942998</v>
      </c>
      <c r="AA43">
        <v>4507.02073717647</v>
      </c>
      <c r="AB43">
        <v>4691.4389599992701</v>
      </c>
      <c r="AC43">
        <v>4994.7381498349796</v>
      </c>
      <c r="AD43">
        <v>5540.9032066579703</v>
      </c>
      <c r="AE43">
        <v>5617.1083665162196</v>
      </c>
      <c r="AF43">
        <v>5758.88798195041</v>
      </c>
    </row>
    <row r="44" spans="1:32" x14ac:dyDescent="0.3">
      <c r="A44" t="s">
        <v>189</v>
      </c>
      <c r="B44" t="s">
        <v>381</v>
      </c>
      <c r="C44" t="s">
        <v>297</v>
      </c>
      <c r="D44" t="s">
        <v>382</v>
      </c>
      <c r="E44" t="s">
        <v>298</v>
      </c>
      <c r="G44">
        <v>14566.352941027901</v>
      </c>
      <c r="H44">
        <v>15480.818084493199</v>
      </c>
      <c r="I44">
        <v>16687.873338558202</v>
      </c>
      <c r="J44">
        <v>18083.881677413101</v>
      </c>
      <c r="K44">
        <v>19383.114991536098</v>
      </c>
      <c r="L44">
        <v>20798.1736610763</v>
      </c>
      <c r="M44">
        <v>21857.422252616801</v>
      </c>
      <c r="N44">
        <v>22338.522397399702</v>
      </c>
      <c r="O44">
        <v>23170.374854200702</v>
      </c>
      <c r="P44">
        <v>24205.148220258099</v>
      </c>
      <c r="Q44">
        <v>24995.6012206589</v>
      </c>
      <c r="R44">
        <v>25963.018219988699</v>
      </c>
      <c r="S44">
        <v>27671.113864487601</v>
      </c>
      <c r="T44">
        <v>28271.657600102801</v>
      </c>
      <c r="U44">
        <v>28859.524116156801</v>
      </c>
      <c r="V44">
        <v>28585.427423065899</v>
      </c>
      <c r="W44">
        <v>27739.4654089586</v>
      </c>
      <c r="X44">
        <v>26610.643842376499</v>
      </c>
      <c r="Y44">
        <v>26153.683255337499</v>
      </c>
      <c r="Z44">
        <v>26323.433449427499</v>
      </c>
      <c r="AA44">
        <v>26450.237095979501</v>
      </c>
      <c r="AB44">
        <v>26807.545175989599</v>
      </c>
      <c r="AC44">
        <v>27576.428471543699</v>
      </c>
      <c r="AD44">
        <v>29673.846550038699</v>
      </c>
      <c r="AE44">
        <v>29957.681178354898</v>
      </c>
      <c r="AF44">
        <v>30985.3077990891</v>
      </c>
    </row>
    <row r="45" spans="1:32" x14ac:dyDescent="0.3">
      <c r="A45" t="s">
        <v>189</v>
      </c>
      <c r="B45" t="s">
        <v>383</v>
      </c>
      <c r="C45" t="s">
        <v>297</v>
      </c>
      <c r="D45" t="s">
        <v>384</v>
      </c>
      <c r="E45" t="s">
        <v>298</v>
      </c>
      <c r="G45">
        <v>14453.8879447199</v>
      </c>
      <c r="H45">
        <v>15362.5351749112</v>
      </c>
      <c r="I45">
        <v>16563.696957588301</v>
      </c>
      <c r="J45">
        <v>17950.698907996801</v>
      </c>
      <c r="K45">
        <v>19243.7822531446</v>
      </c>
      <c r="L45">
        <v>20654.5102677141</v>
      </c>
      <c r="M45">
        <v>21710.8831104739</v>
      </c>
      <c r="N45">
        <v>22192.975913134</v>
      </c>
      <c r="O45">
        <v>23019.208964877798</v>
      </c>
      <c r="P45">
        <v>24048.864176018302</v>
      </c>
      <c r="Q45">
        <v>24837.483590542499</v>
      </c>
      <c r="R45">
        <v>25794.869893804898</v>
      </c>
      <c r="S45">
        <v>27489.7782327192</v>
      </c>
      <c r="T45">
        <v>28086.082099145598</v>
      </c>
      <c r="U45">
        <v>28668.209996722999</v>
      </c>
      <c r="V45">
        <v>28388.513587601701</v>
      </c>
      <c r="W45">
        <v>27538.769139457199</v>
      </c>
      <c r="X45">
        <v>26414.279329882302</v>
      </c>
      <c r="Y45">
        <v>25951.943902304502</v>
      </c>
      <c r="Z45">
        <v>26111.563371628301</v>
      </c>
      <c r="AA45">
        <v>26227.421364299102</v>
      </c>
      <c r="AB45">
        <v>26578.244398385999</v>
      </c>
      <c r="AC45">
        <v>27341.1087857149</v>
      </c>
      <c r="AD45">
        <v>29414.573275718802</v>
      </c>
      <c r="AE45">
        <v>29698.5113706349</v>
      </c>
      <c r="AF45">
        <v>30721.752462718901</v>
      </c>
    </row>
    <row r="46" spans="1:32" x14ac:dyDescent="0.3">
      <c r="A46" t="s">
        <v>189</v>
      </c>
      <c r="B46" t="s">
        <v>385</v>
      </c>
      <c r="C46" t="s">
        <v>297</v>
      </c>
      <c r="D46" t="s">
        <v>386</v>
      </c>
      <c r="E46" t="s">
        <v>298</v>
      </c>
      <c r="G46">
        <v>383.240879195042</v>
      </c>
      <c r="H46">
        <v>415.28962112464501</v>
      </c>
      <c r="I46">
        <v>454.08535011916899</v>
      </c>
      <c r="J46">
        <v>499.58414682989599</v>
      </c>
      <c r="K46">
        <v>542.65419546688997</v>
      </c>
      <c r="L46">
        <v>582.88881334056202</v>
      </c>
      <c r="M46">
        <v>614.09587558191697</v>
      </c>
      <c r="N46">
        <v>629.970452199737</v>
      </c>
      <c r="O46">
        <v>660.29067394518199</v>
      </c>
      <c r="P46">
        <v>697.068745337991</v>
      </c>
      <c r="Q46">
        <v>725.02164544492996</v>
      </c>
      <c r="R46">
        <v>761.60070610535195</v>
      </c>
      <c r="S46">
        <v>830.01241732076096</v>
      </c>
      <c r="T46">
        <v>868.195366714427</v>
      </c>
      <c r="U46">
        <v>895.25297681467998</v>
      </c>
      <c r="V46">
        <v>904.44479068815701</v>
      </c>
      <c r="W46">
        <v>882.62371266646505</v>
      </c>
      <c r="X46">
        <v>849.45063655712499</v>
      </c>
      <c r="Y46">
        <v>820.293343359755</v>
      </c>
      <c r="Z46">
        <v>833.77972453809605</v>
      </c>
      <c r="AA46">
        <v>853.72703571846296</v>
      </c>
      <c r="AB46">
        <v>903.81368092675098</v>
      </c>
      <c r="AC46">
        <v>985.58084219705097</v>
      </c>
      <c r="AD46">
        <v>1093.76667815066</v>
      </c>
      <c r="AE46">
        <v>1075.8238914849201</v>
      </c>
      <c r="AF46">
        <v>1093.4091494335501</v>
      </c>
    </row>
    <row r="47" spans="1:32" x14ac:dyDescent="0.3">
      <c r="A47" t="s">
        <v>189</v>
      </c>
      <c r="B47" t="s">
        <v>387</v>
      </c>
      <c r="C47" t="s">
        <v>297</v>
      </c>
      <c r="D47" t="s">
        <v>388</v>
      </c>
      <c r="E47" t="s">
        <v>298</v>
      </c>
      <c r="G47">
        <v>188.325296172002</v>
      </c>
      <c r="H47">
        <v>200.887138288541</v>
      </c>
      <c r="I47">
        <v>216.29211181263801</v>
      </c>
      <c r="J47">
        <v>238.09889221690099</v>
      </c>
      <c r="K47">
        <v>266.34212810649802</v>
      </c>
      <c r="L47">
        <v>287.22970473008098</v>
      </c>
      <c r="M47">
        <v>296.43268110178002</v>
      </c>
      <c r="N47">
        <v>303.85061985876803</v>
      </c>
      <c r="O47">
        <v>316.058146952134</v>
      </c>
      <c r="P47">
        <v>342.98763605649498</v>
      </c>
      <c r="Q47">
        <v>362.52239974823198</v>
      </c>
      <c r="R47">
        <v>396.73762344441099</v>
      </c>
      <c r="S47">
        <v>433.89997122013301</v>
      </c>
      <c r="T47">
        <v>474.00146373451201</v>
      </c>
      <c r="U47">
        <v>478.86460672287802</v>
      </c>
      <c r="V47">
        <v>475.03338971825099</v>
      </c>
      <c r="W47">
        <v>477.57617452539699</v>
      </c>
      <c r="X47">
        <v>468.72566428107001</v>
      </c>
      <c r="Y47">
        <v>461.993335615923</v>
      </c>
      <c r="Z47">
        <v>455.800602320927</v>
      </c>
      <c r="AA47">
        <v>438.00178997454901</v>
      </c>
      <c r="AB47">
        <v>432.66753191915598</v>
      </c>
      <c r="AC47">
        <v>435.66996911926401</v>
      </c>
      <c r="AD47">
        <v>454.83673533413702</v>
      </c>
      <c r="AE47">
        <v>446.65746404359999</v>
      </c>
      <c r="AF47">
        <v>446.00128176697802</v>
      </c>
    </row>
    <row r="48" spans="1:32" x14ac:dyDescent="0.3">
      <c r="A48" t="s">
        <v>189</v>
      </c>
      <c r="B48" t="s">
        <v>389</v>
      </c>
      <c r="C48" t="s">
        <v>297</v>
      </c>
      <c r="D48" t="s">
        <v>390</v>
      </c>
      <c r="E48" t="s">
        <v>298</v>
      </c>
      <c r="G48">
        <v>850.33587699143595</v>
      </c>
      <c r="H48">
        <v>909.07515632380205</v>
      </c>
      <c r="I48">
        <v>975.16426547667697</v>
      </c>
      <c r="J48">
        <v>1068.5531858243901</v>
      </c>
      <c r="K48">
        <v>1165.7544684981201</v>
      </c>
      <c r="L48">
        <v>1259.9111473468899</v>
      </c>
      <c r="M48">
        <v>1345.0977321226401</v>
      </c>
      <c r="N48">
        <v>1398.88232157172</v>
      </c>
      <c r="O48">
        <v>1489.19036884091</v>
      </c>
      <c r="P48">
        <v>1583.99983021202</v>
      </c>
      <c r="Q48">
        <v>1644.2931328772099</v>
      </c>
      <c r="R48">
        <v>1712.7330600677999</v>
      </c>
      <c r="S48">
        <v>1849.4653962571399</v>
      </c>
      <c r="T48">
        <v>1996.4050704889401</v>
      </c>
      <c r="U48">
        <v>2087.9730821449998</v>
      </c>
      <c r="V48">
        <v>2142.5887155835999</v>
      </c>
      <c r="W48">
        <v>2124.2654369403999</v>
      </c>
      <c r="X48">
        <v>2095.208250532</v>
      </c>
      <c r="Y48">
        <v>2091.4046413616102</v>
      </c>
      <c r="Z48">
        <v>2097.1990491566498</v>
      </c>
      <c r="AA48">
        <v>2107.4500552010199</v>
      </c>
      <c r="AB48">
        <v>2141.87524293257</v>
      </c>
      <c r="AC48">
        <v>2183.8445273474199</v>
      </c>
      <c r="AD48">
        <v>2363.8516381878999</v>
      </c>
      <c r="AE48">
        <v>2358.04164142432</v>
      </c>
      <c r="AF48">
        <v>2411.0280434868</v>
      </c>
    </row>
    <row r="49" spans="1:32" x14ac:dyDescent="0.3">
      <c r="A49" t="s">
        <v>189</v>
      </c>
      <c r="B49" t="s">
        <v>391</v>
      </c>
      <c r="C49" t="s">
        <v>297</v>
      </c>
      <c r="D49" t="s">
        <v>392</v>
      </c>
      <c r="E49" t="s">
        <v>298</v>
      </c>
      <c r="G49">
        <v>261.28779114135801</v>
      </c>
      <c r="H49">
        <v>278.26693229818801</v>
      </c>
      <c r="I49">
        <v>297.02969426298802</v>
      </c>
      <c r="J49">
        <v>321.77903708884998</v>
      </c>
      <c r="K49">
        <v>346.74977241059503</v>
      </c>
      <c r="L49">
        <v>372.30236166914699</v>
      </c>
      <c r="M49">
        <v>395.95533951410698</v>
      </c>
      <c r="N49">
        <v>403.98750150899099</v>
      </c>
      <c r="O49">
        <v>424.36811822912802</v>
      </c>
      <c r="P49">
        <v>447.90376328475702</v>
      </c>
      <c r="Q49">
        <v>459.88847135328899</v>
      </c>
      <c r="R49">
        <v>462.485772274542</v>
      </c>
      <c r="S49">
        <v>490.988085750251</v>
      </c>
      <c r="T49">
        <v>524.88821709287299</v>
      </c>
      <c r="U49">
        <v>547.87990341607804</v>
      </c>
      <c r="V49">
        <v>561.00617037209895</v>
      </c>
      <c r="W49">
        <v>539.07494620387104</v>
      </c>
      <c r="X49">
        <v>529.10952525591802</v>
      </c>
      <c r="Y49">
        <v>515.47971372195195</v>
      </c>
      <c r="Z49">
        <v>500.23443447230397</v>
      </c>
      <c r="AA49">
        <v>488.19913832056699</v>
      </c>
      <c r="AB49">
        <v>477.15052727093098</v>
      </c>
      <c r="AC49">
        <v>482.63396892687001</v>
      </c>
      <c r="AD49">
        <v>512.03056217968197</v>
      </c>
      <c r="AE49">
        <v>500.17262475751801</v>
      </c>
      <c r="AF49">
        <v>512.95825421330403</v>
      </c>
    </row>
    <row r="50" spans="1:32" x14ac:dyDescent="0.3">
      <c r="A50" t="s">
        <v>189</v>
      </c>
      <c r="B50" t="s">
        <v>393</v>
      </c>
      <c r="C50" t="s">
        <v>297</v>
      </c>
      <c r="D50" t="s">
        <v>394</v>
      </c>
      <c r="E50" t="s">
        <v>298</v>
      </c>
      <c r="G50">
        <v>400.72278967807603</v>
      </c>
      <c r="H50">
        <v>429.92108573707299</v>
      </c>
      <c r="I50">
        <v>461.84245940105001</v>
      </c>
      <c r="J50">
        <v>508.67525651863701</v>
      </c>
      <c r="K50">
        <v>552.66256798102904</v>
      </c>
      <c r="L50">
        <v>600.37908094766499</v>
      </c>
      <c r="M50">
        <v>652.70971150675598</v>
      </c>
      <c r="N50">
        <v>691.04420020396299</v>
      </c>
      <c r="O50">
        <v>748.76410365965205</v>
      </c>
      <c r="P50">
        <v>793.10843087076398</v>
      </c>
      <c r="Q50">
        <v>821.88226177569197</v>
      </c>
      <c r="R50">
        <v>853.50966434884504</v>
      </c>
      <c r="S50">
        <v>924.57733928675498</v>
      </c>
      <c r="T50">
        <v>997.51538966155704</v>
      </c>
      <c r="U50">
        <v>1061.2285720060399</v>
      </c>
      <c r="V50">
        <v>1106.5491554932501</v>
      </c>
      <c r="W50">
        <v>1107.61431621113</v>
      </c>
      <c r="X50">
        <v>1097.3730609950101</v>
      </c>
      <c r="Y50">
        <v>1113.93159202374</v>
      </c>
      <c r="Z50">
        <v>1141.1640123634199</v>
      </c>
      <c r="AA50">
        <v>1181.2491269059001</v>
      </c>
      <c r="AB50">
        <v>1232.05718374248</v>
      </c>
      <c r="AC50">
        <v>1265.5405893012901</v>
      </c>
      <c r="AD50">
        <v>1396.9843406740799</v>
      </c>
      <c r="AE50">
        <v>1411.2115526232001</v>
      </c>
      <c r="AF50">
        <v>1452.0685075065201</v>
      </c>
    </row>
    <row r="51" spans="1:32" x14ac:dyDescent="0.3">
      <c r="A51" t="s">
        <v>189</v>
      </c>
      <c r="B51" t="s">
        <v>395</v>
      </c>
      <c r="C51" t="s">
        <v>297</v>
      </c>
      <c r="D51" t="s">
        <v>396</v>
      </c>
      <c r="E51" t="s">
        <v>298</v>
      </c>
      <c r="G51">
        <v>354.21760992451698</v>
      </c>
      <c r="H51">
        <v>381.00756266416198</v>
      </c>
      <c r="I51">
        <v>409.94112809237402</v>
      </c>
      <c r="J51">
        <v>452.546270746777</v>
      </c>
      <c r="K51">
        <v>492.79340284850502</v>
      </c>
      <c r="L51">
        <v>536.38497190579994</v>
      </c>
      <c r="M51">
        <v>583.74053482849502</v>
      </c>
      <c r="N51">
        <v>620.18705200255397</v>
      </c>
      <c r="O51">
        <v>673.93962886163001</v>
      </c>
      <c r="P51">
        <v>715.05123162009897</v>
      </c>
      <c r="Q51">
        <v>741.06527511207105</v>
      </c>
      <c r="R51">
        <v>769.00947036525895</v>
      </c>
      <c r="S51">
        <v>833.20349689726402</v>
      </c>
      <c r="T51">
        <v>901.03747466366804</v>
      </c>
      <c r="U51">
        <v>960.78107035641005</v>
      </c>
      <c r="V51">
        <v>1003.36483681376</v>
      </c>
      <c r="W51">
        <v>1002.74761075212</v>
      </c>
      <c r="X51">
        <v>990.95321930597595</v>
      </c>
      <c r="Y51">
        <v>1005.37571232638</v>
      </c>
      <c r="Z51">
        <v>1027.09054039585</v>
      </c>
      <c r="AA51">
        <v>1060.5978243433699</v>
      </c>
      <c r="AB51">
        <v>1102.0684211857599</v>
      </c>
      <c r="AC51">
        <v>1124.5085240758001</v>
      </c>
      <c r="AD51">
        <v>1239.5393638134201</v>
      </c>
      <c r="AE51">
        <v>1251.4662626546201</v>
      </c>
      <c r="AF51">
        <v>1286.2780968546101</v>
      </c>
    </row>
    <row r="52" spans="1:32" x14ac:dyDescent="0.3">
      <c r="A52" t="s">
        <v>189</v>
      </c>
      <c r="B52" t="s">
        <v>397</v>
      </c>
      <c r="C52" t="s">
        <v>297</v>
      </c>
      <c r="D52" t="s">
        <v>398</v>
      </c>
      <c r="E52" t="s">
        <v>298</v>
      </c>
      <c r="G52">
        <v>46.5051797535587</v>
      </c>
      <c r="H52">
        <v>48.913523072910699</v>
      </c>
      <c r="I52">
        <v>51.901331308675999</v>
      </c>
      <c r="J52">
        <v>56.128985771859902</v>
      </c>
      <c r="K52">
        <v>59.869165132523598</v>
      </c>
      <c r="L52">
        <v>63.994109041865698</v>
      </c>
      <c r="M52">
        <v>68.969176678260894</v>
      </c>
      <c r="N52">
        <v>70.857148201408407</v>
      </c>
      <c r="O52">
        <v>74.824474798022095</v>
      </c>
      <c r="P52">
        <v>78.057199250664695</v>
      </c>
      <c r="Q52">
        <v>80.816986663621506</v>
      </c>
      <c r="R52">
        <v>84.500193983586101</v>
      </c>
      <c r="S52">
        <v>91.373842389491202</v>
      </c>
      <c r="T52">
        <v>96.4779149978893</v>
      </c>
      <c r="U52">
        <v>100.44750164963401</v>
      </c>
      <c r="V52">
        <v>103.184318679482</v>
      </c>
      <c r="W52">
        <v>104.866705459011</v>
      </c>
      <c r="X52">
        <v>106.41984168903601</v>
      </c>
      <c r="Y52">
        <v>108.555879697354</v>
      </c>
      <c r="Z52">
        <v>114.073471967565</v>
      </c>
      <c r="AA52">
        <v>120.65130256253001</v>
      </c>
      <c r="AB52">
        <v>129.98876255671999</v>
      </c>
      <c r="AC52">
        <v>141.032065225488</v>
      </c>
      <c r="AD52">
        <v>157.444976860661</v>
      </c>
      <c r="AE52">
        <v>159.74528996857799</v>
      </c>
      <c r="AF52">
        <v>165.790410651911</v>
      </c>
    </row>
    <row r="53" spans="1:32" x14ac:dyDescent="0.3">
      <c r="A53" t="s">
        <v>189</v>
      </c>
      <c r="B53" t="s">
        <v>399</v>
      </c>
      <c r="C53" t="s">
        <v>297</v>
      </c>
      <c r="D53" t="s">
        <v>400</v>
      </c>
      <c r="E53" t="s">
        <v>298</v>
      </c>
      <c r="G53">
        <v>231.11163244426999</v>
      </c>
      <c r="H53">
        <v>238.36154116795299</v>
      </c>
      <c r="I53">
        <v>247.90493132428401</v>
      </c>
      <c r="J53">
        <v>262.72593933051701</v>
      </c>
      <c r="K53">
        <v>278.35284743280801</v>
      </c>
      <c r="L53">
        <v>297.262755583527</v>
      </c>
      <c r="M53">
        <v>301.58809134081599</v>
      </c>
      <c r="N53">
        <v>294.63718458297598</v>
      </c>
      <c r="O53">
        <v>302.48213710488898</v>
      </c>
      <c r="P53">
        <v>316.49145753082098</v>
      </c>
      <c r="Q53">
        <v>324.68001608807998</v>
      </c>
      <c r="R53">
        <v>340.39770998630598</v>
      </c>
      <c r="S53">
        <v>366.77431268024299</v>
      </c>
      <c r="T53">
        <v>378.88299046354302</v>
      </c>
      <c r="U53">
        <v>388.00301526166197</v>
      </c>
      <c r="V53">
        <v>383.48406803191199</v>
      </c>
      <c r="W53">
        <v>370.36411783243801</v>
      </c>
      <c r="X53">
        <v>358.025069204798</v>
      </c>
      <c r="Y53">
        <v>371.94567341046599</v>
      </c>
      <c r="Z53">
        <v>386.04036199141598</v>
      </c>
      <c r="AA53">
        <v>410.935426068406</v>
      </c>
      <c r="AB53">
        <v>419.96975429935497</v>
      </c>
      <c r="AC53">
        <v>440.16248598428098</v>
      </c>
      <c r="AD53">
        <v>503.32406863169098</v>
      </c>
      <c r="AE53">
        <v>488.77887186159001</v>
      </c>
      <c r="AF53">
        <v>480.96717907193499</v>
      </c>
    </row>
    <row r="54" spans="1:32" x14ac:dyDescent="0.3">
      <c r="A54" t="s">
        <v>189</v>
      </c>
      <c r="B54" t="s">
        <v>401</v>
      </c>
      <c r="C54" t="s">
        <v>297</v>
      </c>
      <c r="D54" t="s">
        <v>402</v>
      </c>
      <c r="E54" t="s">
        <v>298</v>
      </c>
      <c r="G54">
        <v>491.42858649444003</v>
      </c>
      <c r="H54">
        <v>510.79036393158702</v>
      </c>
      <c r="I54">
        <v>534.38204458165399</v>
      </c>
      <c r="J54">
        <v>565.32169402208694</v>
      </c>
      <c r="K54">
        <v>594.06204768184602</v>
      </c>
      <c r="L54">
        <v>632.39394035075998</v>
      </c>
      <c r="M54">
        <v>653.19059651164105</v>
      </c>
      <c r="N54">
        <v>662.354797657061</v>
      </c>
      <c r="O54">
        <v>689.16611167548899</v>
      </c>
      <c r="P54">
        <v>720.18419811578099</v>
      </c>
      <c r="Q54">
        <v>740.47713658045495</v>
      </c>
      <c r="R54">
        <v>772.11940881077896</v>
      </c>
      <c r="S54">
        <v>831.91132848484494</v>
      </c>
      <c r="T54">
        <v>862.37982504562501</v>
      </c>
      <c r="U54">
        <v>880.07369863225995</v>
      </c>
      <c r="V54">
        <v>872.03641729708897</v>
      </c>
      <c r="W54">
        <v>845.61645890834097</v>
      </c>
      <c r="X54">
        <v>821.76073705182603</v>
      </c>
      <c r="Y54">
        <v>840.603711760843</v>
      </c>
      <c r="Z54">
        <v>859.30628579192705</v>
      </c>
      <c r="AA54">
        <v>882.12698957692305</v>
      </c>
      <c r="AB54">
        <v>890.86248731871501</v>
      </c>
      <c r="AC54">
        <v>921.83273996778303</v>
      </c>
      <c r="AD54">
        <v>1011.7981104082101</v>
      </c>
      <c r="AE54">
        <v>1006.94808085522</v>
      </c>
      <c r="AF54">
        <v>1001.7954002386</v>
      </c>
    </row>
    <row r="55" spans="1:32" x14ac:dyDescent="0.3">
      <c r="A55" t="s">
        <v>189</v>
      </c>
      <c r="B55" t="s">
        <v>403</v>
      </c>
      <c r="C55" t="s">
        <v>297</v>
      </c>
      <c r="D55" t="s">
        <v>404</v>
      </c>
      <c r="E55" t="s">
        <v>298</v>
      </c>
      <c r="G55">
        <v>260.31695405017098</v>
      </c>
      <c r="H55">
        <v>272.428822763634</v>
      </c>
      <c r="I55">
        <v>286.47711325736998</v>
      </c>
      <c r="J55">
        <v>302.59575469156999</v>
      </c>
      <c r="K55">
        <v>315.70920024903802</v>
      </c>
      <c r="L55">
        <v>335.131184767234</v>
      </c>
      <c r="M55">
        <v>351.60250517082602</v>
      </c>
      <c r="N55">
        <v>367.71761307408502</v>
      </c>
      <c r="O55">
        <v>386.68397457060001</v>
      </c>
      <c r="P55">
        <v>403.69274058496001</v>
      </c>
      <c r="Q55">
        <v>415.79712049237497</v>
      </c>
      <c r="R55">
        <v>431.72169882447298</v>
      </c>
      <c r="S55">
        <v>465.13701580460202</v>
      </c>
      <c r="T55">
        <v>483.49683458208199</v>
      </c>
      <c r="U55">
        <v>492.07068337059798</v>
      </c>
      <c r="V55">
        <v>488.55234926517699</v>
      </c>
      <c r="W55">
        <v>475.25234107590302</v>
      </c>
      <c r="X55">
        <v>463.73566784702803</v>
      </c>
      <c r="Y55">
        <v>468.65803835037701</v>
      </c>
      <c r="Z55">
        <v>473.26592380051</v>
      </c>
      <c r="AA55">
        <v>471.19156350851603</v>
      </c>
      <c r="AB55">
        <v>470.89273301935998</v>
      </c>
      <c r="AC55">
        <v>481.67025398350103</v>
      </c>
      <c r="AD55">
        <v>508.47404177651998</v>
      </c>
      <c r="AE55">
        <v>518.16920899362901</v>
      </c>
      <c r="AF55">
        <v>520.82822116666205</v>
      </c>
    </row>
    <row r="56" spans="1:32" x14ac:dyDescent="0.3">
      <c r="A56" t="s">
        <v>189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189</v>
      </c>
      <c r="B57" t="s">
        <v>407</v>
      </c>
      <c r="C57" t="s">
        <v>297</v>
      </c>
      <c r="D57" t="s">
        <v>408</v>
      </c>
      <c r="E57" t="s">
        <v>298</v>
      </c>
      <c r="G57">
        <v>15717.0322286255</v>
      </c>
      <c r="H57">
        <v>16716.3839787875</v>
      </c>
      <c r="I57">
        <v>18016.459377480402</v>
      </c>
      <c r="J57">
        <v>19534.681564795701</v>
      </c>
      <c r="K57">
        <v>20962.480932710601</v>
      </c>
      <c r="L57">
        <v>22513.8530027052</v>
      </c>
      <c r="M57">
        <v>23689.839807226199</v>
      </c>
      <c r="N57">
        <v>24237.031676702201</v>
      </c>
      <c r="O57">
        <v>25177.786690209501</v>
      </c>
      <c r="P57">
        <v>26326.869331993799</v>
      </c>
      <c r="Q57">
        <v>27187.668396791301</v>
      </c>
      <c r="R57">
        <v>28221.4735495284</v>
      </c>
      <c r="S57">
        <v>30082.203838141901</v>
      </c>
      <c r="T57">
        <v>30830.2711246172</v>
      </c>
      <c r="U57">
        <v>31485.104837842999</v>
      </c>
      <c r="V57">
        <v>31233.810218309001</v>
      </c>
      <c r="W57">
        <v>30320.420823492499</v>
      </c>
      <c r="X57">
        <v>29136.467215427201</v>
      </c>
      <c r="Y57">
        <v>28664.8040647669</v>
      </c>
      <c r="Z57">
        <v>28852.8453633303</v>
      </c>
      <c r="AA57">
        <v>29026.319902347401</v>
      </c>
      <c r="AB57">
        <v>29479.057454450402</v>
      </c>
      <c r="AC57">
        <v>30349.4793443735</v>
      </c>
      <c r="AD57">
        <v>32700.9807425283</v>
      </c>
      <c r="AE57">
        <v>33027.981986305298</v>
      </c>
      <c r="AF57">
        <v>34178.0008524558</v>
      </c>
    </row>
    <row r="58" spans="1:32" x14ac:dyDescent="0.3">
      <c r="A58" t="s">
        <v>189</v>
      </c>
      <c r="B58" t="s">
        <v>409</v>
      </c>
      <c r="C58" t="s">
        <v>297</v>
      </c>
      <c r="D58" t="s">
        <v>410</v>
      </c>
      <c r="E58" t="s">
        <v>298</v>
      </c>
      <c r="G58">
        <v>15717.0322286255</v>
      </c>
      <c r="H58">
        <v>16716.3839787875</v>
      </c>
      <c r="I58">
        <v>18016.459377480402</v>
      </c>
      <c r="J58">
        <v>19534.681564795701</v>
      </c>
      <c r="K58">
        <v>20962.480932710601</v>
      </c>
      <c r="L58">
        <v>22513.8530027052</v>
      </c>
      <c r="M58">
        <v>23689.839807226199</v>
      </c>
      <c r="N58">
        <v>24237.031676702201</v>
      </c>
      <c r="O58">
        <v>25177.786690209501</v>
      </c>
      <c r="P58">
        <v>26326.869331993799</v>
      </c>
      <c r="Q58">
        <v>27187.668396791301</v>
      </c>
      <c r="R58">
        <v>28221.4735495284</v>
      </c>
      <c r="S58">
        <v>30082.203838141901</v>
      </c>
      <c r="T58">
        <v>30830.2711246172</v>
      </c>
      <c r="U58">
        <v>31485.104837842999</v>
      </c>
      <c r="V58">
        <v>31233.810218309001</v>
      </c>
      <c r="W58">
        <v>30320.420823492499</v>
      </c>
      <c r="X58">
        <v>29136.467215427201</v>
      </c>
      <c r="Y58">
        <v>28664.8040647669</v>
      </c>
      <c r="Z58">
        <v>28852.8453633303</v>
      </c>
      <c r="AA58">
        <v>29026.319902347401</v>
      </c>
      <c r="AB58">
        <v>29479.057454450402</v>
      </c>
      <c r="AC58">
        <v>30349.4793443735</v>
      </c>
      <c r="AD58">
        <v>32700.9807425283</v>
      </c>
      <c r="AE58">
        <v>33027.981986305298</v>
      </c>
      <c r="AF58">
        <v>34178.0008524558</v>
      </c>
    </row>
    <row r="59" spans="1:32" x14ac:dyDescent="0.3">
      <c r="A59" t="s">
        <v>189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191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191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191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191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191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191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191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191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191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191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191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191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191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191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191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191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191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191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191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191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191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191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191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191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191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191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191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191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191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191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191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191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191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191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191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191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191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191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191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191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191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191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191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191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191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191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191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191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191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191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191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191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191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191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191</v>
      </c>
      <c r="B57" t="s">
        <v>407</v>
      </c>
      <c r="C57" t="s">
        <v>297</v>
      </c>
      <c r="D57" t="s">
        <v>408</v>
      </c>
      <c r="E57" t="s">
        <v>298</v>
      </c>
      <c r="K57">
        <v>4535.1000000000004</v>
      </c>
      <c r="L57">
        <v>5129.3</v>
      </c>
      <c r="M57">
        <v>5719.1</v>
      </c>
      <c r="N57">
        <v>6078.2</v>
      </c>
      <c r="O57">
        <v>6479.2</v>
      </c>
      <c r="P57">
        <v>7151.9</v>
      </c>
      <c r="Q57">
        <v>7524.3</v>
      </c>
      <c r="R57">
        <v>8344.6</v>
      </c>
      <c r="S57">
        <v>10016.299999999999</v>
      </c>
      <c r="T57">
        <v>11235.6</v>
      </c>
      <c r="U57">
        <v>11436.7</v>
      </c>
      <c r="V57">
        <v>12466.2</v>
      </c>
      <c r="W57">
        <v>12605</v>
      </c>
      <c r="X57">
        <v>12652</v>
      </c>
      <c r="Y57">
        <v>12754</v>
      </c>
      <c r="Z57">
        <v>12629</v>
      </c>
      <c r="AA57">
        <v>12854</v>
      </c>
      <c r="AB57">
        <v>13310</v>
      </c>
      <c r="AC57">
        <v>13929</v>
      </c>
      <c r="AD57">
        <v>15063</v>
      </c>
      <c r="AE57">
        <v>16145</v>
      </c>
      <c r="AF57">
        <v>16774</v>
      </c>
    </row>
    <row r="58" spans="1:32" x14ac:dyDescent="0.3">
      <c r="A58" t="s">
        <v>191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191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193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193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193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193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193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193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193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193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193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193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193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193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193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193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193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193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193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193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193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193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193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193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193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193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193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193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193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193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193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193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193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193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193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193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193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193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193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193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193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193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193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193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193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193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193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193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193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193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193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193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193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193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193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193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193</v>
      </c>
      <c r="B57" t="s">
        <v>407</v>
      </c>
      <c r="C57" t="s">
        <v>297</v>
      </c>
      <c r="D57" t="s">
        <v>408</v>
      </c>
      <c r="E57" t="s">
        <v>298</v>
      </c>
      <c r="K57">
        <v>25497.5809327106</v>
      </c>
      <c r="L57">
        <v>27643.153002705199</v>
      </c>
      <c r="M57">
        <v>29408.939807226201</v>
      </c>
      <c r="N57">
        <v>30315.231676702198</v>
      </c>
      <c r="O57">
        <v>31656.986690209498</v>
      </c>
      <c r="P57">
        <v>33478.769331993797</v>
      </c>
      <c r="Q57">
        <v>34711.968396791301</v>
      </c>
      <c r="R57">
        <v>36566.073549528403</v>
      </c>
      <c r="S57">
        <v>40098.5038381419</v>
      </c>
      <c r="T57">
        <v>42065.871124617202</v>
      </c>
      <c r="U57">
        <v>42921.804837843003</v>
      </c>
      <c r="V57">
        <v>43700.010218308998</v>
      </c>
      <c r="W57">
        <v>42925.420823492503</v>
      </c>
      <c r="X57">
        <v>41788.467215427198</v>
      </c>
      <c r="Y57">
        <v>41418.804064766897</v>
      </c>
      <c r="Z57">
        <v>41481.8453633303</v>
      </c>
      <c r="AA57">
        <v>41880.319902347401</v>
      </c>
      <c r="AB57">
        <v>42789.057454450398</v>
      </c>
      <c r="AC57">
        <v>44278.479344373503</v>
      </c>
      <c r="AD57">
        <v>47763.9807425283</v>
      </c>
      <c r="AE57">
        <v>49172.981986305298</v>
      </c>
      <c r="AF57">
        <v>50952.0008524558</v>
      </c>
    </row>
    <row r="58" spans="1:32" x14ac:dyDescent="0.3">
      <c r="A58" t="s">
        <v>193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193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195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195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195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195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195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195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195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195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195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195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195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195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195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195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195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195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195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195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195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195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195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195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195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195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195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195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195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195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195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195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195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195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195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195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195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195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195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195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195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195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195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195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195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195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195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195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195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195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195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195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195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195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195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195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195</v>
      </c>
      <c r="B57" t="s">
        <v>407</v>
      </c>
      <c r="C57" t="s">
        <v>297</v>
      </c>
      <c r="D57" t="s">
        <v>408</v>
      </c>
      <c r="E57" t="s">
        <v>298</v>
      </c>
      <c r="K57">
        <v>203594.9</v>
      </c>
      <c r="L57">
        <v>222626.6</v>
      </c>
      <c r="M57">
        <v>237152.2</v>
      </c>
      <c r="N57">
        <v>250370.8</v>
      </c>
      <c r="O57">
        <v>266384.90000000002</v>
      </c>
      <c r="P57">
        <v>280648.59999999998</v>
      </c>
      <c r="Q57">
        <v>296150.40000000002</v>
      </c>
      <c r="R57">
        <v>316203.3</v>
      </c>
      <c r="S57">
        <v>334596.2</v>
      </c>
      <c r="T57">
        <v>356085.6</v>
      </c>
      <c r="U57">
        <v>359665.6</v>
      </c>
      <c r="V57">
        <v>368518.8</v>
      </c>
      <c r="W57">
        <v>363616.2</v>
      </c>
      <c r="X57">
        <v>363735.3</v>
      </c>
      <c r="Y57">
        <v>362240.5</v>
      </c>
      <c r="Z57">
        <v>369899.7</v>
      </c>
      <c r="AA57">
        <v>376228.4</v>
      </c>
      <c r="AB57">
        <v>381502.2</v>
      </c>
      <c r="AC57">
        <v>395196</v>
      </c>
      <c r="AD57">
        <v>411172.5</v>
      </c>
      <c r="AE57">
        <v>427930.1</v>
      </c>
      <c r="AF57">
        <v>436214.1</v>
      </c>
    </row>
    <row r="58" spans="1:32" x14ac:dyDescent="0.3">
      <c r="A58" t="s">
        <v>195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195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197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197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197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197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197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197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197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197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197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197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197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197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197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197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197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197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197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197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197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197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197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197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197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197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197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197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197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197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197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197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197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197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197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197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197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197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197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197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197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197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197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197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197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197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197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197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197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197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197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197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197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197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197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197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197</v>
      </c>
      <c r="B57" t="s">
        <v>407</v>
      </c>
      <c r="C57" t="s">
        <v>297</v>
      </c>
      <c r="D57" t="s">
        <v>408</v>
      </c>
      <c r="E57" t="s">
        <v>298</v>
      </c>
      <c r="K57">
        <v>397081.2</v>
      </c>
      <c r="L57">
        <v>430203.8</v>
      </c>
      <c r="M57">
        <v>456890.7</v>
      </c>
      <c r="N57">
        <v>482351</v>
      </c>
      <c r="O57">
        <v>505363.3</v>
      </c>
      <c r="P57">
        <v>530538</v>
      </c>
      <c r="Q57">
        <v>556673.69999999995</v>
      </c>
      <c r="R57">
        <v>590688.19999999995</v>
      </c>
      <c r="S57">
        <v>617526.30000000005</v>
      </c>
      <c r="T57">
        <v>652663.69999999995</v>
      </c>
      <c r="U57">
        <v>650924.80000000005</v>
      </c>
      <c r="V57">
        <v>662058.30000000005</v>
      </c>
      <c r="W57">
        <v>637781.9</v>
      </c>
      <c r="X57">
        <v>616919.19999999995</v>
      </c>
      <c r="Y57">
        <v>606647.30000000005</v>
      </c>
      <c r="Z57">
        <v>618012.30000000005</v>
      </c>
      <c r="AA57">
        <v>627630.9</v>
      </c>
      <c r="AB57">
        <v>643539.69999999995</v>
      </c>
      <c r="AC57">
        <v>673439.2</v>
      </c>
      <c r="AD57">
        <v>709360.8</v>
      </c>
      <c r="AE57">
        <v>745059.3</v>
      </c>
      <c r="AF57">
        <v>772883</v>
      </c>
    </row>
    <row r="58" spans="1:32" x14ac:dyDescent="0.3">
      <c r="A58" t="s">
        <v>197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197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210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210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210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210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210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210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210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210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210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210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210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210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210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210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210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210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210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210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210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210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210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210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210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210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210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210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210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210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210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210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210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210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210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210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210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210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210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210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210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210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210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210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210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210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210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210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210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210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210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210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210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210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210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210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210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210</v>
      </c>
      <c r="B57" t="s">
        <v>407</v>
      </c>
      <c r="C57" t="s">
        <v>297</v>
      </c>
      <c r="D57" t="s">
        <v>408</v>
      </c>
      <c r="E57" t="s">
        <v>298</v>
      </c>
      <c r="K57">
        <v>2727.7337003586099</v>
      </c>
      <c r="L57">
        <v>2899.5774866054799</v>
      </c>
      <c r="M57">
        <v>3177.1805970816999</v>
      </c>
      <c r="N57">
        <v>3297.2888439758299</v>
      </c>
      <c r="O57">
        <v>3353.7175747767601</v>
      </c>
      <c r="P57">
        <v>3752.8769324760001</v>
      </c>
      <c r="Q57">
        <v>3437.5988639045299</v>
      </c>
      <c r="R57">
        <v>3469.85357552393</v>
      </c>
      <c r="S57">
        <v>3570.1350674107298</v>
      </c>
      <c r="T57">
        <v>3569.9143549092701</v>
      </c>
      <c r="U57">
        <v>3613.0355751552402</v>
      </c>
      <c r="V57">
        <v>3709.3774301426402</v>
      </c>
      <c r="W57">
        <v>3836.9486116025701</v>
      </c>
      <c r="X57">
        <v>3937.22158329279</v>
      </c>
      <c r="Y57">
        <v>4067.1970547833198</v>
      </c>
      <c r="Z57">
        <v>4128.3018841149897</v>
      </c>
      <c r="AA57">
        <v>4147.9364222239701</v>
      </c>
      <c r="AB57">
        <v>4379.8018385452597</v>
      </c>
      <c r="AC57">
        <v>4745.4336083705302</v>
      </c>
      <c r="AD57">
        <v>5193.9758760301002</v>
      </c>
      <c r="AE57">
        <v>5667.3</v>
      </c>
      <c r="AF57">
        <v>6030</v>
      </c>
    </row>
    <row r="58" spans="1:32" x14ac:dyDescent="0.3">
      <c r="A58" t="s">
        <v>210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210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212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212</v>
      </c>
      <c r="B3" t="s">
        <v>299</v>
      </c>
      <c r="C3" t="s">
        <v>297</v>
      </c>
      <c r="D3" t="s">
        <v>300</v>
      </c>
      <c r="E3" t="s">
        <v>298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 t="s">
        <v>212</v>
      </c>
      <c r="B4" t="s">
        <v>301</v>
      </c>
      <c r="C4" t="s">
        <v>297</v>
      </c>
      <c r="D4" t="s">
        <v>302</v>
      </c>
      <c r="E4" t="s">
        <v>298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 t="s">
        <v>212</v>
      </c>
      <c r="B5" t="s">
        <v>303</v>
      </c>
      <c r="C5" t="s">
        <v>297</v>
      </c>
      <c r="D5" t="s">
        <v>304</v>
      </c>
      <c r="E5" t="s">
        <v>298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 t="s">
        <v>212</v>
      </c>
      <c r="B6" t="s">
        <v>305</v>
      </c>
      <c r="C6" t="s">
        <v>297</v>
      </c>
      <c r="D6" t="s">
        <v>306</v>
      </c>
      <c r="E6" t="s">
        <v>298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 t="s">
        <v>212</v>
      </c>
      <c r="B7" t="s">
        <v>307</v>
      </c>
      <c r="C7" t="s">
        <v>297</v>
      </c>
      <c r="D7" t="s">
        <v>308</v>
      </c>
      <c r="E7" t="s">
        <v>298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 t="s">
        <v>212</v>
      </c>
      <c r="B8" t="s">
        <v>309</v>
      </c>
      <c r="C8" t="s">
        <v>297</v>
      </c>
      <c r="D8" t="s">
        <v>310</v>
      </c>
      <c r="E8" t="s">
        <v>298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 t="s">
        <v>212</v>
      </c>
      <c r="B9" t="s">
        <v>311</v>
      </c>
      <c r="C9" t="s">
        <v>297</v>
      </c>
      <c r="D9" t="s">
        <v>312</v>
      </c>
      <c r="E9" t="s">
        <v>298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 t="s">
        <v>212</v>
      </c>
      <c r="B10" t="s">
        <v>313</v>
      </c>
      <c r="C10" t="s">
        <v>297</v>
      </c>
      <c r="D10" t="s">
        <v>314</v>
      </c>
      <c r="E10" t="s">
        <v>298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 t="s">
        <v>212</v>
      </c>
      <c r="B11" t="s">
        <v>315</v>
      </c>
      <c r="C11" t="s">
        <v>297</v>
      </c>
      <c r="D11" t="s">
        <v>316</v>
      </c>
      <c r="E11" t="s">
        <v>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 t="s">
        <v>212</v>
      </c>
      <c r="B12" t="s">
        <v>317</v>
      </c>
      <c r="C12" t="s">
        <v>297</v>
      </c>
      <c r="D12" t="s">
        <v>318</v>
      </c>
      <c r="E12" t="s">
        <v>298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 t="s">
        <v>212</v>
      </c>
      <c r="B13" t="s">
        <v>319</v>
      </c>
      <c r="C13" t="s">
        <v>297</v>
      </c>
      <c r="D13" t="s">
        <v>320</v>
      </c>
      <c r="E13" t="s">
        <v>298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 t="s">
        <v>212</v>
      </c>
      <c r="B14" t="s">
        <v>321</v>
      </c>
      <c r="C14" t="s">
        <v>297</v>
      </c>
      <c r="D14" t="s">
        <v>322</v>
      </c>
      <c r="E14" t="s">
        <v>298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 t="s">
        <v>212</v>
      </c>
      <c r="B15" t="s">
        <v>323</v>
      </c>
      <c r="C15" t="s">
        <v>297</v>
      </c>
      <c r="D15" t="s">
        <v>324</v>
      </c>
      <c r="E15" t="s">
        <v>298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 t="s">
        <v>212</v>
      </c>
      <c r="B16" t="s">
        <v>325</v>
      </c>
      <c r="C16" t="s">
        <v>297</v>
      </c>
      <c r="D16" t="s">
        <v>326</v>
      </c>
      <c r="E16" t="s">
        <v>298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 t="s">
        <v>212</v>
      </c>
      <c r="B17" t="s">
        <v>327</v>
      </c>
      <c r="C17" t="s">
        <v>297</v>
      </c>
      <c r="D17" t="s">
        <v>328</v>
      </c>
      <c r="E17" t="s">
        <v>298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 t="s">
        <v>212</v>
      </c>
      <c r="B18" t="s">
        <v>329</v>
      </c>
      <c r="C18" t="s">
        <v>297</v>
      </c>
      <c r="D18" t="s">
        <v>330</v>
      </c>
      <c r="E18" t="s">
        <v>298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 t="s">
        <v>212</v>
      </c>
      <c r="B19" t="s">
        <v>331</v>
      </c>
      <c r="C19" t="s">
        <v>297</v>
      </c>
      <c r="D19" t="s">
        <v>332</v>
      </c>
      <c r="E19" t="s">
        <v>298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 t="s">
        <v>212</v>
      </c>
      <c r="B20" t="s">
        <v>333</v>
      </c>
      <c r="C20" t="s">
        <v>297</v>
      </c>
      <c r="D20" t="s">
        <v>334</v>
      </c>
      <c r="E20" t="s">
        <v>298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 t="s">
        <v>212</v>
      </c>
      <c r="B21" t="s">
        <v>335</v>
      </c>
      <c r="C21" t="s">
        <v>297</v>
      </c>
      <c r="D21" t="s">
        <v>336</v>
      </c>
      <c r="E21" t="s">
        <v>298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 t="s">
        <v>212</v>
      </c>
      <c r="B22" t="s">
        <v>337</v>
      </c>
      <c r="C22" t="s">
        <v>297</v>
      </c>
      <c r="D22" t="s">
        <v>338</v>
      </c>
      <c r="E22" t="s">
        <v>298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 t="s">
        <v>212</v>
      </c>
      <c r="B23" t="s">
        <v>339</v>
      </c>
      <c r="C23" t="s">
        <v>297</v>
      </c>
      <c r="D23" t="s">
        <v>340</v>
      </c>
      <c r="E23" t="s">
        <v>298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 t="s">
        <v>212</v>
      </c>
      <c r="B24" t="s">
        <v>341</v>
      </c>
      <c r="C24" t="s">
        <v>297</v>
      </c>
      <c r="D24" t="s">
        <v>342</v>
      </c>
      <c r="E24" t="s">
        <v>298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 t="s">
        <v>212</v>
      </c>
      <c r="B25" t="s">
        <v>343</v>
      </c>
      <c r="C25" t="s">
        <v>297</v>
      </c>
      <c r="D25" t="s">
        <v>344</v>
      </c>
      <c r="E25" t="s">
        <v>298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t="s">
        <v>212</v>
      </c>
      <c r="B26" t="s">
        <v>345</v>
      </c>
      <c r="C26" t="s">
        <v>297</v>
      </c>
      <c r="D26" t="s">
        <v>346</v>
      </c>
      <c r="E26" t="s">
        <v>298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 t="s">
        <v>212</v>
      </c>
      <c r="B27" t="s">
        <v>347</v>
      </c>
      <c r="C27" t="s">
        <v>297</v>
      </c>
      <c r="D27" t="s">
        <v>348</v>
      </c>
      <c r="E27" t="s">
        <v>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 t="s">
        <v>212</v>
      </c>
      <c r="B28" t="s">
        <v>349</v>
      </c>
      <c r="C28" t="s">
        <v>297</v>
      </c>
      <c r="D28" t="s">
        <v>350</v>
      </c>
      <c r="E28" t="s">
        <v>298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 t="s">
        <v>212</v>
      </c>
      <c r="B29" t="s">
        <v>351</v>
      </c>
      <c r="C29" t="s">
        <v>297</v>
      </c>
      <c r="D29" t="s">
        <v>352</v>
      </c>
      <c r="E29" t="s">
        <v>298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 t="s">
        <v>212</v>
      </c>
      <c r="B30" t="s">
        <v>353</v>
      </c>
      <c r="C30" t="s">
        <v>297</v>
      </c>
      <c r="D30" t="s">
        <v>354</v>
      </c>
      <c r="E30" t="s">
        <v>298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 t="s">
        <v>212</v>
      </c>
      <c r="B31" t="s">
        <v>355</v>
      </c>
      <c r="C31" t="s">
        <v>297</v>
      </c>
      <c r="D31" t="s">
        <v>356</v>
      </c>
      <c r="E31" t="s">
        <v>298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 t="s">
        <v>212</v>
      </c>
      <c r="B32" t="s">
        <v>357</v>
      </c>
      <c r="C32" t="s">
        <v>297</v>
      </c>
      <c r="D32" t="s">
        <v>358</v>
      </c>
      <c r="E32" t="s">
        <v>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 t="s">
        <v>212</v>
      </c>
      <c r="B33" t="s">
        <v>359</v>
      </c>
      <c r="C33" t="s">
        <v>297</v>
      </c>
      <c r="D33" t="s">
        <v>360</v>
      </c>
      <c r="E33" t="s">
        <v>298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 t="s">
        <v>212</v>
      </c>
      <c r="B34" t="s">
        <v>361</v>
      </c>
      <c r="C34" t="s">
        <v>297</v>
      </c>
      <c r="D34" t="s">
        <v>362</v>
      </c>
      <c r="E34" t="s">
        <v>298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 t="s">
        <v>212</v>
      </c>
      <c r="B35" t="s">
        <v>363</v>
      </c>
      <c r="C35" t="s">
        <v>297</v>
      </c>
      <c r="D35" t="s">
        <v>364</v>
      </c>
      <c r="E35" t="s">
        <v>298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3">
      <c r="A36" t="s">
        <v>212</v>
      </c>
      <c r="B36" t="s">
        <v>365</v>
      </c>
      <c r="C36" t="s">
        <v>297</v>
      </c>
      <c r="D36" t="s">
        <v>366</v>
      </c>
      <c r="E36" t="s">
        <v>298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 t="s">
        <v>212</v>
      </c>
      <c r="B37" t="s">
        <v>367</v>
      </c>
      <c r="C37" t="s">
        <v>297</v>
      </c>
      <c r="D37" t="s">
        <v>368</v>
      </c>
      <c r="E37" t="s">
        <v>298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 t="s">
        <v>212</v>
      </c>
      <c r="B38" t="s">
        <v>369</v>
      </c>
      <c r="C38" t="s">
        <v>297</v>
      </c>
      <c r="D38" t="s">
        <v>370</v>
      </c>
      <c r="E38" t="s">
        <v>298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 t="s">
        <v>212</v>
      </c>
      <c r="B39" t="s">
        <v>371</v>
      </c>
      <c r="C39" t="s">
        <v>297</v>
      </c>
      <c r="D39" t="s">
        <v>372</v>
      </c>
      <c r="E39" t="s">
        <v>298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 t="s">
        <v>212</v>
      </c>
      <c r="B40" t="s">
        <v>373</v>
      </c>
      <c r="C40" t="s">
        <v>297</v>
      </c>
      <c r="D40" t="s">
        <v>374</v>
      </c>
      <c r="E40" t="s">
        <v>298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 t="s">
        <v>212</v>
      </c>
      <c r="B41" t="s">
        <v>375</v>
      </c>
      <c r="C41" t="s">
        <v>297</v>
      </c>
      <c r="D41" t="s">
        <v>376</v>
      </c>
      <c r="E41" t="s">
        <v>298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 t="s">
        <v>212</v>
      </c>
      <c r="B42" t="s">
        <v>377</v>
      </c>
      <c r="C42" t="s">
        <v>297</v>
      </c>
      <c r="D42" t="s">
        <v>378</v>
      </c>
      <c r="E42" t="s">
        <v>298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 t="s">
        <v>212</v>
      </c>
      <c r="B43" t="s">
        <v>379</v>
      </c>
      <c r="C43" t="s">
        <v>297</v>
      </c>
      <c r="D43" t="s">
        <v>380</v>
      </c>
      <c r="E43" t="s">
        <v>298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 t="s">
        <v>212</v>
      </c>
      <c r="B44" t="s">
        <v>381</v>
      </c>
      <c r="C44" t="s">
        <v>297</v>
      </c>
      <c r="D44" t="s">
        <v>382</v>
      </c>
      <c r="E44" t="s">
        <v>298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 t="s">
        <v>212</v>
      </c>
      <c r="B45" t="s">
        <v>383</v>
      </c>
      <c r="C45" t="s">
        <v>297</v>
      </c>
      <c r="D45" t="s">
        <v>384</v>
      </c>
      <c r="E45" t="s">
        <v>298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 t="s">
        <v>212</v>
      </c>
      <c r="B46" t="s">
        <v>385</v>
      </c>
      <c r="C46" t="s">
        <v>297</v>
      </c>
      <c r="D46" t="s">
        <v>386</v>
      </c>
      <c r="E46" t="s">
        <v>298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 t="s">
        <v>212</v>
      </c>
      <c r="B47" t="s">
        <v>387</v>
      </c>
      <c r="C47" t="s">
        <v>297</v>
      </c>
      <c r="D47" t="s">
        <v>388</v>
      </c>
      <c r="E47" t="s">
        <v>298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 t="s">
        <v>212</v>
      </c>
      <c r="B48" t="s">
        <v>389</v>
      </c>
      <c r="C48" t="s">
        <v>297</v>
      </c>
      <c r="D48" t="s">
        <v>390</v>
      </c>
      <c r="E48" t="s">
        <v>298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 t="s">
        <v>212</v>
      </c>
      <c r="B49" t="s">
        <v>391</v>
      </c>
      <c r="C49" t="s">
        <v>297</v>
      </c>
      <c r="D49" t="s">
        <v>392</v>
      </c>
      <c r="E49" t="s">
        <v>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 t="s">
        <v>212</v>
      </c>
      <c r="B50" t="s">
        <v>393</v>
      </c>
      <c r="C50" t="s">
        <v>297</v>
      </c>
      <c r="D50" t="s">
        <v>394</v>
      </c>
      <c r="E50" t="s">
        <v>298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 t="s">
        <v>212</v>
      </c>
      <c r="B51" t="s">
        <v>395</v>
      </c>
      <c r="C51" t="s">
        <v>297</v>
      </c>
      <c r="D51" t="s">
        <v>396</v>
      </c>
      <c r="E51" t="s">
        <v>298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 t="s">
        <v>212</v>
      </c>
      <c r="B52" t="s">
        <v>397</v>
      </c>
      <c r="C52" t="s">
        <v>297</v>
      </c>
      <c r="D52" t="s">
        <v>398</v>
      </c>
      <c r="E52" t="s">
        <v>298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 t="s">
        <v>212</v>
      </c>
      <c r="B53" t="s">
        <v>399</v>
      </c>
      <c r="C53" t="s">
        <v>297</v>
      </c>
      <c r="D53" t="s">
        <v>400</v>
      </c>
      <c r="E53" t="s">
        <v>298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 t="s">
        <v>212</v>
      </c>
      <c r="B54" t="s">
        <v>401</v>
      </c>
      <c r="C54" t="s">
        <v>297</v>
      </c>
      <c r="D54" t="s">
        <v>402</v>
      </c>
      <c r="E54" t="s">
        <v>298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 t="s">
        <v>212</v>
      </c>
      <c r="B55" t="s">
        <v>403</v>
      </c>
      <c r="C55" t="s">
        <v>297</v>
      </c>
      <c r="D55" t="s">
        <v>404</v>
      </c>
      <c r="E55" t="s">
        <v>298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 t="s">
        <v>212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212</v>
      </c>
      <c r="B57" t="s">
        <v>407</v>
      </c>
      <c r="C57" t="s">
        <v>297</v>
      </c>
      <c r="D57" t="s">
        <v>408</v>
      </c>
      <c r="E57" t="s">
        <v>298</v>
      </c>
      <c r="F57">
        <v>0</v>
      </c>
      <c r="G57">
        <v>0</v>
      </c>
      <c r="H57">
        <v>0</v>
      </c>
      <c r="I57">
        <v>0</v>
      </c>
      <c r="J57">
        <v>0</v>
      </c>
      <c r="K57">
        <v>720.30899999999997</v>
      </c>
      <c r="L57">
        <v>785.23599999999999</v>
      </c>
      <c r="M57">
        <v>797.26800000000003</v>
      </c>
      <c r="N57">
        <v>818.62</v>
      </c>
      <c r="O57">
        <v>794.99400000000003</v>
      </c>
      <c r="P57">
        <v>823.26599999999996</v>
      </c>
      <c r="Q57">
        <v>769.79300000000001</v>
      </c>
      <c r="R57">
        <v>724.64400000000001</v>
      </c>
      <c r="S57">
        <v>709.94399999999996</v>
      </c>
      <c r="T57">
        <v>734.02300000000002</v>
      </c>
      <c r="U57">
        <v>790.14499999999998</v>
      </c>
      <c r="V57">
        <v>1003.201</v>
      </c>
      <c r="W57">
        <v>1044.9179999999999</v>
      </c>
      <c r="X57">
        <v>1072.4559999999999</v>
      </c>
      <c r="Y57">
        <v>1025.3979999999999</v>
      </c>
      <c r="Z57">
        <v>951.90599999999995</v>
      </c>
      <c r="AA57">
        <v>942.64</v>
      </c>
      <c r="AB57">
        <v>947.7</v>
      </c>
      <c r="AC57">
        <v>888.06399999999996</v>
      </c>
      <c r="AD57">
        <v>836.03</v>
      </c>
      <c r="AE57">
        <v>726.8</v>
      </c>
      <c r="AF57">
        <v>636</v>
      </c>
    </row>
    <row r="58" spans="1:32" x14ac:dyDescent="0.3">
      <c r="A58" t="s">
        <v>212</v>
      </c>
      <c r="B58" t="s">
        <v>409</v>
      </c>
      <c r="C58" t="s">
        <v>297</v>
      </c>
      <c r="D58" t="s">
        <v>410</v>
      </c>
      <c r="E58" t="s">
        <v>298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 t="s">
        <v>212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214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214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214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214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214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214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214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214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214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214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214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214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214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214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214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214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214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214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214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214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214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214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214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214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214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214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214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214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214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214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214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214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214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214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214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214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214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214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214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214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214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214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214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214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214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214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214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214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214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214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214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214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214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214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214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214</v>
      </c>
      <c r="B57" t="s">
        <v>407</v>
      </c>
      <c r="C57" t="s">
        <v>297</v>
      </c>
      <c r="D57" t="s">
        <v>408</v>
      </c>
      <c r="E57" t="s">
        <v>298</v>
      </c>
      <c r="K57">
        <v>3080.5569758604202</v>
      </c>
      <c r="L57">
        <v>3387.87246172801</v>
      </c>
      <c r="M57">
        <v>3615.06779730054</v>
      </c>
      <c r="N57">
        <v>3743.5904600175099</v>
      </c>
      <c r="O57">
        <v>3923.6683999684701</v>
      </c>
      <c r="P57">
        <v>4132.6021663812799</v>
      </c>
      <c r="Q57">
        <v>4631.7497247558404</v>
      </c>
      <c r="R57">
        <v>5296.2804538623504</v>
      </c>
      <c r="S57">
        <v>6647.4697284194399</v>
      </c>
      <c r="T57">
        <v>7456.6455933746001</v>
      </c>
      <c r="U57">
        <v>7561.1600944804304</v>
      </c>
      <c r="V57">
        <v>8263.4905423926193</v>
      </c>
      <c r="W57">
        <v>8390.5838040653907</v>
      </c>
      <c r="X57">
        <v>8464.4743779067703</v>
      </c>
      <c r="Y57">
        <v>8595.2407879203602</v>
      </c>
      <c r="Z57">
        <v>8525.9951635684301</v>
      </c>
      <c r="AA57">
        <v>8639.4162401691101</v>
      </c>
      <c r="AB57">
        <v>8675.3562767045496</v>
      </c>
      <c r="AC57">
        <v>8911.9043177507501</v>
      </c>
      <c r="AD57">
        <v>9344.4215621517596</v>
      </c>
      <c r="AE57">
        <v>9772.2999999999993</v>
      </c>
      <c r="AF57">
        <v>10108</v>
      </c>
    </row>
    <row r="58" spans="1:32" x14ac:dyDescent="0.3">
      <c r="A58" t="s">
        <v>214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214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216</v>
      </c>
      <c r="B2" t="s">
        <v>295</v>
      </c>
      <c r="C2" t="s">
        <v>297</v>
      </c>
      <c r="D2" t="s">
        <v>296</v>
      </c>
      <c r="E2" t="s">
        <v>298</v>
      </c>
      <c r="F2">
        <v>80.068473497091503</v>
      </c>
      <c r="G2">
        <v>81.324644785010804</v>
      </c>
      <c r="H2">
        <v>81.881135627516997</v>
      </c>
      <c r="I2">
        <v>81.945496414988796</v>
      </c>
      <c r="J2">
        <v>82.677494390796994</v>
      </c>
      <c r="K2">
        <v>83.031445525862694</v>
      </c>
      <c r="L2">
        <v>82.785046266238396</v>
      </c>
      <c r="M2">
        <v>82.648653535703502</v>
      </c>
      <c r="N2">
        <v>82.548560453685795</v>
      </c>
      <c r="O2">
        <v>82.088582470048493</v>
      </c>
      <c r="P2">
        <v>81.942839979619507</v>
      </c>
      <c r="Q2">
        <v>81.339307419893302</v>
      </c>
      <c r="R2">
        <v>83.212764708739499</v>
      </c>
      <c r="S2">
        <v>84.879401906218504</v>
      </c>
      <c r="T2">
        <v>84.866083096152906</v>
      </c>
      <c r="U2">
        <v>85.040568323646994</v>
      </c>
      <c r="V2">
        <v>85.383135109201405</v>
      </c>
      <c r="W2">
        <v>83.112719314681001</v>
      </c>
      <c r="X2">
        <v>80.916863417527694</v>
      </c>
      <c r="Y2">
        <v>81.639876424673702</v>
      </c>
      <c r="Z2">
        <v>84.193583187449207</v>
      </c>
      <c r="AA2">
        <v>88.023165086493805</v>
      </c>
      <c r="AB2">
        <v>92.095358077108699</v>
      </c>
      <c r="AC2">
        <v>96.604820767869498</v>
      </c>
      <c r="AD2">
        <v>104.037280158527</v>
      </c>
      <c r="AE2">
        <v>108.959824126822</v>
      </c>
      <c r="AF2">
        <v>112.26775769615899</v>
      </c>
    </row>
    <row r="3" spans="1:32" x14ac:dyDescent="0.3">
      <c r="A3" t="s">
        <v>216</v>
      </c>
      <c r="B3" t="s">
        <v>299</v>
      </c>
      <c r="C3" t="s">
        <v>297</v>
      </c>
      <c r="D3" t="s">
        <v>300</v>
      </c>
      <c r="E3" t="s">
        <v>298</v>
      </c>
      <c r="F3">
        <v>75.811827597285898</v>
      </c>
      <c r="G3">
        <v>75.678714774644007</v>
      </c>
      <c r="H3">
        <v>77.152355095490904</v>
      </c>
      <c r="I3">
        <v>77.947152980020306</v>
      </c>
      <c r="J3">
        <v>78.7506273941313</v>
      </c>
      <c r="K3">
        <v>80.039898637844402</v>
      </c>
      <c r="L3">
        <v>81.995044499015904</v>
      </c>
      <c r="M3">
        <v>84.0776902861449</v>
      </c>
      <c r="N3">
        <v>84.313212465675704</v>
      </c>
      <c r="O3">
        <v>83.800848433514005</v>
      </c>
      <c r="P3">
        <v>83.989883010237094</v>
      </c>
      <c r="Q3">
        <v>84.116183250223699</v>
      </c>
      <c r="R3">
        <v>84.4008877888119</v>
      </c>
      <c r="S3">
        <v>84.760222009365293</v>
      </c>
      <c r="T3">
        <v>82.648941281254693</v>
      </c>
      <c r="U3">
        <v>81.0233674914777</v>
      </c>
      <c r="V3">
        <v>78.777351344801005</v>
      </c>
      <c r="W3">
        <v>75.137967460422402</v>
      </c>
      <c r="X3">
        <v>70.658281072488805</v>
      </c>
      <c r="Y3">
        <v>66.246930170885605</v>
      </c>
      <c r="Z3">
        <v>64.975226636240095</v>
      </c>
      <c r="AA3">
        <v>65.664508516173797</v>
      </c>
      <c r="AB3">
        <v>69.289613443989097</v>
      </c>
      <c r="AC3">
        <v>75.779895445475702</v>
      </c>
      <c r="AD3">
        <v>83.335477855428707</v>
      </c>
      <c r="AE3">
        <v>92.258556442777703</v>
      </c>
      <c r="AF3">
        <v>97.631398236435103</v>
      </c>
    </row>
    <row r="4" spans="1:32" x14ac:dyDescent="0.3">
      <c r="A4" t="s">
        <v>216</v>
      </c>
      <c r="B4" t="s">
        <v>301</v>
      </c>
      <c r="C4" t="s">
        <v>297</v>
      </c>
      <c r="D4" t="s">
        <v>302</v>
      </c>
      <c r="E4" t="s">
        <v>298</v>
      </c>
      <c r="F4">
        <v>1937.97000120853</v>
      </c>
      <c r="G4">
        <v>1933.0352606524</v>
      </c>
      <c r="H4">
        <v>1937.1510076213699</v>
      </c>
      <c r="I4">
        <v>1935.7865094758399</v>
      </c>
      <c r="J4">
        <v>1933.50863775324</v>
      </c>
      <c r="K4">
        <v>1941.6872761283</v>
      </c>
      <c r="L4">
        <v>1952.2905144189201</v>
      </c>
      <c r="M4">
        <v>1967.49649984947</v>
      </c>
      <c r="N4">
        <v>1967.4038469330901</v>
      </c>
      <c r="O4">
        <v>1953.23775867319</v>
      </c>
      <c r="P4">
        <v>1937.9027484104199</v>
      </c>
      <c r="Q4">
        <v>1928.29192201928</v>
      </c>
      <c r="R4">
        <v>1925.1515150219</v>
      </c>
      <c r="S4">
        <v>1917.4861705271901</v>
      </c>
      <c r="T4">
        <v>1868.4547463593501</v>
      </c>
      <c r="U4">
        <v>1838.20590346734</v>
      </c>
      <c r="V4">
        <v>1820.2049751596001</v>
      </c>
      <c r="W4">
        <v>1800.93890057671</v>
      </c>
      <c r="X4">
        <v>1797.7196974190899</v>
      </c>
      <c r="Y4">
        <v>1808.0322449467301</v>
      </c>
      <c r="Z4">
        <v>1826.7201975708199</v>
      </c>
      <c r="AA4">
        <v>1851.3103312174101</v>
      </c>
      <c r="AB4">
        <v>1889.45927270635</v>
      </c>
      <c r="AC4">
        <v>1948.8249670103501</v>
      </c>
      <c r="AD4">
        <v>2026.6261481316501</v>
      </c>
      <c r="AE4">
        <v>2138.7777971372002</v>
      </c>
      <c r="AF4">
        <v>2246.3954806596398</v>
      </c>
    </row>
    <row r="5" spans="1:32" x14ac:dyDescent="0.3">
      <c r="A5" t="s">
        <v>216</v>
      </c>
      <c r="B5" t="s">
        <v>303</v>
      </c>
      <c r="C5" t="s">
        <v>297</v>
      </c>
      <c r="D5" t="s">
        <v>304</v>
      </c>
      <c r="E5" t="s">
        <v>298</v>
      </c>
      <c r="F5">
        <v>274.01634563633797</v>
      </c>
      <c r="G5">
        <v>276.27803357420498</v>
      </c>
      <c r="H5">
        <v>276.35097039916599</v>
      </c>
      <c r="I5">
        <v>275.40406703436599</v>
      </c>
      <c r="J5">
        <v>274.51423982795399</v>
      </c>
      <c r="K5">
        <v>274.34939684939297</v>
      </c>
      <c r="L5">
        <v>276.09391166390299</v>
      </c>
      <c r="M5">
        <v>278.67208097010803</v>
      </c>
      <c r="N5">
        <v>279.41781712683797</v>
      </c>
      <c r="O5">
        <v>277.785940834987</v>
      </c>
      <c r="P5">
        <v>276.53970426500899</v>
      </c>
      <c r="Q5">
        <v>275.673648212351</v>
      </c>
      <c r="R5">
        <v>277.44617743264098</v>
      </c>
      <c r="S5">
        <v>281.11645813147601</v>
      </c>
      <c r="T5">
        <v>281.03219995457403</v>
      </c>
      <c r="U5">
        <v>280.285946391469</v>
      </c>
      <c r="V5">
        <v>279.27568942224599</v>
      </c>
      <c r="W5">
        <v>276.62843265512498</v>
      </c>
      <c r="X5">
        <v>278.62816130520201</v>
      </c>
      <c r="Y5">
        <v>282.57989029859698</v>
      </c>
      <c r="Z5">
        <v>286.75594925223498</v>
      </c>
      <c r="AA5">
        <v>292.33371642376198</v>
      </c>
      <c r="AB5">
        <v>299.58052212500797</v>
      </c>
      <c r="AC5">
        <v>310.15848236576102</v>
      </c>
      <c r="AD5">
        <v>324.67438310709798</v>
      </c>
      <c r="AE5">
        <v>343.239647132588</v>
      </c>
      <c r="AF5">
        <v>357.457432928316</v>
      </c>
    </row>
    <row r="6" spans="1:32" x14ac:dyDescent="0.3">
      <c r="A6" t="s">
        <v>216</v>
      </c>
      <c r="B6" t="s">
        <v>305</v>
      </c>
      <c r="C6" t="s">
        <v>297</v>
      </c>
      <c r="D6" t="s">
        <v>306</v>
      </c>
      <c r="E6" t="s">
        <v>298</v>
      </c>
      <c r="F6">
        <v>454.83933258515498</v>
      </c>
      <c r="G6">
        <v>439.645752157289</v>
      </c>
      <c r="H6">
        <v>428.25571083477899</v>
      </c>
      <c r="I6">
        <v>418.20532490018098</v>
      </c>
      <c r="J6">
        <v>407.374253308927</v>
      </c>
      <c r="K6">
        <v>397.510419753218</v>
      </c>
      <c r="L6">
        <v>389.78396645586702</v>
      </c>
      <c r="M6">
        <v>383.767029125269</v>
      </c>
      <c r="N6">
        <v>372.92424650212598</v>
      </c>
      <c r="O6">
        <v>359.94980766787199</v>
      </c>
      <c r="P6">
        <v>344.29989585625799</v>
      </c>
      <c r="Q6">
        <v>329.66665039702502</v>
      </c>
      <c r="R6">
        <v>315.95468756935298</v>
      </c>
      <c r="S6">
        <v>300.827411124116</v>
      </c>
      <c r="T6">
        <v>283.06177204935102</v>
      </c>
      <c r="U6">
        <v>269.23118608419702</v>
      </c>
      <c r="V6">
        <v>259.63055173278099</v>
      </c>
      <c r="W6">
        <v>254.117996330762</v>
      </c>
      <c r="X6">
        <v>252.99754617645601</v>
      </c>
      <c r="Y6">
        <v>257.09194106052502</v>
      </c>
      <c r="Z6">
        <v>263.193531491741</v>
      </c>
      <c r="AA6">
        <v>269.93399525270399</v>
      </c>
      <c r="AB6">
        <v>277.77839968779</v>
      </c>
      <c r="AC6">
        <v>285.42530709240401</v>
      </c>
      <c r="AD6">
        <v>293.88055534466099</v>
      </c>
      <c r="AE6">
        <v>308.78291645667298</v>
      </c>
      <c r="AF6">
        <v>323.73798529649599</v>
      </c>
    </row>
    <row r="7" spans="1:32" x14ac:dyDescent="0.3">
      <c r="A7" t="s">
        <v>216</v>
      </c>
      <c r="B7" t="s">
        <v>307</v>
      </c>
      <c r="C7" t="s">
        <v>297</v>
      </c>
      <c r="D7" t="s">
        <v>308</v>
      </c>
      <c r="E7" t="s">
        <v>298</v>
      </c>
      <c r="F7">
        <v>195.006363531033</v>
      </c>
      <c r="G7">
        <v>193.61109728011601</v>
      </c>
      <c r="H7">
        <v>193.51004691463399</v>
      </c>
      <c r="I7">
        <v>194.53738212722499</v>
      </c>
      <c r="J7">
        <v>195.39283382833401</v>
      </c>
      <c r="K7">
        <v>197.85644439133901</v>
      </c>
      <c r="L7">
        <v>199.32818924116</v>
      </c>
      <c r="M7">
        <v>200.51137959796699</v>
      </c>
      <c r="N7">
        <v>201.064745371475</v>
      </c>
      <c r="O7">
        <v>200.260163984147</v>
      </c>
      <c r="P7">
        <v>199.048420457508</v>
      </c>
      <c r="Q7">
        <v>197.83426721187399</v>
      </c>
      <c r="R7">
        <v>196.67157152719099</v>
      </c>
      <c r="S7">
        <v>194.06295992853001</v>
      </c>
      <c r="T7">
        <v>187.390075484043</v>
      </c>
      <c r="U7">
        <v>183.28323010860299</v>
      </c>
      <c r="V7">
        <v>179.670815288706</v>
      </c>
      <c r="W7">
        <v>176.12569435657801</v>
      </c>
      <c r="X7">
        <v>173.74501205026701</v>
      </c>
      <c r="Y7">
        <v>172.80162607699401</v>
      </c>
      <c r="Z7">
        <v>173.094711721056</v>
      </c>
      <c r="AA7">
        <v>173.54990102524201</v>
      </c>
      <c r="AB7">
        <v>174.06813140551</v>
      </c>
      <c r="AC7">
        <v>176.174081612077</v>
      </c>
      <c r="AD7">
        <v>180.528712348407</v>
      </c>
      <c r="AE7">
        <v>188.54895873765599</v>
      </c>
      <c r="AF7">
        <v>196.277429719488</v>
      </c>
    </row>
    <row r="8" spans="1:32" x14ac:dyDescent="0.3">
      <c r="A8" t="s">
        <v>216</v>
      </c>
      <c r="B8" t="s">
        <v>309</v>
      </c>
      <c r="C8" t="s">
        <v>297</v>
      </c>
      <c r="D8" t="s">
        <v>310</v>
      </c>
      <c r="E8" t="s">
        <v>298</v>
      </c>
      <c r="F8">
        <v>20.2501058225793</v>
      </c>
      <c r="G8">
        <v>21.044175340666801</v>
      </c>
      <c r="H8">
        <v>21.559223540771299</v>
      </c>
      <c r="I8">
        <v>20.563013033895199</v>
      </c>
      <c r="J8">
        <v>20.4547153316663</v>
      </c>
      <c r="K8">
        <v>22.004331787764201</v>
      </c>
      <c r="L8">
        <v>23.038163443050401</v>
      </c>
      <c r="M8">
        <v>23.683809118676901</v>
      </c>
      <c r="N8">
        <v>24.596661920729701</v>
      </c>
      <c r="O8">
        <v>26.083184521491201</v>
      </c>
      <c r="P8">
        <v>29.751172072077701</v>
      </c>
      <c r="Q8">
        <v>34.263605415364601</v>
      </c>
      <c r="R8">
        <v>37.220769186257698</v>
      </c>
      <c r="S8">
        <v>41.612485714222501</v>
      </c>
      <c r="T8">
        <v>40.951283186634498</v>
      </c>
      <c r="U8">
        <v>42.891001467754698</v>
      </c>
      <c r="V8">
        <v>46.7787657064573</v>
      </c>
      <c r="W8">
        <v>46.9179011481597</v>
      </c>
      <c r="X8">
        <v>48.088618453092401</v>
      </c>
      <c r="Y8">
        <v>48.507669698176102</v>
      </c>
      <c r="Z8">
        <v>46.868437575424103</v>
      </c>
      <c r="AA8">
        <v>45.394373566896398</v>
      </c>
      <c r="AB8">
        <v>43.4666147968084</v>
      </c>
      <c r="AC8">
        <v>41.729881647074599</v>
      </c>
      <c r="AD8">
        <v>40.561876023826997</v>
      </c>
      <c r="AE8">
        <v>39.320476694212701</v>
      </c>
      <c r="AF8">
        <v>38.630121771835498</v>
      </c>
    </row>
    <row r="9" spans="1:32" x14ac:dyDescent="0.3">
      <c r="A9" t="s">
        <v>216</v>
      </c>
      <c r="B9" t="s">
        <v>311</v>
      </c>
      <c r="C9" t="s">
        <v>297</v>
      </c>
      <c r="D9" t="s">
        <v>312</v>
      </c>
      <c r="E9" t="s">
        <v>298</v>
      </c>
      <c r="F9">
        <v>80.346658530851599</v>
      </c>
      <c r="G9">
        <v>79.978405627413395</v>
      </c>
      <c r="H9">
        <v>80.428297133049199</v>
      </c>
      <c r="I9">
        <v>79.518671596516398</v>
      </c>
      <c r="J9">
        <v>78.105230609482007</v>
      </c>
      <c r="K9">
        <v>77.533470036231293</v>
      </c>
      <c r="L9">
        <v>76.948920224795202</v>
      </c>
      <c r="M9">
        <v>77.466662614633904</v>
      </c>
      <c r="N9">
        <v>78.123288180190798</v>
      </c>
      <c r="O9">
        <v>78.763987738679404</v>
      </c>
      <c r="P9">
        <v>79.365716683765697</v>
      </c>
      <c r="Q9">
        <v>79.983145843334299</v>
      </c>
      <c r="R9">
        <v>81.239411620086997</v>
      </c>
      <c r="S9">
        <v>81.539993649752105</v>
      </c>
      <c r="T9">
        <v>78.967268716987604</v>
      </c>
      <c r="U9">
        <v>79.598742899124204</v>
      </c>
      <c r="V9">
        <v>79.777233432352403</v>
      </c>
      <c r="W9">
        <v>79.429247536826907</v>
      </c>
      <c r="X9">
        <v>79.200615636194001</v>
      </c>
      <c r="Y9">
        <v>78.646626912760993</v>
      </c>
      <c r="Z9">
        <v>78.290783636963397</v>
      </c>
      <c r="AA9">
        <v>78.097566669133599</v>
      </c>
      <c r="AB9">
        <v>79.369477462736398</v>
      </c>
      <c r="AC9">
        <v>81.208221134138498</v>
      </c>
      <c r="AD9">
        <v>85.004546901790206</v>
      </c>
      <c r="AE9">
        <v>88.195055274572894</v>
      </c>
      <c r="AF9">
        <v>90.9522670278525</v>
      </c>
    </row>
    <row r="10" spans="1:32" x14ac:dyDescent="0.3">
      <c r="A10" t="s">
        <v>216</v>
      </c>
      <c r="B10" t="s">
        <v>313</v>
      </c>
      <c r="C10" t="s">
        <v>297</v>
      </c>
      <c r="D10" t="s">
        <v>314</v>
      </c>
      <c r="E10" t="s">
        <v>298</v>
      </c>
      <c r="F10">
        <v>156.26766303188899</v>
      </c>
      <c r="G10">
        <v>155.76519067465199</v>
      </c>
      <c r="H10">
        <v>157.055863676022</v>
      </c>
      <c r="I10">
        <v>155.429441219522</v>
      </c>
      <c r="J10">
        <v>152.747009047452</v>
      </c>
      <c r="K10">
        <v>151.90503548058999</v>
      </c>
      <c r="L10">
        <v>150.98177128023099</v>
      </c>
      <c r="M10">
        <v>151.71905943444099</v>
      </c>
      <c r="N10">
        <v>151.39519872858099</v>
      </c>
      <c r="O10">
        <v>150.98283980552</v>
      </c>
      <c r="P10">
        <v>150.80246992180099</v>
      </c>
      <c r="Q10">
        <v>151.38061202402699</v>
      </c>
      <c r="R10">
        <v>153.78593541825501</v>
      </c>
      <c r="S10">
        <v>153.88626876282399</v>
      </c>
      <c r="T10">
        <v>151.70121602756799</v>
      </c>
      <c r="U10">
        <v>152.782235887073</v>
      </c>
      <c r="V10">
        <v>153.220186288452</v>
      </c>
      <c r="W10">
        <v>151.06097660627501</v>
      </c>
      <c r="X10">
        <v>148.19559067152201</v>
      </c>
      <c r="Y10">
        <v>143.97691810074301</v>
      </c>
      <c r="Z10">
        <v>141.69398182906801</v>
      </c>
      <c r="AA10">
        <v>139.69245124832401</v>
      </c>
      <c r="AB10">
        <v>139.403714141482</v>
      </c>
      <c r="AC10">
        <v>140.864284341565</v>
      </c>
      <c r="AD10">
        <v>145.80670476835499</v>
      </c>
      <c r="AE10">
        <v>153.62242066793701</v>
      </c>
      <c r="AF10">
        <v>160.511083758658</v>
      </c>
    </row>
    <row r="11" spans="1:32" x14ac:dyDescent="0.3">
      <c r="A11" t="s">
        <v>216</v>
      </c>
      <c r="B11" t="s">
        <v>315</v>
      </c>
      <c r="C11" t="s">
        <v>297</v>
      </c>
      <c r="D11" t="s">
        <v>316</v>
      </c>
      <c r="E11" t="s">
        <v>298</v>
      </c>
      <c r="F11">
        <v>75.9210045010378</v>
      </c>
      <c r="G11">
        <v>75.786785047238297</v>
      </c>
      <c r="H11">
        <v>76.627566542972502</v>
      </c>
      <c r="I11">
        <v>75.910769623005393</v>
      </c>
      <c r="J11">
        <v>74.641778437969904</v>
      </c>
      <c r="K11">
        <v>74.371565444358396</v>
      </c>
      <c r="L11">
        <v>74.032851055435799</v>
      </c>
      <c r="M11">
        <v>74.252396819807402</v>
      </c>
      <c r="N11">
        <v>73.271910548390494</v>
      </c>
      <c r="O11">
        <v>72.218852066840498</v>
      </c>
      <c r="P11">
        <v>71.436753238035806</v>
      </c>
      <c r="Q11">
        <v>71.3974661806932</v>
      </c>
      <c r="R11">
        <v>72.546523798167698</v>
      </c>
      <c r="S11">
        <v>72.346275113072394</v>
      </c>
      <c r="T11">
        <v>72.733947310580405</v>
      </c>
      <c r="U11">
        <v>73.183492987948597</v>
      </c>
      <c r="V11">
        <v>73.442952856099794</v>
      </c>
      <c r="W11">
        <v>71.631729069448099</v>
      </c>
      <c r="X11">
        <v>68.994975035328494</v>
      </c>
      <c r="Y11">
        <v>65.330291187982596</v>
      </c>
      <c r="Z11">
        <v>63.403198192104803</v>
      </c>
      <c r="AA11">
        <v>61.594884579190499</v>
      </c>
      <c r="AB11">
        <v>60.034236678746097</v>
      </c>
      <c r="AC11">
        <v>59.656063207426001</v>
      </c>
      <c r="AD11">
        <v>60.802157866564997</v>
      </c>
      <c r="AE11">
        <v>65.427365393364497</v>
      </c>
      <c r="AF11">
        <v>69.558816730805901</v>
      </c>
    </row>
    <row r="12" spans="1:32" x14ac:dyDescent="0.3">
      <c r="A12" t="s">
        <v>216</v>
      </c>
      <c r="B12" t="s">
        <v>317</v>
      </c>
      <c r="C12" t="s">
        <v>297</v>
      </c>
      <c r="D12" t="s">
        <v>318</v>
      </c>
      <c r="E12" t="s">
        <v>298</v>
      </c>
      <c r="F12">
        <v>195.36167181932001</v>
      </c>
      <c r="G12">
        <v>197.38487883968301</v>
      </c>
      <c r="H12">
        <v>200.014252924912</v>
      </c>
      <c r="I12">
        <v>202.19226863415599</v>
      </c>
      <c r="J12">
        <v>204.99200871620701</v>
      </c>
      <c r="K12">
        <v>209.62731725660001</v>
      </c>
      <c r="L12">
        <v>214.285473544019</v>
      </c>
      <c r="M12">
        <v>219.728361352532</v>
      </c>
      <c r="N12">
        <v>223.38161985084801</v>
      </c>
      <c r="O12">
        <v>225.116377780031</v>
      </c>
      <c r="P12">
        <v>227.531093852124</v>
      </c>
      <c r="Q12">
        <v>229.12585061708899</v>
      </c>
      <c r="R12">
        <v>231.15862294544399</v>
      </c>
      <c r="S12">
        <v>231.88183742397999</v>
      </c>
      <c r="T12">
        <v>226.462666564964</v>
      </c>
      <c r="U12">
        <v>222.43487607286701</v>
      </c>
      <c r="V12">
        <v>219.618428398319</v>
      </c>
      <c r="W12">
        <v>214.461530841447</v>
      </c>
      <c r="X12">
        <v>210.28355406746101</v>
      </c>
      <c r="Y12">
        <v>207.99782193451401</v>
      </c>
      <c r="Z12">
        <v>207.56510335790401</v>
      </c>
      <c r="AA12">
        <v>208.02380635640301</v>
      </c>
      <c r="AB12">
        <v>211.42270591452601</v>
      </c>
      <c r="AC12">
        <v>217.220105213479</v>
      </c>
      <c r="AD12">
        <v>225.19314797787101</v>
      </c>
      <c r="AE12">
        <v>238.10752909751801</v>
      </c>
      <c r="AF12">
        <v>251.23036496233101</v>
      </c>
    </row>
    <row r="13" spans="1:32" x14ac:dyDescent="0.3">
      <c r="A13" t="s">
        <v>216</v>
      </c>
      <c r="B13" t="s">
        <v>319</v>
      </c>
      <c r="C13" t="s">
        <v>297</v>
      </c>
      <c r="D13" t="s">
        <v>320</v>
      </c>
      <c r="E13" t="s">
        <v>298</v>
      </c>
      <c r="F13">
        <v>157.24500269235</v>
      </c>
      <c r="G13">
        <v>159.11309869694699</v>
      </c>
      <c r="H13">
        <v>162.513463996208</v>
      </c>
      <c r="I13">
        <v>165.62399684294701</v>
      </c>
      <c r="J13">
        <v>168.459008840927</v>
      </c>
      <c r="K13">
        <v>172.33315922430199</v>
      </c>
      <c r="L13">
        <v>176.22365455742701</v>
      </c>
      <c r="M13">
        <v>179.94147573170301</v>
      </c>
      <c r="N13">
        <v>182.65667690421699</v>
      </c>
      <c r="O13">
        <v>185.41611506896001</v>
      </c>
      <c r="P13">
        <v>187.600967477247</v>
      </c>
      <c r="Q13">
        <v>190.69336527212999</v>
      </c>
      <c r="R13">
        <v>195.63003312360399</v>
      </c>
      <c r="S13">
        <v>199.982338727626</v>
      </c>
      <c r="T13">
        <v>197.29218972409799</v>
      </c>
      <c r="U13">
        <v>195.52646870548699</v>
      </c>
      <c r="V13">
        <v>197.11982689206201</v>
      </c>
      <c r="W13">
        <v>202.568940455156</v>
      </c>
      <c r="X13">
        <v>207.94829262787201</v>
      </c>
      <c r="Y13">
        <v>212.77340953963099</v>
      </c>
      <c r="Z13">
        <v>216.837184124218</v>
      </c>
      <c r="AA13">
        <v>219.84503424575399</v>
      </c>
      <c r="AB13">
        <v>225.70826171240699</v>
      </c>
      <c r="AC13">
        <v>233.898344497772</v>
      </c>
      <c r="AD13">
        <v>244.043669531245</v>
      </c>
      <c r="AE13">
        <v>259.70910622958201</v>
      </c>
      <c r="AF13">
        <v>276.57759414778701</v>
      </c>
    </row>
    <row r="14" spans="1:32" x14ac:dyDescent="0.3">
      <c r="A14" t="s">
        <v>216</v>
      </c>
      <c r="B14" t="s">
        <v>321</v>
      </c>
      <c r="C14" t="s">
        <v>297</v>
      </c>
      <c r="D14" t="s">
        <v>322</v>
      </c>
      <c r="E14" t="s">
        <v>298</v>
      </c>
      <c r="F14">
        <v>57.9525826227758</v>
      </c>
      <c r="G14">
        <v>56.6182593737513</v>
      </c>
      <c r="H14">
        <v>55.9681269937632</v>
      </c>
      <c r="I14">
        <v>55.120369666725402</v>
      </c>
      <c r="J14">
        <v>55.114266789881498</v>
      </c>
      <c r="K14">
        <v>54.6622519843757</v>
      </c>
      <c r="L14">
        <v>54.804949458080102</v>
      </c>
      <c r="M14">
        <v>55.174347217064799</v>
      </c>
      <c r="N14">
        <v>55.558412254184802</v>
      </c>
      <c r="O14">
        <v>55.295967787747898</v>
      </c>
      <c r="P14">
        <v>55.533979649945302</v>
      </c>
      <c r="Q14">
        <v>56.136877058587302</v>
      </c>
      <c r="R14">
        <v>55.632315771009701</v>
      </c>
      <c r="S14">
        <v>53.903668108694902</v>
      </c>
      <c r="T14">
        <v>50.0088392318521</v>
      </c>
      <c r="U14">
        <v>46.523328049571397</v>
      </c>
      <c r="V14">
        <v>44.655652531592899</v>
      </c>
      <c r="W14">
        <v>43.057197576217199</v>
      </c>
      <c r="X14">
        <v>41.631940755031103</v>
      </c>
      <c r="Y14">
        <v>40.748089865383598</v>
      </c>
      <c r="Z14">
        <v>40.385667063501401</v>
      </c>
      <c r="AA14">
        <v>40.744989030503703</v>
      </c>
      <c r="AB14">
        <v>41.813551002008097</v>
      </c>
      <c r="AC14">
        <v>43.383262322580997</v>
      </c>
      <c r="AD14">
        <v>43.973957281667403</v>
      </c>
      <c r="AE14">
        <v>45.786544156463101</v>
      </c>
      <c r="AF14">
        <v>47.768860746897403</v>
      </c>
    </row>
    <row r="15" spans="1:32" x14ac:dyDescent="0.3">
      <c r="A15" t="s">
        <v>216</v>
      </c>
      <c r="B15" t="s">
        <v>323</v>
      </c>
      <c r="C15" t="s">
        <v>297</v>
      </c>
      <c r="D15" t="s">
        <v>324</v>
      </c>
      <c r="E15" t="s">
        <v>298</v>
      </c>
      <c r="F15">
        <v>118.343479204395</v>
      </c>
      <c r="G15">
        <v>117.318701170743</v>
      </c>
      <c r="H15">
        <v>117.456917996751</v>
      </c>
      <c r="I15">
        <v>116.911890708684</v>
      </c>
      <c r="J15">
        <v>117.902307211333</v>
      </c>
      <c r="K15">
        <v>118.529820864157</v>
      </c>
      <c r="L15">
        <v>119.522167714467</v>
      </c>
      <c r="M15">
        <v>120.07181371095901</v>
      </c>
      <c r="N15">
        <v>119.483689331581</v>
      </c>
      <c r="O15">
        <v>117.495391409817</v>
      </c>
      <c r="P15">
        <v>116.11781732628801</v>
      </c>
      <c r="Q15">
        <v>115.518598748274</v>
      </c>
      <c r="R15">
        <v>114.48868490122</v>
      </c>
      <c r="S15">
        <v>112.88329954556301</v>
      </c>
      <c r="T15">
        <v>109.584754559524</v>
      </c>
      <c r="U15">
        <v>106.943698225529</v>
      </c>
      <c r="V15">
        <v>105.070651733544</v>
      </c>
      <c r="W15">
        <v>104.843090358043</v>
      </c>
      <c r="X15">
        <v>105.23409473890101</v>
      </c>
      <c r="Y15">
        <v>106.450505660541</v>
      </c>
      <c r="Z15">
        <v>107.980175011238</v>
      </c>
      <c r="AA15">
        <v>110.001653232603</v>
      </c>
      <c r="AB15">
        <v>113.308512115235</v>
      </c>
      <c r="AC15">
        <v>117.246099198932</v>
      </c>
      <c r="AD15">
        <v>121.547064753516</v>
      </c>
      <c r="AE15">
        <v>127.10544130554101</v>
      </c>
      <c r="AF15">
        <v>132.19798862460701</v>
      </c>
    </row>
    <row r="16" spans="1:32" x14ac:dyDescent="0.3">
      <c r="A16" t="s">
        <v>216</v>
      </c>
      <c r="B16" t="s">
        <v>325</v>
      </c>
      <c r="C16" t="s">
        <v>297</v>
      </c>
      <c r="D16" t="s">
        <v>326</v>
      </c>
      <c r="E16" t="s">
        <v>298</v>
      </c>
      <c r="F16">
        <v>60.3908965816197</v>
      </c>
      <c r="G16">
        <v>60.700441796991299</v>
      </c>
      <c r="H16">
        <v>61.488791002987597</v>
      </c>
      <c r="I16">
        <v>61.791521041958397</v>
      </c>
      <c r="J16">
        <v>62.788040421451498</v>
      </c>
      <c r="K16">
        <v>63.867568879781899</v>
      </c>
      <c r="L16">
        <v>64.717218256387298</v>
      </c>
      <c r="M16">
        <v>64.897466493894498</v>
      </c>
      <c r="N16">
        <v>63.925277077396501</v>
      </c>
      <c r="O16">
        <v>62.199423622069503</v>
      </c>
      <c r="P16">
        <v>60.583837676342597</v>
      </c>
      <c r="Q16">
        <v>59.381721689687303</v>
      </c>
      <c r="R16">
        <v>58.856369130209998</v>
      </c>
      <c r="S16">
        <v>58.979631436868303</v>
      </c>
      <c r="T16">
        <v>59.575915327671702</v>
      </c>
      <c r="U16">
        <v>60.420370175957402</v>
      </c>
      <c r="V16">
        <v>60.414999201951503</v>
      </c>
      <c r="W16">
        <v>61.785892781826099</v>
      </c>
      <c r="X16">
        <v>63.602153983870302</v>
      </c>
      <c r="Y16">
        <v>65.702415795157904</v>
      </c>
      <c r="Z16">
        <v>67.594507947736901</v>
      </c>
      <c r="AA16">
        <v>69.256664202099202</v>
      </c>
      <c r="AB16">
        <v>71.494961113226694</v>
      </c>
      <c r="AC16">
        <v>73.862836876350897</v>
      </c>
      <c r="AD16">
        <v>77.573107471848303</v>
      </c>
      <c r="AE16">
        <v>81.3188971490776</v>
      </c>
      <c r="AF16">
        <v>84.429127877709305</v>
      </c>
    </row>
    <row r="17" spans="1:32" x14ac:dyDescent="0.3">
      <c r="A17" t="s">
        <v>216</v>
      </c>
      <c r="B17" t="s">
        <v>327</v>
      </c>
      <c r="C17" t="s">
        <v>297</v>
      </c>
      <c r="D17" t="s">
        <v>328</v>
      </c>
      <c r="E17" t="s">
        <v>298</v>
      </c>
      <c r="F17">
        <v>52.354146717676301</v>
      </c>
      <c r="G17">
        <v>52.858349238887797</v>
      </c>
      <c r="H17">
        <v>53.887213773913899</v>
      </c>
      <c r="I17">
        <v>54.640737452131503</v>
      </c>
      <c r="J17">
        <v>55.825341803014801</v>
      </c>
      <c r="K17">
        <v>57.216195292926002</v>
      </c>
      <c r="L17">
        <v>58.435848306589797</v>
      </c>
      <c r="M17">
        <v>59.856524568049998</v>
      </c>
      <c r="N17">
        <v>60.792093756601801</v>
      </c>
      <c r="O17">
        <v>61.344759603270198</v>
      </c>
      <c r="P17">
        <v>61.588856057980699</v>
      </c>
      <c r="Q17">
        <v>62.185033394329899</v>
      </c>
      <c r="R17">
        <v>63.847640868227998</v>
      </c>
      <c r="S17">
        <v>65.143690367865403</v>
      </c>
      <c r="T17">
        <v>63.700234045222203</v>
      </c>
      <c r="U17">
        <v>61.774650117554003</v>
      </c>
      <c r="V17">
        <v>60.3979935320965</v>
      </c>
      <c r="W17">
        <v>59.0442979829403</v>
      </c>
      <c r="X17">
        <v>58.836837479974001</v>
      </c>
      <c r="Y17">
        <v>59.844972130939802</v>
      </c>
      <c r="Z17">
        <v>60.503405552710099</v>
      </c>
      <c r="AA17">
        <v>61.9710266017278</v>
      </c>
      <c r="AB17">
        <v>63.388907912890701</v>
      </c>
      <c r="AC17">
        <v>66.456783289299096</v>
      </c>
      <c r="AD17">
        <v>69.457608456685605</v>
      </c>
      <c r="AE17">
        <v>73.963800329260494</v>
      </c>
      <c r="AF17">
        <v>78.644202671991195</v>
      </c>
    </row>
    <row r="18" spans="1:32" x14ac:dyDescent="0.3">
      <c r="A18" t="s">
        <v>216</v>
      </c>
      <c r="B18" t="s">
        <v>329</v>
      </c>
      <c r="C18" t="s">
        <v>297</v>
      </c>
      <c r="D18" t="s">
        <v>330</v>
      </c>
      <c r="E18" t="s">
        <v>298</v>
      </c>
      <c r="F18">
        <v>166.16875057040599</v>
      </c>
      <c r="G18">
        <v>167.57272730916901</v>
      </c>
      <c r="H18">
        <v>169.34171799446199</v>
      </c>
      <c r="I18">
        <v>170.76937023916099</v>
      </c>
      <c r="J18">
        <v>170.72919265409399</v>
      </c>
      <c r="K18">
        <v>171.59003101771401</v>
      </c>
      <c r="L18">
        <v>172.68537894332999</v>
      </c>
      <c r="M18">
        <v>174.334684736193</v>
      </c>
      <c r="N18">
        <v>174.387977434481</v>
      </c>
      <c r="O18">
        <v>171.24380457685999</v>
      </c>
      <c r="P18">
        <v>167.46883560820399</v>
      </c>
      <c r="Q18">
        <v>165.156346298535</v>
      </c>
      <c r="R18">
        <v>161.13868200339101</v>
      </c>
      <c r="S18">
        <v>156.25723699402801</v>
      </c>
      <c r="T18">
        <v>147.41268286213901</v>
      </c>
      <c r="U18">
        <v>143.108768297556</v>
      </c>
      <c r="V18">
        <v>141.17042318750299</v>
      </c>
      <c r="W18">
        <v>140.29445497896</v>
      </c>
      <c r="X18">
        <v>138.95277605962801</v>
      </c>
      <c r="Y18">
        <v>139.14318191803901</v>
      </c>
      <c r="Z18">
        <v>141.866313643213</v>
      </c>
      <c r="AA18">
        <v>146.007815777785</v>
      </c>
      <c r="AB18">
        <v>152.171399065413</v>
      </c>
      <c r="AC18">
        <v>162.27001360040001</v>
      </c>
      <c r="AD18">
        <v>173.97839814144999</v>
      </c>
      <c r="AE18">
        <v>185.56883591841401</v>
      </c>
      <c r="AF18">
        <v>196.634436229806</v>
      </c>
    </row>
    <row r="19" spans="1:32" x14ac:dyDescent="0.3">
      <c r="A19" t="s">
        <v>216</v>
      </c>
      <c r="B19" t="s">
        <v>331</v>
      </c>
      <c r="C19" t="s">
        <v>297</v>
      </c>
      <c r="D19" t="s">
        <v>332</v>
      </c>
      <c r="E19" t="s">
        <v>298</v>
      </c>
      <c r="F19">
        <v>148.11713959738501</v>
      </c>
      <c r="G19">
        <v>152.44325637003899</v>
      </c>
      <c r="H19">
        <v>157.20562556975199</v>
      </c>
      <c r="I19">
        <v>161.509017283567</v>
      </c>
      <c r="J19">
        <v>165.11772718332699</v>
      </c>
      <c r="K19">
        <v>168.765124210294</v>
      </c>
      <c r="L19">
        <v>171.91198926887199</v>
      </c>
      <c r="M19">
        <v>175.210281503571</v>
      </c>
      <c r="N19">
        <v>177.30312000561</v>
      </c>
      <c r="O19">
        <v>177.55937342023</v>
      </c>
      <c r="P19">
        <v>177.153515515923</v>
      </c>
      <c r="Q19">
        <v>176.79394442828101</v>
      </c>
      <c r="R19">
        <v>177.808710046318</v>
      </c>
      <c r="S19">
        <v>179.83218380695899</v>
      </c>
      <c r="T19">
        <v>179.86567190123699</v>
      </c>
      <c r="U19">
        <v>179.94384210924801</v>
      </c>
      <c r="V19">
        <v>178.251642977431</v>
      </c>
      <c r="W19">
        <v>174.87558486325901</v>
      </c>
      <c r="X19">
        <v>174.809213788715</v>
      </c>
      <c r="Y19">
        <v>176.86430852802999</v>
      </c>
      <c r="Z19">
        <v>180.36140401201499</v>
      </c>
      <c r="AA19">
        <v>184.55655748621001</v>
      </c>
      <c r="AB19">
        <v>189.162103829285</v>
      </c>
      <c r="AC19">
        <v>197.381584151581</v>
      </c>
      <c r="AD19">
        <v>206.954027678534</v>
      </c>
      <c r="AE19">
        <v>220.80866456781399</v>
      </c>
      <c r="AF19">
        <v>234.49684054832699</v>
      </c>
    </row>
    <row r="20" spans="1:32" x14ac:dyDescent="0.3">
      <c r="A20" t="s">
        <v>216</v>
      </c>
      <c r="B20" t="s">
        <v>333</v>
      </c>
      <c r="C20" t="s">
        <v>297</v>
      </c>
      <c r="D20" t="s">
        <v>334</v>
      </c>
      <c r="E20" t="s">
        <v>298</v>
      </c>
      <c r="F20">
        <v>132.56987161538399</v>
      </c>
      <c r="G20">
        <v>134.85071772661601</v>
      </c>
      <c r="H20">
        <v>136.25174170297399</v>
      </c>
      <c r="I20">
        <v>136.06456744650299</v>
      </c>
      <c r="J20">
        <v>139.47151825416401</v>
      </c>
      <c r="K20">
        <v>146.52396195300099</v>
      </c>
      <c r="L20">
        <v>154.47125204043601</v>
      </c>
      <c r="M20">
        <v>162.16269482416601</v>
      </c>
      <c r="N20">
        <v>168.10149742276101</v>
      </c>
      <c r="O20">
        <v>173.427380811739</v>
      </c>
      <c r="P20">
        <v>186.260678363446</v>
      </c>
      <c r="Q20">
        <v>195.63823353393801</v>
      </c>
      <c r="R20">
        <v>208.865063221388</v>
      </c>
      <c r="S20">
        <v>230.92578098412801</v>
      </c>
      <c r="T20">
        <v>237.626797397225</v>
      </c>
      <c r="U20">
        <v>243.745564255874</v>
      </c>
      <c r="V20">
        <v>257.82231369996799</v>
      </c>
      <c r="W20">
        <v>259.08851881786001</v>
      </c>
      <c r="X20">
        <v>283.63904734425603</v>
      </c>
      <c r="Y20">
        <v>299.742058979673</v>
      </c>
      <c r="Z20">
        <v>288.42546282541002</v>
      </c>
      <c r="AA20">
        <v>281.45065781314202</v>
      </c>
      <c r="AB20">
        <v>276.14519318178799</v>
      </c>
      <c r="AC20">
        <v>264.07538920159698</v>
      </c>
      <c r="AD20">
        <v>256.84179985857003</v>
      </c>
      <c r="AE20">
        <v>257.736775338646</v>
      </c>
      <c r="AF20">
        <v>257.17641840733398</v>
      </c>
    </row>
    <row r="21" spans="1:32" x14ac:dyDescent="0.3">
      <c r="A21" t="s">
        <v>216</v>
      </c>
      <c r="B21" t="s">
        <v>335</v>
      </c>
      <c r="C21" t="s">
        <v>297</v>
      </c>
      <c r="D21" t="s">
        <v>336</v>
      </c>
      <c r="E21" t="s">
        <v>298</v>
      </c>
      <c r="F21">
        <v>277.54368503105201</v>
      </c>
      <c r="G21">
        <v>286.85348406019602</v>
      </c>
      <c r="H21">
        <v>295.192055805846</v>
      </c>
      <c r="I21">
        <v>301.033649660572</v>
      </c>
      <c r="J21">
        <v>312.08999934695402</v>
      </c>
      <c r="K21">
        <v>327.61580059361103</v>
      </c>
      <c r="L21">
        <v>346.34032785970697</v>
      </c>
      <c r="M21">
        <v>366.37814898664999</v>
      </c>
      <c r="N21">
        <v>386.42494593930002</v>
      </c>
      <c r="O21">
        <v>404.99487342231401</v>
      </c>
      <c r="P21">
        <v>431.89736089718201</v>
      </c>
      <c r="Q21">
        <v>456.538407012623</v>
      </c>
      <c r="R21">
        <v>483.818985645032</v>
      </c>
      <c r="S21">
        <v>519.528546973792</v>
      </c>
      <c r="T21">
        <v>536.91464173638303</v>
      </c>
      <c r="U21">
        <v>549.63271377616104</v>
      </c>
      <c r="V21">
        <v>564.38082774503505</v>
      </c>
      <c r="W21">
        <v>557.41236663577195</v>
      </c>
      <c r="X21">
        <v>573.59446833127595</v>
      </c>
      <c r="Y21">
        <v>577.14913536704501</v>
      </c>
      <c r="Z21">
        <v>555.46992611692099</v>
      </c>
      <c r="AA21">
        <v>540.23396245671995</v>
      </c>
      <c r="AB21">
        <v>529.10889653755396</v>
      </c>
      <c r="AC21">
        <v>510.35631737209201</v>
      </c>
      <c r="AD21">
        <v>493.735097034033</v>
      </c>
      <c r="AE21">
        <v>494.37189702621998</v>
      </c>
      <c r="AF21">
        <v>489.88552014014101</v>
      </c>
    </row>
    <row r="22" spans="1:32" x14ac:dyDescent="0.3">
      <c r="A22" t="s">
        <v>216</v>
      </c>
      <c r="B22" t="s">
        <v>337</v>
      </c>
      <c r="C22" t="s">
        <v>297</v>
      </c>
      <c r="D22" t="s">
        <v>338</v>
      </c>
      <c r="E22" t="s">
        <v>298</v>
      </c>
      <c r="F22">
        <v>144.97381341566799</v>
      </c>
      <c r="G22">
        <v>152.00276633358001</v>
      </c>
      <c r="H22">
        <v>158.94031410287201</v>
      </c>
      <c r="I22">
        <v>164.969082214069</v>
      </c>
      <c r="J22">
        <v>172.61848109279001</v>
      </c>
      <c r="K22">
        <v>181.09183864061001</v>
      </c>
      <c r="L22">
        <v>191.86907581927099</v>
      </c>
      <c r="M22">
        <v>204.21545416248401</v>
      </c>
      <c r="N22">
        <v>218.32344851654</v>
      </c>
      <c r="O22">
        <v>231.56749261057499</v>
      </c>
      <c r="P22">
        <v>245.63668253373601</v>
      </c>
      <c r="Q22">
        <v>260.90017347868502</v>
      </c>
      <c r="R22">
        <v>274.95392242364301</v>
      </c>
      <c r="S22">
        <v>288.60276598966402</v>
      </c>
      <c r="T22">
        <v>299.28784433915803</v>
      </c>
      <c r="U22">
        <v>305.88714952028602</v>
      </c>
      <c r="V22">
        <v>306.55851404506802</v>
      </c>
      <c r="W22">
        <v>298.32384781791097</v>
      </c>
      <c r="X22">
        <v>289.95542098701998</v>
      </c>
      <c r="Y22">
        <v>277.407076387372</v>
      </c>
      <c r="Z22">
        <v>267.04446329151</v>
      </c>
      <c r="AA22">
        <v>258.78330464357799</v>
      </c>
      <c r="AB22">
        <v>252.963703355766</v>
      </c>
      <c r="AC22">
        <v>246.280928170495</v>
      </c>
      <c r="AD22">
        <v>236.893297175464</v>
      </c>
      <c r="AE22">
        <v>236.63512168757401</v>
      </c>
      <c r="AF22">
        <v>232.709101732807</v>
      </c>
    </row>
    <row r="23" spans="1:32" x14ac:dyDescent="0.3">
      <c r="A23" t="s">
        <v>216</v>
      </c>
      <c r="B23" t="s">
        <v>339</v>
      </c>
      <c r="C23" t="s">
        <v>297</v>
      </c>
      <c r="D23" t="s">
        <v>340</v>
      </c>
      <c r="E23" t="s">
        <v>298</v>
      </c>
      <c r="F23">
        <v>1584.83390239963</v>
      </c>
      <c r="G23">
        <v>1631.0698337473</v>
      </c>
      <c r="H23">
        <v>1709.45784596512</v>
      </c>
      <c r="I23">
        <v>1812.2023698856599</v>
      </c>
      <c r="J23">
        <v>1911.59481311075</v>
      </c>
      <c r="K23">
        <v>2040.3830115682199</v>
      </c>
      <c r="L23">
        <v>2146.7041187588702</v>
      </c>
      <c r="M23">
        <v>2269.8526118608202</v>
      </c>
      <c r="N23">
        <v>2336.49908770497</v>
      </c>
      <c r="O23">
        <v>2390.7972699380198</v>
      </c>
      <c r="P23">
        <v>2446.2718816541001</v>
      </c>
      <c r="Q23">
        <v>2486.4137545203998</v>
      </c>
      <c r="R23">
        <v>2530.0058863583299</v>
      </c>
      <c r="S23">
        <v>2551.7366278576301</v>
      </c>
      <c r="T23">
        <v>2524.0138231637902</v>
      </c>
      <c r="U23">
        <v>2487.3093209007998</v>
      </c>
      <c r="V23">
        <v>2409.6142873433801</v>
      </c>
      <c r="W23">
        <v>2257.7757090468799</v>
      </c>
      <c r="X23">
        <v>2101.6725175097399</v>
      </c>
      <c r="Y23">
        <v>1957.26017440383</v>
      </c>
      <c r="Z23">
        <v>1836.59865386564</v>
      </c>
      <c r="AA23">
        <v>1726.71885167409</v>
      </c>
      <c r="AB23">
        <v>1640.84062850031</v>
      </c>
      <c r="AC23">
        <v>1576.4224656070601</v>
      </c>
      <c r="AD23">
        <v>1589.5977790844499</v>
      </c>
      <c r="AE23">
        <v>1563.1122584490399</v>
      </c>
      <c r="AF23">
        <v>1608.35327225432</v>
      </c>
    </row>
    <row r="24" spans="1:32" x14ac:dyDescent="0.3">
      <c r="A24" t="s">
        <v>216</v>
      </c>
      <c r="B24" t="s">
        <v>341</v>
      </c>
      <c r="C24" t="s">
        <v>297</v>
      </c>
      <c r="D24" t="s">
        <v>342</v>
      </c>
      <c r="E24" t="s">
        <v>298</v>
      </c>
      <c r="F24">
        <v>1037.9551904755001</v>
      </c>
      <c r="G24">
        <v>1052.9314332895799</v>
      </c>
      <c r="H24">
        <v>1061.98559583873</v>
      </c>
      <c r="I24">
        <v>1078.9432255315801</v>
      </c>
      <c r="J24">
        <v>1098.51347525389</v>
      </c>
      <c r="K24">
        <v>1118.09380652906</v>
      </c>
      <c r="L24">
        <v>1136.9764824925401</v>
      </c>
      <c r="M24">
        <v>1155.8271586608801</v>
      </c>
      <c r="N24">
        <v>1165.4126442603699</v>
      </c>
      <c r="O24">
        <v>1177.2043620065199</v>
      </c>
      <c r="P24">
        <v>1189.4541949545101</v>
      </c>
      <c r="Q24">
        <v>1194.7833990773299</v>
      </c>
      <c r="R24">
        <v>1201.6591537463401</v>
      </c>
      <c r="S24">
        <v>1211.22787661179</v>
      </c>
      <c r="T24">
        <v>1211.9889229172099</v>
      </c>
      <c r="U24">
        <v>1204.6572211181799</v>
      </c>
      <c r="V24">
        <v>1163.19701214939</v>
      </c>
      <c r="W24">
        <v>1109.46653389432</v>
      </c>
      <c r="X24">
        <v>1070.7037238252699</v>
      </c>
      <c r="Y24">
        <v>1060.61372159301</v>
      </c>
      <c r="Z24">
        <v>1064.86396050295</v>
      </c>
      <c r="AA24">
        <v>1075.63112650979</v>
      </c>
      <c r="AB24">
        <v>1091.81642168293</v>
      </c>
      <c r="AC24">
        <v>1120.4480512724899</v>
      </c>
      <c r="AD24">
        <v>1152.87671144299</v>
      </c>
      <c r="AE24">
        <v>1167.60005655754</v>
      </c>
      <c r="AF24">
        <v>1189.54951125038</v>
      </c>
    </row>
    <row r="25" spans="1:32" x14ac:dyDescent="0.3">
      <c r="A25" t="s">
        <v>216</v>
      </c>
      <c r="B25" t="s">
        <v>343</v>
      </c>
      <c r="C25" t="s">
        <v>297</v>
      </c>
      <c r="D25" t="s">
        <v>344</v>
      </c>
      <c r="E25" t="s">
        <v>298</v>
      </c>
      <c r="F25">
        <v>148.19443393339799</v>
      </c>
      <c r="G25">
        <v>149.70692064276901</v>
      </c>
      <c r="H25">
        <v>150.49210467237</v>
      </c>
      <c r="I25">
        <v>152.61353073461601</v>
      </c>
      <c r="J25">
        <v>155.373739476862</v>
      </c>
      <c r="K25">
        <v>158.17624035631101</v>
      </c>
      <c r="L25">
        <v>161.47744728611201</v>
      </c>
      <c r="M25">
        <v>165.316390790312</v>
      </c>
      <c r="N25">
        <v>168.69368359799199</v>
      </c>
      <c r="O25">
        <v>171.550699333708</v>
      </c>
      <c r="P25">
        <v>173.56885015821399</v>
      </c>
      <c r="Q25">
        <v>174.553068816115</v>
      </c>
      <c r="R25">
        <v>176.33438109225301</v>
      </c>
      <c r="S25">
        <v>178.06995512207399</v>
      </c>
      <c r="T25">
        <v>178.01810297627199</v>
      </c>
      <c r="U25">
        <v>176.70060542900401</v>
      </c>
      <c r="V25">
        <v>173.222792542207</v>
      </c>
      <c r="W25">
        <v>165.956301514237</v>
      </c>
      <c r="X25">
        <v>162.11169869699199</v>
      </c>
      <c r="Y25">
        <v>160.37915183379101</v>
      </c>
      <c r="Z25">
        <v>160.738516441901</v>
      </c>
      <c r="AA25">
        <v>162.265017598497</v>
      </c>
      <c r="AB25">
        <v>165.85426049978801</v>
      </c>
      <c r="AC25">
        <v>171.56529010557901</v>
      </c>
      <c r="AD25">
        <v>179.472718321141</v>
      </c>
      <c r="AE25">
        <v>181.27414885770301</v>
      </c>
      <c r="AF25">
        <v>183.89065733823699</v>
      </c>
    </row>
    <row r="26" spans="1:32" x14ac:dyDescent="0.3">
      <c r="A26" t="s">
        <v>216</v>
      </c>
      <c r="B26" t="s">
        <v>345</v>
      </c>
      <c r="C26" t="s">
        <v>297</v>
      </c>
      <c r="D26" t="s">
        <v>346</v>
      </c>
      <c r="E26" t="s">
        <v>298</v>
      </c>
      <c r="F26">
        <v>495.43878313291998</v>
      </c>
      <c r="G26">
        <v>503.33757379187301</v>
      </c>
      <c r="H26">
        <v>508.00932145553401</v>
      </c>
      <c r="I26">
        <v>516.363690404095</v>
      </c>
      <c r="J26">
        <v>525.74458452424994</v>
      </c>
      <c r="K26">
        <v>534.82899409905201</v>
      </c>
      <c r="L26">
        <v>542.64255355868204</v>
      </c>
      <c r="M26">
        <v>549.98647616165397</v>
      </c>
      <c r="N26">
        <v>552.51400989228102</v>
      </c>
      <c r="O26">
        <v>556.75318580547798</v>
      </c>
      <c r="P26">
        <v>562.84622053191595</v>
      </c>
      <c r="Q26">
        <v>565.38637412094499</v>
      </c>
      <c r="R26">
        <v>567.77993687155799</v>
      </c>
      <c r="S26">
        <v>572.26705099255298</v>
      </c>
      <c r="T26">
        <v>574.56573542841795</v>
      </c>
      <c r="U26">
        <v>572.508709046219</v>
      </c>
      <c r="V26">
        <v>561.51721129776399</v>
      </c>
      <c r="W26">
        <v>541.31242726641301</v>
      </c>
      <c r="X26">
        <v>525.43549057299504</v>
      </c>
      <c r="Y26">
        <v>528.26710364596897</v>
      </c>
      <c r="Z26">
        <v>536.311037238734</v>
      </c>
      <c r="AA26">
        <v>546.133659555799</v>
      </c>
      <c r="AB26">
        <v>555.76468140906195</v>
      </c>
      <c r="AC26">
        <v>573.40463066555697</v>
      </c>
      <c r="AD26">
        <v>593.25644377853496</v>
      </c>
      <c r="AE26">
        <v>605.18779684220203</v>
      </c>
      <c r="AF26">
        <v>618.11974272257999</v>
      </c>
    </row>
    <row r="27" spans="1:32" x14ac:dyDescent="0.3">
      <c r="A27" t="s">
        <v>216</v>
      </c>
      <c r="B27" t="s">
        <v>347</v>
      </c>
      <c r="C27" t="s">
        <v>297</v>
      </c>
      <c r="D27" t="s">
        <v>348</v>
      </c>
      <c r="E27" t="s">
        <v>298</v>
      </c>
      <c r="F27">
        <v>394.32197340917799</v>
      </c>
      <c r="G27">
        <v>399.88693885494098</v>
      </c>
      <c r="H27">
        <v>403.48416971082202</v>
      </c>
      <c r="I27">
        <v>409.966004392868</v>
      </c>
      <c r="J27">
        <v>417.39515125277597</v>
      </c>
      <c r="K27">
        <v>425.08857207369499</v>
      </c>
      <c r="L27">
        <v>432.85648164774898</v>
      </c>
      <c r="M27">
        <v>440.52429170891497</v>
      </c>
      <c r="N27">
        <v>444.204950770094</v>
      </c>
      <c r="O27">
        <v>448.90047686733499</v>
      </c>
      <c r="P27">
        <v>453.03912426438001</v>
      </c>
      <c r="Q27">
        <v>454.84395614027397</v>
      </c>
      <c r="R27">
        <v>457.54483578253303</v>
      </c>
      <c r="S27">
        <v>460.89087049715903</v>
      </c>
      <c r="T27">
        <v>459.40508451251702</v>
      </c>
      <c r="U27">
        <v>455.44790664295198</v>
      </c>
      <c r="V27">
        <v>428.457008309419</v>
      </c>
      <c r="W27">
        <v>402.19780511366798</v>
      </c>
      <c r="X27">
        <v>383.15653455528002</v>
      </c>
      <c r="Y27">
        <v>371.96746611324602</v>
      </c>
      <c r="Z27">
        <v>367.814406822313</v>
      </c>
      <c r="AA27">
        <v>367.23244935549002</v>
      </c>
      <c r="AB27">
        <v>370.19747977407701</v>
      </c>
      <c r="AC27">
        <v>375.47813050134903</v>
      </c>
      <c r="AD27">
        <v>380.14754934331398</v>
      </c>
      <c r="AE27">
        <v>381.13811085763899</v>
      </c>
      <c r="AF27">
        <v>387.53911118956398</v>
      </c>
    </row>
    <row r="28" spans="1:32" x14ac:dyDescent="0.3">
      <c r="A28" t="s">
        <v>216</v>
      </c>
      <c r="B28" t="s">
        <v>349</v>
      </c>
      <c r="C28" t="s">
        <v>297</v>
      </c>
      <c r="D28" t="s">
        <v>350</v>
      </c>
      <c r="E28" t="s">
        <v>298</v>
      </c>
      <c r="F28">
        <v>371.56173898555801</v>
      </c>
      <c r="G28">
        <v>391.49706573771101</v>
      </c>
      <c r="H28">
        <v>411.60321952003602</v>
      </c>
      <c r="I28">
        <v>432.70933344990902</v>
      </c>
      <c r="J28">
        <v>451.26646058439502</v>
      </c>
      <c r="K28">
        <v>476.187184473701</v>
      </c>
      <c r="L28">
        <v>500.44439424603701</v>
      </c>
      <c r="M28">
        <v>526.01960665449803</v>
      </c>
      <c r="N28">
        <v>548.30459558824805</v>
      </c>
      <c r="O28">
        <v>569.74027338529902</v>
      </c>
      <c r="P28">
        <v>596.37970534400404</v>
      </c>
      <c r="Q28">
        <v>619.41105817551397</v>
      </c>
      <c r="R28">
        <v>645.032657123116</v>
      </c>
      <c r="S28">
        <v>671.35342211739999</v>
      </c>
      <c r="T28">
        <v>682.07024050814005</v>
      </c>
      <c r="U28">
        <v>696.41742767978099</v>
      </c>
      <c r="V28">
        <v>696.27488636060798</v>
      </c>
      <c r="W28">
        <v>676.88165583924501</v>
      </c>
      <c r="X28">
        <v>666.64123615881499</v>
      </c>
      <c r="Y28">
        <v>654.28036059615602</v>
      </c>
      <c r="Z28">
        <v>645.00985873437605</v>
      </c>
      <c r="AA28">
        <v>643.47805603321501</v>
      </c>
      <c r="AB28">
        <v>649.38648912174801</v>
      </c>
      <c r="AC28">
        <v>670.38253154484505</v>
      </c>
      <c r="AD28">
        <v>686.29547377959</v>
      </c>
      <c r="AE28">
        <v>687.50536451572498</v>
      </c>
      <c r="AF28">
        <v>704.59514166598206</v>
      </c>
    </row>
    <row r="29" spans="1:32" x14ac:dyDescent="0.3">
      <c r="A29" t="s">
        <v>216</v>
      </c>
      <c r="B29" t="s">
        <v>351</v>
      </c>
      <c r="C29" t="s">
        <v>297</v>
      </c>
      <c r="D29" t="s">
        <v>352</v>
      </c>
      <c r="E29" t="s">
        <v>298</v>
      </c>
      <c r="F29">
        <v>95.922895530982601</v>
      </c>
      <c r="G29">
        <v>100.26396838897401</v>
      </c>
      <c r="H29">
        <v>104.804437958538</v>
      </c>
      <c r="I29">
        <v>109.77621513008999</v>
      </c>
      <c r="J29">
        <v>114.452205396556</v>
      </c>
      <c r="K29">
        <v>119.992695517429</v>
      </c>
      <c r="L29">
        <v>125.68029160128</v>
      </c>
      <c r="M29">
        <v>131.842199730179</v>
      </c>
      <c r="N29">
        <v>136.472718278575</v>
      </c>
      <c r="O29">
        <v>141.125890644826</v>
      </c>
      <c r="P29">
        <v>146.27571794858</v>
      </c>
      <c r="Q29">
        <v>151.03672234432801</v>
      </c>
      <c r="R29">
        <v>156.04655611906301</v>
      </c>
      <c r="S29">
        <v>160.82095527508699</v>
      </c>
      <c r="T29">
        <v>163.096239929132</v>
      </c>
      <c r="U29">
        <v>167.541496752185</v>
      </c>
      <c r="V29">
        <v>168.342568231743</v>
      </c>
      <c r="W29">
        <v>168.14960579894799</v>
      </c>
      <c r="X29">
        <v>171.511707655279</v>
      </c>
      <c r="Y29">
        <v>172.81750246653701</v>
      </c>
      <c r="Z29">
        <v>176.93975632857899</v>
      </c>
      <c r="AA29">
        <v>183.156660109249</v>
      </c>
      <c r="AB29">
        <v>193.26755137635701</v>
      </c>
      <c r="AC29">
        <v>207.706036964454</v>
      </c>
      <c r="AD29">
        <v>216.54648665937901</v>
      </c>
      <c r="AE29">
        <v>225.27118099171699</v>
      </c>
      <c r="AF29">
        <v>241.881570270586</v>
      </c>
    </row>
    <row r="30" spans="1:32" x14ac:dyDescent="0.3">
      <c r="A30" t="s">
        <v>216</v>
      </c>
      <c r="B30" t="s">
        <v>353</v>
      </c>
      <c r="C30" t="s">
        <v>297</v>
      </c>
      <c r="D30" t="s">
        <v>354</v>
      </c>
      <c r="E30" t="s">
        <v>298</v>
      </c>
      <c r="F30">
        <v>7.5894192029529002</v>
      </c>
      <c r="G30">
        <v>8.0310944185919695</v>
      </c>
      <c r="H30">
        <v>8.4813860788432098</v>
      </c>
      <c r="I30">
        <v>8.9611639313677802</v>
      </c>
      <c r="J30">
        <v>9.3822170036392603</v>
      </c>
      <c r="K30">
        <v>9.9481158177791809</v>
      </c>
      <c r="L30">
        <v>10.4962112502424</v>
      </c>
      <c r="M30">
        <v>11.06954030322</v>
      </c>
      <c r="N30">
        <v>11.5993109544955</v>
      </c>
      <c r="O30">
        <v>12.1050000936391</v>
      </c>
      <c r="P30">
        <v>12.756632750429301</v>
      </c>
      <c r="Q30">
        <v>13.339204429904701</v>
      </c>
      <c r="R30">
        <v>13.993640776877401</v>
      </c>
      <c r="S30">
        <v>14.6829456168247</v>
      </c>
      <c r="T30">
        <v>14.990555286547201</v>
      </c>
      <c r="U30">
        <v>15.316334213351899</v>
      </c>
      <c r="V30">
        <v>15.524529300895299</v>
      </c>
      <c r="W30">
        <v>15.1204048860273</v>
      </c>
      <c r="X30">
        <v>15.2110854928831</v>
      </c>
      <c r="Y30">
        <v>15.3524228579174</v>
      </c>
      <c r="Z30">
        <v>15.266704738623</v>
      </c>
      <c r="AA30">
        <v>15.1392924806183</v>
      </c>
      <c r="AB30">
        <v>15.176563495886199</v>
      </c>
      <c r="AC30">
        <v>15.7300126368857</v>
      </c>
      <c r="AD30">
        <v>17.2877761092386</v>
      </c>
      <c r="AE30">
        <v>19.278634099730599</v>
      </c>
      <c r="AF30">
        <v>21.3510494480009</v>
      </c>
    </row>
    <row r="31" spans="1:32" x14ac:dyDescent="0.3">
      <c r="A31" t="s">
        <v>216</v>
      </c>
      <c r="B31" t="s">
        <v>355</v>
      </c>
      <c r="C31" t="s">
        <v>297</v>
      </c>
      <c r="D31" t="s">
        <v>356</v>
      </c>
      <c r="E31" t="s">
        <v>298</v>
      </c>
      <c r="F31">
        <v>48.865392209612601</v>
      </c>
      <c r="G31">
        <v>51.303360335226202</v>
      </c>
      <c r="H31">
        <v>53.786504592817202</v>
      </c>
      <c r="I31">
        <v>56.458480209222699</v>
      </c>
      <c r="J31">
        <v>58.840083342746802</v>
      </c>
      <c r="K31">
        <v>61.829264775984299</v>
      </c>
      <c r="L31">
        <v>64.930353539292895</v>
      </c>
      <c r="M31">
        <v>68.320229955645104</v>
      </c>
      <c r="N31">
        <v>71.445654113802206</v>
      </c>
      <c r="O31">
        <v>74.258454611567203</v>
      </c>
      <c r="P31">
        <v>77.546852639392597</v>
      </c>
      <c r="Q31">
        <v>80.471235333728004</v>
      </c>
      <c r="R31">
        <v>83.841763571755394</v>
      </c>
      <c r="S31">
        <v>87.162961327956396</v>
      </c>
      <c r="T31">
        <v>88.727111539567503</v>
      </c>
      <c r="U31">
        <v>90.309574756689202</v>
      </c>
      <c r="V31">
        <v>94.363737721575106</v>
      </c>
      <c r="W31">
        <v>95.191196354624594</v>
      </c>
      <c r="X31">
        <v>96.446787237679104</v>
      </c>
      <c r="Y31">
        <v>96.480629741151404</v>
      </c>
      <c r="Z31">
        <v>94.9097568723287</v>
      </c>
      <c r="AA31">
        <v>93.898025063262196</v>
      </c>
      <c r="AB31">
        <v>94.905342056534096</v>
      </c>
      <c r="AC31">
        <v>99.414479836071393</v>
      </c>
      <c r="AD31">
        <v>102.328115154025</v>
      </c>
      <c r="AE31">
        <v>100.698563200241</v>
      </c>
      <c r="AF31">
        <v>100.06625304595801</v>
      </c>
    </row>
    <row r="32" spans="1:32" x14ac:dyDescent="0.3">
      <c r="A32" t="s">
        <v>216</v>
      </c>
      <c r="B32" t="s">
        <v>357</v>
      </c>
      <c r="C32" t="s">
        <v>297</v>
      </c>
      <c r="D32" t="s">
        <v>358</v>
      </c>
      <c r="E32" t="s">
        <v>298</v>
      </c>
      <c r="F32">
        <v>189.99934284026699</v>
      </c>
      <c r="G32">
        <v>201.41210170159201</v>
      </c>
      <c r="H32">
        <v>212.68956220598201</v>
      </c>
      <c r="I32">
        <v>224.24343690946901</v>
      </c>
      <c r="J32">
        <v>233.987719243002</v>
      </c>
      <c r="K32">
        <v>248.035226057583</v>
      </c>
      <c r="L32">
        <v>261.22581616159601</v>
      </c>
      <c r="M32">
        <v>274.89023091694099</v>
      </c>
      <c r="N32">
        <v>287.39510426627902</v>
      </c>
      <c r="O32">
        <v>299.47269867782097</v>
      </c>
      <c r="P32">
        <v>315.32142297947797</v>
      </c>
      <c r="Q32">
        <v>328.59517224166802</v>
      </c>
      <c r="R32">
        <v>343.59704835315398</v>
      </c>
      <c r="S32">
        <v>359.50888778613898</v>
      </c>
      <c r="T32">
        <v>365.45892439808699</v>
      </c>
      <c r="U32">
        <v>372.79903615906699</v>
      </c>
      <c r="V32">
        <v>368.48521294530201</v>
      </c>
      <c r="W32">
        <v>350.67112074213901</v>
      </c>
      <c r="X32">
        <v>337.54995015390398</v>
      </c>
      <c r="Y32">
        <v>325.32450042820801</v>
      </c>
      <c r="Z32">
        <v>315.42123179815002</v>
      </c>
      <c r="AA32">
        <v>310.00726226406999</v>
      </c>
      <c r="AB32">
        <v>305.43275510431403</v>
      </c>
      <c r="AC32">
        <v>306.80852055510798</v>
      </c>
      <c r="AD32">
        <v>310.26928342076201</v>
      </c>
      <c r="AE32">
        <v>302.73424192506701</v>
      </c>
      <c r="AF32">
        <v>300.64350007927902</v>
      </c>
    </row>
    <row r="33" spans="1:32" x14ac:dyDescent="0.3">
      <c r="A33" t="s">
        <v>216</v>
      </c>
      <c r="B33" t="s">
        <v>359</v>
      </c>
      <c r="C33" t="s">
        <v>297</v>
      </c>
      <c r="D33" t="s">
        <v>360</v>
      </c>
      <c r="E33" t="s">
        <v>298</v>
      </c>
      <c r="F33">
        <v>29.1846892017427</v>
      </c>
      <c r="G33">
        <v>30.486540893326101</v>
      </c>
      <c r="H33">
        <v>31.841328683855298</v>
      </c>
      <c r="I33">
        <v>33.270037269759001</v>
      </c>
      <c r="J33">
        <v>34.6042355984507</v>
      </c>
      <c r="K33">
        <v>36.381882304925803</v>
      </c>
      <c r="L33">
        <v>38.111721693625903</v>
      </c>
      <c r="M33">
        <v>39.8974057485134</v>
      </c>
      <c r="N33">
        <v>41.391807975095801</v>
      </c>
      <c r="O33">
        <v>42.778229357445603</v>
      </c>
      <c r="P33">
        <v>44.479079026124303</v>
      </c>
      <c r="Q33">
        <v>45.968723825885299</v>
      </c>
      <c r="R33">
        <v>47.553648302265302</v>
      </c>
      <c r="S33">
        <v>49.177672111393697</v>
      </c>
      <c r="T33">
        <v>49.797409354806803</v>
      </c>
      <c r="U33">
        <v>50.450985798487999</v>
      </c>
      <c r="V33">
        <v>49.558838161092297</v>
      </c>
      <c r="W33">
        <v>47.749328057505103</v>
      </c>
      <c r="X33">
        <v>45.921705619069797</v>
      </c>
      <c r="Y33">
        <v>44.305305102342501</v>
      </c>
      <c r="Z33">
        <v>42.472408996696103</v>
      </c>
      <c r="AA33">
        <v>41.2768161160147</v>
      </c>
      <c r="AB33">
        <v>40.604277088656502</v>
      </c>
      <c r="AC33">
        <v>40.723481552325801</v>
      </c>
      <c r="AD33">
        <v>39.8638124361864</v>
      </c>
      <c r="AE33">
        <v>39.522744298967602</v>
      </c>
      <c r="AF33">
        <v>40.652768822157903</v>
      </c>
    </row>
    <row r="34" spans="1:32" x14ac:dyDescent="0.3">
      <c r="A34" t="s">
        <v>216</v>
      </c>
      <c r="B34" t="s">
        <v>361</v>
      </c>
      <c r="C34" t="s">
        <v>297</v>
      </c>
      <c r="D34" t="s">
        <v>362</v>
      </c>
      <c r="E34" t="s">
        <v>298</v>
      </c>
      <c r="F34">
        <v>147.10426729721499</v>
      </c>
      <c r="G34">
        <v>149.26971966183001</v>
      </c>
      <c r="H34">
        <v>151.34251006181199</v>
      </c>
      <c r="I34">
        <v>153.155080108616</v>
      </c>
      <c r="J34">
        <v>154.37735506241199</v>
      </c>
      <c r="K34">
        <v>156.46457116597901</v>
      </c>
      <c r="L34">
        <v>160.45153982582099</v>
      </c>
      <c r="M34">
        <v>164.977131575568</v>
      </c>
      <c r="N34">
        <v>167.78767089746901</v>
      </c>
      <c r="O34">
        <v>169.06880207569199</v>
      </c>
      <c r="P34">
        <v>170.25599305172301</v>
      </c>
      <c r="Q34">
        <v>170.924203641025</v>
      </c>
      <c r="R34">
        <v>173.76937880067999</v>
      </c>
      <c r="S34">
        <v>174.743538182393</v>
      </c>
      <c r="T34">
        <v>176.13658817106401</v>
      </c>
      <c r="U34">
        <v>176.624374921016</v>
      </c>
      <c r="V34">
        <v>174.03569129894001</v>
      </c>
      <c r="W34">
        <v>165.99095159799</v>
      </c>
      <c r="X34">
        <v>159.10331326223999</v>
      </c>
      <c r="Y34">
        <v>156.276591932678</v>
      </c>
      <c r="Z34">
        <v>155.13518264327701</v>
      </c>
      <c r="AA34">
        <v>151.30479612437199</v>
      </c>
      <c r="AB34">
        <v>151.40498530488699</v>
      </c>
      <c r="AC34">
        <v>154.56382092190501</v>
      </c>
      <c r="AD34">
        <v>161.43240667322999</v>
      </c>
      <c r="AE34">
        <v>154.83633915270499</v>
      </c>
      <c r="AF34">
        <v>148.137572701213</v>
      </c>
    </row>
    <row r="35" spans="1:32" x14ac:dyDescent="0.3">
      <c r="A35" t="s">
        <v>216</v>
      </c>
      <c r="B35" t="s">
        <v>363</v>
      </c>
      <c r="C35" t="s">
        <v>297</v>
      </c>
      <c r="D35" t="s">
        <v>364</v>
      </c>
      <c r="E35" t="s">
        <v>298</v>
      </c>
      <c r="F35">
        <v>566.50133711189198</v>
      </c>
      <c r="G35">
        <v>582.27695593741998</v>
      </c>
      <c r="H35">
        <v>598.468580993979</v>
      </c>
      <c r="I35">
        <v>615.39993499904006</v>
      </c>
      <c r="J35">
        <v>630.991693911879</v>
      </c>
      <c r="K35">
        <v>654.11491800962301</v>
      </c>
      <c r="L35">
        <v>684.85504643280103</v>
      </c>
      <c r="M35">
        <v>708.90792723743198</v>
      </c>
      <c r="N35">
        <v>728.13594357989905</v>
      </c>
      <c r="O35">
        <v>740.66791510740097</v>
      </c>
      <c r="P35">
        <v>753.25154015327598</v>
      </c>
      <c r="Q35">
        <v>756.12533998056699</v>
      </c>
      <c r="R35">
        <v>758.21391824023794</v>
      </c>
      <c r="S35">
        <v>767.55496173194297</v>
      </c>
      <c r="T35">
        <v>779.11883757545002</v>
      </c>
      <c r="U35">
        <v>782.85639910032501</v>
      </c>
      <c r="V35">
        <v>786.22912077985598</v>
      </c>
      <c r="W35">
        <v>770.91430975207004</v>
      </c>
      <c r="X35">
        <v>761.43925263295102</v>
      </c>
      <c r="Y35">
        <v>749.332037704306</v>
      </c>
      <c r="Z35">
        <v>729.91038941757597</v>
      </c>
      <c r="AA35">
        <v>711.16571003592196</v>
      </c>
      <c r="AB35">
        <v>703.46399844652206</v>
      </c>
      <c r="AC35">
        <v>708.00028430452198</v>
      </c>
      <c r="AD35">
        <v>731.892436602011</v>
      </c>
      <c r="AE35">
        <v>747.26313542623302</v>
      </c>
      <c r="AF35">
        <v>755.17143726861605</v>
      </c>
    </row>
    <row r="36" spans="1:32" x14ac:dyDescent="0.3">
      <c r="A36" t="s">
        <v>216</v>
      </c>
      <c r="B36" t="s">
        <v>365</v>
      </c>
      <c r="C36" t="s">
        <v>297</v>
      </c>
      <c r="D36" t="s">
        <v>366</v>
      </c>
      <c r="E36" t="s">
        <v>298</v>
      </c>
      <c r="F36">
        <v>211.68501636509799</v>
      </c>
      <c r="G36">
        <v>208.869502978848</v>
      </c>
      <c r="H36">
        <v>207.07285362005101</v>
      </c>
      <c r="I36">
        <v>205.35047238256601</v>
      </c>
      <c r="J36">
        <v>203.90935964112401</v>
      </c>
      <c r="K36">
        <v>204.733906719679</v>
      </c>
      <c r="L36">
        <v>204.38406289830999</v>
      </c>
      <c r="M36">
        <v>202.295423827109</v>
      </c>
      <c r="N36">
        <v>199.68505337243599</v>
      </c>
      <c r="O36">
        <v>196.85765162292799</v>
      </c>
      <c r="P36">
        <v>194.69106202226001</v>
      </c>
      <c r="Q36">
        <v>191.599491122058</v>
      </c>
      <c r="R36">
        <v>189.40318656693699</v>
      </c>
      <c r="S36">
        <v>190.57094372006901</v>
      </c>
      <c r="T36">
        <v>189.42114459037899</v>
      </c>
      <c r="U36">
        <v>186.556503560246</v>
      </c>
      <c r="V36">
        <v>180.69151008984099</v>
      </c>
      <c r="W36">
        <v>170.357996210452</v>
      </c>
      <c r="X36">
        <v>158.173285488971</v>
      </c>
      <c r="Y36">
        <v>151.519068699473</v>
      </c>
      <c r="Z36">
        <v>144.47535021521199</v>
      </c>
      <c r="AA36">
        <v>135.60781310679999</v>
      </c>
      <c r="AB36">
        <v>128.72642506467301</v>
      </c>
      <c r="AC36">
        <v>123.177329259058</v>
      </c>
      <c r="AD36">
        <v>121.177343262599</v>
      </c>
      <c r="AE36">
        <v>115.642683195722</v>
      </c>
      <c r="AF36">
        <v>110.644643494443</v>
      </c>
    </row>
    <row r="37" spans="1:32" x14ac:dyDescent="0.3">
      <c r="A37" t="s">
        <v>216</v>
      </c>
      <c r="B37" t="s">
        <v>367</v>
      </c>
      <c r="C37" t="s">
        <v>297</v>
      </c>
      <c r="D37" t="s">
        <v>368</v>
      </c>
      <c r="E37" t="s">
        <v>298</v>
      </c>
      <c r="F37">
        <v>216.933210480236</v>
      </c>
      <c r="G37">
        <v>228.44807944308101</v>
      </c>
      <c r="H37">
        <v>239.52797809717799</v>
      </c>
      <c r="I37">
        <v>251.85324864106599</v>
      </c>
      <c r="J37">
        <v>262.33779364513799</v>
      </c>
      <c r="K37">
        <v>277.63628823024402</v>
      </c>
      <c r="L37">
        <v>303.68287042754002</v>
      </c>
      <c r="M37">
        <v>323.17615389773403</v>
      </c>
      <c r="N37">
        <v>338.51956519088401</v>
      </c>
      <c r="O37">
        <v>349.60226890903601</v>
      </c>
      <c r="P37">
        <v>358.53951872774701</v>
      </c>
      <c r="Q37">
        <v>361.492901210117</v>
      </c>
      <c r="R37">
        <v>364.03425513709999</v>
      </c>
      <c r="S37">
        <v>367.73401344446302</v>
      </c>
      <c r="T37">
        <v>372.88435001188299</v>
      </c>
      <c r="U37">
        <v>375.68591595769902</v>
      </c>
      <c r="V37">
        <v>386.20390585113802</v>
      </c>
      <c r="W37">
        <v>386.56339466845702</v>
      </c>
      <c r="X37">
        <v>389.80090726218202</v>
      </c>
      <c r="Y37">
        <v>384.42897740722299</v>
      </c>
      <c r="Z37">
        <v>371.80965457208202</v>
      </c>
      <c r="AA37">
        <v>362.40361020248298</v>
      </c>
      <c r="AB37">
        <v>355.17779942138799</v>
      </c>
      <c r="AC37">
        <v>351.35957207119901</v>
      </c>
      <c r="AD37">
        <v>354.22963610086498</v>
      </c>
      <c r="AE37">
        <v>355.90434125519499</v>
      </c>
      <c r="AF37">
        <v>355.48285406251398</v>
      </c>
    </row>
    <row r="38" spans="1:32" x14ac:dyDescent="0.3">
      <c r="A38" t="s">
        <v>216</v>
      </c>
      <c r="B38" t="s">
        <v>369</v>
      </c>
      <c r="C38" t="s">
        <v>297</v>
      </c>
      <c r="D38" t="s">
        <v>370</v>
      </c>
      <c r="E38" t="s">
        <v>298</v>
      </c>
      <c r="F38">
        <v>137.88311026655799</v>
      </c>
      <c r="G38">
        <v>144.959373515491</v>
      </c>
      <c r="H38">
        <v>151.86774927675</v>
      </c>
      <c r="I38">
        <v>158.196213975408</v>
      </c>
      <c r="J38">
        <v>164.74454062561799</v>
      </c>
      <c r="K38">
        <v>171.74472305970099</v>
      </c>
      <c r="L38">
        <v>176.78811310695201</v>
      </c>
      <c r="M38">
        <v>183.43634951259</v>
      </c>
      <c r="N38">
        <v>189.93132501657999</v>
      </c>
      <c r="O38">
        <v>194.20799457543799</v>
      </c>
      <c r="P38">
        <v>200.02095940326899</v>
      </c>
      <c r="Q38">
        <v>203.03294764839299</v>
      </c>
      <c r="R38">
        <v>204.77647653620201</v>
      </c>
      <c r="S38">
        <v>209.25000456741199</v>
      </c>
      <c r="T38">
        <v>216.81334297318801</v>
      </c>
      <c r="U38">
        <v>220.61397958238001</v>
      </c>
      <c r="V38">
        <v>219.333704838877</v>
      </c>
      <c r="W38">
        <v>213.99291887316201</v>
      </c>
      <c r="X38">
        <v>213.465059881797</v>
      </c>
      <c r="Y38">
        <v>213.38399159760999</v>
      </c>
      <c r="Z38">
        <v>213.62538463028099</v>
      </c>
      <c r="AA38">
        <v>213.15428672663899</v>
      </c>
      <c r="AB38">
        <v>219.559773960461</v>
      </c>
      <c r="AC38">
        <v>233.46338297426499</v>
      </c>
      <c r="AD38">
        <v>256.48545723854602</v>
      </c>
      <c r="AE38">
        <v>275.71611097531598</v>
      </c>
      <c r="AF38">
        <v>289.04393971165899</v>
      </c>
    </row>
    <row r="39" spans="1:32" x14ac:dyDescent="0.3">
      <c r="A39" t="s">
        <v>216</v>
      </c>
      <c r="B39" t="s">
        <v>371</v>
      </c>
      <c r="C39" t="s">
        <v>297</v>
      </c>
      <c r="D39" t="s">
        <v>372</v>
      </c>
      <c r="E39" t="s">
        <v>298</v>
      </c>
      <c r="F39">
        <v>17.940551381017801</v>
      </c>
      <c r="G39">
        <v>19.637933533146899</v>
      </c>
      <c r="H39">
        <v>21.355225354361199</v>
      </c>
      <c r="I39">
        <v>23.757879221535401</v>
      </c>
      <c r="J39">
        <v>26.380839449142901</v>
      </c>
      <c r="K39">
        <v>29.151765528940398</v>
      </c>
      <c r="L39">
        <v>31.6078681285485</v>
      </c>
      <c r="M39">
        <v>34.049606079264699</v>
      </c>
      <c r="N39">
        <v>35.7987346392147</v>
      </c>
      <c r="O39">
        <v>36.990755387638103</v>
      </c>
      <c r="P39">
        <v>38.599216678117998</v>
      </c>
      <c r="Q39">
        <v>40.084693191009897</v>
      </c>
      <c r="R39">
        <v>41.955173812981897</v>
      </c>
      <c r="S39">
        <v>43.231088914805397</v>
      </c>
      <c r="T39">
        <v>44.974918929588299</v>
      </c>
      <c r="U39">
        <v>46.233061392761002</v>
      </c>
      <c r="V39">
        <v>46.870373338050399</v>
      </c>
      <c r="W39">
        <v>61.509966320983601</v>
      </c>
      <c r="X39">
        <v>73.290383246585293</v>
      </c>
      <c r="Y39">
        <v>81.931725548556201</v>
      </c>
      <c r="Z39">
        <v>87.995436852723898</v>
      </c>
      <c r="AA39">
        <v>93.502619773951494</v>
      </c>
      <c r="AB39">
        <v>96.225033509559907</v>
      </c>
      <c r="AC39">
        <v>97.781947599833799</v>
      </c>
      <c r="AD39">
        <v>99.106371770218004</v>
      </c>
      <c r="AE39">
        <v>100.739685573804</v>
      </c>
      <c r="AF39">
        <v>101.19972224064399</v>
      </c>
    </row>
    <row r="40" spans="1:32" x14ac:dyDescent="0.3">
      <c r="A40" t="s">
        <v>216</v>
      </c>
      <c r="B40" t="s">
        <v>373</v>
      </c>
      <c r="C40" t="s">
        <v>297</v>
      </c>
      <c r="D40" t="s">
        <v>374</v>
      </c>
      <c r="E40" t="s">
        <v>298</v>
      </c>
      <c r="F40">
        <v>201.416308660379</v>
      </c>
      <c r="G40">
        <v>206.791781628938</v>
      </c>
      <c r="H40">
        <v>213.12187725928899</v>
      </c>
      <c r="I40">
        <v>217.853009773395</v>
      </c>
      <c r="J40">
        <v>221.475472174055</v>
      </c>
      <c r="K40">
        <v>226.778449724696</v>
      </c>
      <c r="L40">
        <v>237.85923049005501</v>
      </c>
      <c r="M40">
        <v>247.91971325447199</v>
      </c>
      <c r="N40">
        <v>254.056968770617</v>
      </c>
      <c r="O40">
        <v>256.77196635240301</v>
      </c>
      <c r="P40">
        <v>259.06646518448298</v>
      </c>
      <c r="Q40">
        <v>258.92665540919</v>
      </c>
      <c r="R40">
        <v>252.94904237763399</v>
      </c>
      <c r="S40">
        <v>248.30547613646601</v>
      </c>
      <c r="T40">
        <v>244.15843447685199</v>
      </c>
      <c r="U40">
        <v>230.69591089787599</v>
      </c>
      <c r="V40">
        <v>217.97574103910401</v>
      </c>
      <c r="W40">
        <v>201.57591220609399</v>
      </c>
      <c r="X40">
        <v>192.192689553619</v>
      </c>
      <c r="Y40">
        <v>186.13138378584799</v>
      </c>
      <c r="Z40">
        <v>183.09284249045899</v>
      </c>
      <c r="AA40">
        <v>184.26059459585201</v>
      </c>
      <c r="AB40">
        <v>193.238993725922</v>
      </c>
      <c r="AC40">
        <v>203.481358033297</v>
      </c>
      <c r="AD40">
        <v>213.67985468959799</v>
      </c>
      <c r="AE40">
        <v>226.522801003631</v>
      </c>
      <c r="AF40">
        <v>240.63362331583301</v>
      </c>
    </row>
    <row r="41" spans="1:32" x14ac:dyDescent="0.3">
      <c r="A41" t="s">
        <v>216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216</v>
      </c>
      <c r="B42" t="s">
        <v>377</v>
      </c>
      <c r="C42" t="s">
        <v>297</v>
      </c>
      <c r="D42" t="s">
        <v>378</v>
      </c>
      <c r="E42" t="s">
        <v>298</v>
      </c>
      <c r="F42">
        <v>1319.54467261082</v>
      </c>
      <c r="G42">
        <v>1371.2032580155301</v>
      </c>
      <c r="H42">
        <v>1422.74315700435</v>
      </c>
      <c r="I42">
        <v>1473.6144855970399</v>
      </c>
      <c r="J42">
        <v>1528.3160213047499</v>
      </c>
      <c r="K42">
        <v>1579.2370485493</v>
      </c>
      <c r="L42">
        <v>1635.2574668520001</v>
      </c>
      <c r="M42">
        <v>1685.9694100874101</v>
      </c>
      <c r="N42">
        <v>1725.4447582006901</v>
      </c>
      <c r="O42">
        <v>1753.64356746661</v>
      </c>
      <c r="P42">
        <v>1791.36675117407</v>
      </c>
      <c r="Q42">
        <v>1797.40388884764</v>
      </c>
      <c r="R42">
        <v>1824.9923162816201</v>
      </c>
      <c r="S42">
        <v>1861.5906685728701</v>
      </c>
      <c r="T42">
        <v>1909.99794920769</v>
      </c>
      <c r="U42">
        <v>1936.6232941646299</v>
      </c>
      <c r="V42">
        <v>1932.82418697665</v>
      </c>
      <c r="W42">
        <v>1881.3237104024099</v>
      </c>
      <c r="X42">
        <v>1842.1022569178799</v>
      </c>
      <c r="Y42">
        <v>1825.18216873713</v>
      </c>
      <c r="Z42">
        <v>1820.9364440465399</v>
      </c>
      <c r="AA42">
        <v>1829.74258146435</v>
      </c>
      <c r="AB42">
        <v>1856.86555229688</v>
      </c>
      <c r="AC42">
        <v>1927.47120009277</v>
      </c>
      <c r="AD42">
        <v>2031.98491254906</v>
      </c>
      <c r="AE42">
        <v>2087.2774341596601</v>
      </c>
      <c r="AF42">
        <v>2102.8815420052701</v>
      </c>
    </row>
    <row r="43" spans="1:32" x14ac:dyDescent="0.3">
      <c r="A43" t="s">
        <v>216</v>
      </c>
      <c r="B43" t="s">
        <v>379</v>
      </c>
      <c r="C43" t="s">
        <v>297</v>
      </c>
      <c r="D43" t="s">
        <v>380</v>
      </c>
      <c r="E43" t="s">
        <v>298</v>
      </c>
      <c r="F43">
        <v>1539.74358422056</v>
      </c>
      <c r="G43">
        <v>1600.06588238224</v>
      </c>
      <c r="H43">
        <v>1659.95355790384</v>
      </c>
      <c r="I43">
        <v>1718.9126352836499</v>
      </c>
      <c r="J43">
        <v>1781.9921327270799</v>
      </c>
      <c r="K43">
        <v>1842.0042174918001</v>
      </c>
      <c r="L43">
        <v>1904.82616775219</v>
      </c>
      <c r="M43">
        <v>1962.61113482673</v>
      </c>
      <c r="N43">
        <v>2007.7815679457201</v>
      </c>
      <c r="O43">
        <v>2040.3158494839599</v>
      </c>
      <c r="P43">
        <v>2083.84610281595</v>
      </c>
      <c r="Q43">
        <v>2094.1849427471002</v>
      </c>
      <c r="R43">
        <v>2127.8482204980901</v>
      </c>
      <c r="S43">
        <v>2173.5461003861601</v>
      </c>
      <c r="T43">
        <v>2230.04448976413</v>
      </c>
      <c r="U43">
        <v>2259.9795881976802</v>
      </c>
      <c r="V43">
        <v>2255.2982161233199</v>
      </c>
      <c r="W43">
        <v>2194.4456523272202</v>
      </c>
      <c r="X43">
        <v>2150.1331248905799</v>
      </c>
      <c r="Y43">
        <v>2126.2570995185001</v>
      </c>
      <c r="Z43">
        <v>2119.25046056987</v>
      </c>
      <c r="AA43">
        <v>2127.8714106641501</v>
      </c>
      <c r="AB43">
        <v>2162.13095034145</v>
      </c>
      <c r="AC43">
        <v>2248.1304124335702</v>
      </c>
      <c r="AD43">
        <v>2371.0221698776299</v>
      </c>
      <c r="AE43">
        <v>2423.9476686744401</v>
      </c>
      <c r="AF43">
        <v>2436.5860503028398</v>
      </c>
    </row>
    <row r="44" spans="1:32" x14ac:dyDescent="0.3">
      <c r="A44" t="s">
        <v>216</v>
      </c>
      <c r="B44" t="s">
        <v>381</v>
      </c>
      <c r="C44" t="s">
        <v>297</v>
      </c>
      <c r="D44" t="s">
        <v>382</v>
      </c>
      <c r="E44" t="s">
        <v>298</v>
      </c>
      <c r="F44">
        <v>7891.5367597273198</v>
      </c>
      <c r="G44">
        <v>8059.6588699491604</v>
      </c>
      <c r="H44">
        <v>8261.4023148288397</v>
      </c>
      <c r="I44">
        <v>8485.9200929887993</v>
      </c>
      <c r="J44">
        <v>8715.1422321670307</v>
      </c>
      <c r="K44">
        <v>9001.9867591835191</v>
      </c>
      <c r="L44">
        <v>9283.3919917762505</v>
      </c>
      <c r="M44">
        <v>9576.3899260159596</v>
      </c>
      <c r="N44">
        <v>9762.0107579277992</v>
      </c>
      <c r="O44">
        <v>9900.0032878007696</v>
      </c>
      <c r="P44">
        <v>10065.9371603371</v>
      </c>
      <c r="Q44">
        <v>10163.875026731301</v>
      </c>
      <c r="R44">
        <v>10309.648763278699</v>
      </c>
      <c r="S44">
        <v>10459.271089166499</v>
      </c>
      <c r="T44">
        <v>10485.7681439229</v>
      </c>
      <c r="U44">
        <v>10473.415233256301</v>
      </c>
      <c r="V44">
        <v>10338.1644610448</v>
      </c>
      <c r="W44">
        <v>10003.4571002722</v>
      </c>
      <c r="X44">
        <v>9748.7008646246995</v>
      </c>
      <c r="Y44">
        <v>9563.8997109224492</v>
      </c>
      <c r="Z44">
        <v>9414.5811105403409</v>
      </c>
      <c r="AA44">
        <v>9321.9959573636606</v>
      </c>
      <c r="AB44">
        <v>9329.2996679159696</v>
      </c>
      <c r="AC44">
        <v>9472.3028336801999</v>
      </c>
      <c r="AD44">
        <v>9781.4098309321307</v>
      </c>
      <c r="AE44">
        <v>9962.2565361772995</v>
      </c>
      <c r="AF44">
        <v>10172.434466770899</v>
      </c>
    </row>
    <row r="45" spans="1:32" x14ac:dyDescent="0.3">
      <c r="A45" t="s">
        <v>216</v>
      </c>
      <c r="B45" t="s">
        <v>383</v>
      </c>
      <c r="C45" t="s">
        <v>297</v>
      </c>
      <c r="D45" t="s">
        <v>384</v>
      </c>
      <c r="E45" t="s">
        <v>298</v>
      </c>
      <c r="F45">
        <v>7811.4682862302298</v>
      </c>
      <c r="G45">
        <v>7978.3342251641498</v>
      </c>
      <c r="H45">
        <v>8179.5211792013297</v>
      </c>
      <c r="I45">
        <v>8403.9745965738202</v>
      </c>
      <c r="J45">
        <v>8632.4647377762394</v>
      </c>
      <c r="K45">
        <v>8918.9553136576596</v>
      </c>
      <c r="L45">
        <v>9200.6069455100096</v>
      </c>
      <c r="M45">
        <v>9493.7412724802598</v>
      </c>
      <c r="N45">
        <v>9679.4621974741094</v>
      </c>
      <c r="O45">
        <v>9817.9147053307206</v>
      </c>
      <c r="P45">
        <v>9983.9943203574603</v>
      </c>
      <c r="Q45">
        <v>10082.5357193114</v>
      </c>
      <c r="R45">
        <v>10226.435998569899</v>
      </c>
      <c r="S45">
        <v>10374.3916872603</v>
      </c>
      <c r="T45">
        <v>10400.9020608267</v>
      </c>
      <c r="U45">
        <v>10388.3746649326</v>
      </c>
      <c r="V45">
        <v>10252.781325935601</v>
      </c>
      <c r="W45">
        <v>9920.3443809575601</v>
      </c>
      <c r="X45">
        <v>9667.7840012071701</v>
      </c>
      <c r="Y45">
        <v>9482.2598344977705</v>
      </c>
      <c r="Z45">
        <v>9330.3875273528902</v>
      </c>
      <c r="AA45">
        <v>9233.9727922771599</v>
      </c>
      <c r="AB45">
        <v>9237.2043098388494</v>
      </c>
      <c r="AC45">
        <v>9375.6980129123294</v>
      </c>
      <c r="AD45">
        <v>9677.3725507735999</v>
      </c>
      <c r="AE45">
        <v>9853.29671205048</v>
      </c>
      <c r="AF45">
        <v>10060.1667090747</v>
      </c>
    </row>
    <row r="46" spans="1:32" x14ac:dyDescent="0.3">
      <c r="A46" t="s">
        <v>216</v>
      </c>
      <c r="B46" t="s">
        <v>385</v>
      </c>
      <c r="C46" t="s">
        <v>297</v>
      </c>
      <c r="D46" t="s">
        <v>386</v>
      </c>
      <c r="E46" t="s">
        <v>298</v>
      </c>
      <c r="F46">
        <v>220.19891160973299</v>
      </c>
      <c r="G46">
        <v>228.862624366707</v>
      </c>
      <c r="H46">
        <v>237.210400899495</v>
      </c>
      <c r="I46">
        <v>245.298149686605</v>
      </c>
      <c r="J46">
        <v>253.676111422323</v>
      </c>
      <c r="K46">
        <v>262.76716894249802</v>
      </c>
      <c r="L46">
        <v>269.56870090019299</v>
      </c>
      <c r="M46">
        <v>276.64172473931899</v>
      </c>
      <c r="N46">
        <v>282.33680974503199</v>
      </c>
      <c r="O46">
        <v>286.67228201735497</v>
      </c>
      <c r="P46">
        <v>292.479351641888</v>
      </c>
      <c r="Q46">
        <v>296.78105389946501</v>
      </c>
      <c r="R46">
        <v>302.85590421646799</v>
      </c>
      <c r="S46">
        <v>311.95543181328799</v>
      </c>
      <c r="T46">
        <v>320.04654055643402</v>
      </c>
      <c r="U46">
        <v>323.35629403304398</v>
      </c>
      <c r="V46">
        <v>322.474029146671</v>
      </c>
      <c r="W46">
        <v>313.12194192480001</v>
      </c>
      <c r="X46">
        <v>308.03086797269702</v>
      </c>
      <c r="Y46">
        <v>301.07493078137099</v>
      </c>
      <c r="Z46">
        <v>298.31401652333102</v>
      </c>
      <c r="AA46">
        <v>298.128829199797</v>
      </c>
      <c r="AB46">
        <v>305.26539804456303</v>
      </c>
      <c r="AC46">
        <v>320.65921234080002</v>
      </c>
      <c r="AD46">
        <v>339.03725732856799</v>
      </c>
      <c r="AE46">
        <v>336.67023451478502</v>
      </c>
      <c r="AF46">
        <v>333.70450829756697</v>
      </c>
    </row>
    <row r="47" spans="1:32" x14ac:dyDescent="0.3">
      <c r="A47" t="s">
        <v>216</v>
      </c>
      <c r="B47" t="s">
        <v>387</v>
      </c>
      <c r="C47" t="s">
        <v>297</v>
      </c>
      <c r="D47" t="s">
        <v>388</v>
      </c>
      <c r="E47" t="s">
        <v>298</v>
      </c>
      <c r="F47">
        <v>75.773193168017698</v>
      </c>
      <c r="G47">
        <v>78.574562263710206</v>
      </c>
      <c r="H47">
        <v>80.816254338927905</v>
      </c>
      <c r="I47">
        <v>82.447166191852006</v>
      </c>
      <c r="J47">
        <v>85.233247457332098</v>
      </c>
      <c r="K47">
        <v>90.247860738730907</v>
      </c>
      <c r="L47">
        <v>93.631197484257896</v>
      </c>
      <c r="M47">
        <v>95.858341937705802</v>
      </c>
      <c r="N47">
        <v>98.030903527653194</v>
      </c>
      <c r="O47">
        <v>99.615426861643002</v>
      </c>
      <c r="P47">
        <v>103.537878630618</v>
      </c>
      <c r="Q47">
        <v>106.645111413156</v>
      </c>
      <c r="R47">
        <v>112.525138247689</v>
      </c>
      <c r="S47">
        <v>117.141549897723</v>
      </c>
      <c r="T47">
        <v>124.740457603278</v>
      </c>
      <c r="U47">
        <v>126.363866899635</v>
      </c>
      <c r="V47">
        <v>126.88726845904</v>
      </c>
      <c r="W47">
        <v>128.294511397299</v>
      </c>
      <c r="X47">
        <v>129.015993151294</v>
      </c>
      <c r="Y47">
        <v>129.808567978713</v>
      </c>
      <c r="Z47">
        <v>130.53151396855301</v>
      </c>
      <c r="AA47">
        <v>129.45216746217901</v>
      </c>
      <c r="AB47">
        <v>129.09910965148899</v>
      </c>
      <c r="AC47">
        <v>128.62805620413701</v>
      </c>
      <c r="AD47">
        <v>128.066003011178</v>
      </c>
      <c r="AE47">
        <v>126.202802408943</v>
      </c>
      <c r="AF47">
        <v>124.130628513791</v>
      </c>
    </row>
    <row r="48" spans="1:32" x14ac:dyDescent="0.3">
      <c r="A48" t="s">
        <v>216</v>
      </c>
      <c r="B48" t="s">
        <v>389</v>
      </c>
      <c r="C48" t="s">
        <v>297</v>
      </c>
      <c r="D48" t="s">
        <v>390</v>
      </c>
      <c r="E48" t="s">
        <v>298</v>
      </c>
      <c r="F48">
        <v>405.29068911308099</v>
      </c>
      <c r="G48">
        <v>419.28449523910302</v>
      </c>
      <c r="H48">
        <v>430.905815990946</v>
      </c>
      <c r="I48">
        <v>439.00424844995501</v>
      </c>
      <c r="J48">
        <v>451.84660810855598</v>
      </c>
      <c r="K48">
        <v>468.95680341039298</v>
      </c>
      <c r="L48">
        <v>484.44238375268401</v>
      </c>
      <c r="M48">
        <v>503.75870393191701</v>
      </c>
      <c r="N48">
        <v>523.79139197177801</v>
      </c>
      <c r="O48">
        <v>540.57385130123203</v>
      </c>
      <c r="P48">
        <v>556.98372453275601</v>
      </c>
      <c r="Q48">
        <v>568.85636789449302</v>
      </c>
      <c r="R48">
        <v>582.43558394050206</v>
      </c>
      <c r="S48">
        <v>600.85759207675505</v>
      </c>
      <c r="T48">
        <v>631.27966692880204</v>
      </c>
      <c r="U48">
        <v>650.77964806944999</v>
      </c>
      <c r="V48">
        <v>646.90477835021295</v>
      </c>
      <c r="W48">
        <v>629.88046670269296</v>
      </c>
      <c r="X48">
        <v>620.34536116230095</v>
      </c>
      <c r="Y48">
        <v>613.08417153915195</v>
      </c>
      <c r="Z48">
        <v>600.12712251780999</v>
      </c>
      <c r="AA48">
        <v>592.45303742148894</v>
      </c>
      <c r="AB48">
        <v>591.41553763714205</v>
      </c>
      <c r="AC48">
        <v>597.563068804365</v>
      </c>
      <c r="AD48">
        <v>625.58770399381297</v>
      </c>
      <c r="AE48">
        <v>638.26243798272003</v>
      </c>
      <c r="AF48">
        <v>646.79418806577996</v>
      </c>
    </row>
    <row r="49" spans="1:32" x14ac:dyDescent="0.3">
      <c r="A49" t="s">
        <v>216</v>
      </c>
      <c r="B49" t="s">
        <v>391</v>
      </c>
      <c r="C49" t="s">
        <v>297</v>
      </c>
      <c r="D49" t="s">
        <v>392</v>
      </c>
      <c r="E49" t="s">
        <v>298</v>
      </c>
      <c r="F49">
        <v>109.32188589294699</v>
      </c>
      <c r="G49">
        <v>110.80768345432</v>
      </c>
      <c r="H49">
        <v>112.350581919183</v>
      </c>
      <c r="I49">
        <v>113.11935684548</v>
      </c>
      <c r="J49">
        <v>114.590210757904</v>
      </c>
      <c r="K49">
        <v>117.18428071113701</v>
      </c>
      <c r="L49">
        <v>119.912167056916</v>
      </c>
      <c r="M49">
        <v>123.41103172308701</v>
      </c>
      <c r="N49">
        <v>125.931895903148</v>
      </c>
      <c r="O49">
        <v>127.734380138082</v>
      </c>
      <c r="P49">
        <v>130.28350058345401</v>
      </c>
      <c r="Q49">
        <v>131.460629067555</v>
      </c>
      <c r="R49">
        <v>131.42833871604901</v>
      </c>
      <c r="S49">
        <v>132.802068089964</v>
      </c>
      <c r="T49">
        <v>136.99698643306201</v>
      </c>
      <c r="U49">
        <v>139.24134571551201</v>
      </c>
      <c r="V49">
        <v>138.979299751599</v>
      </c>
      <c r="W49">
        <v>133.316451434182</v>
      </c>
      <c r="X49">
        <v>129.24147163584399</v>
      </c>
      <c r="Y49">
        <v>123.493501381131</v>
      </c>
      <c r="Z49">
        <v>117.583139262797</v>
      </c>
      <c r="AA49">
        <v>112.928933455856</v>
      </c>
      <c r="AB49">
        <v>109.480167807258</v>
      </c>
      <c r="AC49">
        <v>109.571755274609</v>
      </c>
      <c r="AD49">
        <v>113.47551553991001</v>
      </c>
      <c r="AE49">
        <v>115.072498891636</v>
      </c>
      <c r="AF49">
        <v>114.055286183424</v>
      </c>
    </row>
    <row r="50" spans="1:32" x14ac:dyDescent="0.3">
      <c r="A50" t="s">
        <v>216</v>
      </c>
      <c r="B50" t="s">
        <v>393</v>
      </c>
      <c r="C50" t="s">
        <v>297</v>
      </c>
      <c r="D50" t="s">
        <v>394</v>
      </c>
      <c r="E50" t="s">
        <v>298</v>
      </c>
      <c r="F50">
        <v>220.195610052116</v>
      </c>
      <c r="G50">
        <v>229.902249521073</v>
      </c>
      <c r="H50">
        <v>237.73897973283499</v>
      </c>
      <c r="I50">
        <v>243.437725412622</v>
      </c>
      <c r="J50">
        <v>252.02314989332001</v>
      </c>
      <c r="K50">
        <v>261.52466196052598</v>
      </c>
      <c r="L50">
        <v>270.89901921151102</v>
      </c>
      <c r="M50">
        <v>284.489330271124</v>
      </c>
      <c r="N50">
        <v>299.82859254097701</v>
      </c>
      <c r="O50">
        <v>313.22404430150698</v>
      </c>
      <c r="P50">
        <v>323.162345318684</v>
      </c>
      <c r="Q50">
        <v>330.75062741378201</v>
      </c>
      <c r="R50">
        <v>338.48210697676302</v>
      </c>
      <c r="S50">
        <v>350.91397408906897</v>
      </c>
      <c r="T50">
        <v>369.54222289246201</v>
      </c>
      <c r="U50">
        <v>385.17443545430399</v>
      </c>
      <c r="V50">
        <v>381.03821013957503</v>
      </c>
      <c r="W50">
        <v>368.26950387121201</v>
      </c>
      <c r="X50">
        <v>362.08789637516298</v>
      </c>
      <c r="Y50">
        <v>359.78210217930803</v>
      </c>
      <c r="Z50">
        <v>352.012469286461</v>
      </c>
      <c r="AA50">
        <v>350.071936503453</v>
      </c>
      <c r="AB50">
        <v>352.836260178396</v>
      </c>
      <c r="AC50">
        <v>359.36325732561897</v>
      </c>
      <c r="AD50">
        <v>384.04618544272398</v>
      </c>
      <c r="AE50">
        <v>396.987136682141</v>
      </c>
      <c r="AF50">
        <v>408.60827336856602</v>
      </c>
    </row>
    <row r="51" spans="1:32" x14ac:dyDescent="0.3">
      <c r="A51" t="s">
        <v>216</v>
      </c>
      <c r="B51" t="s">
        <v>395</v>
      </c>
      <c r="C51" t="s">
        <v>297</v>
      </c>
      <c r="D51" t="s">
        <v>396</v>
      </c>
      <c r="E51" t="s">
        <v>298</v>
      </c>
      <c r="F51">
        <v>206.46747630956099</v>
      </c>
      <c r="G51">
        <v>215.79841867447601</v>
      </c>
      <c r="H51">
        <v>223.34453142385399</v>
      </c>
      <c r="I51">
        <v>228.838024506457</v>
      </c>
      <c r="J51">
        <v>237.052190147033</v>
      </c>
      <c r="K51">
        <v>246.120433419775</v>
      </c>
      <c r="L51">
        <v>255.20794086064899</v>
      </c>
      <c r="M51">
        <v>268.274352787819</v>
      </c>
      <c r="N51">
        <v>283.18157140133002</v>
      </c>
      <c r="O51">
        <v>296.21544033212899</v>
      </c>
      <c r="P51">
        <v>305.85642300697299</v>
      </c>
      <c r="Q51">
        <v>313.15186296696697</v>
      </c>
      <c r="R51">
        <v>320.40844334604702</v>
      </c>
      <c r="S51">
        <v>332.234536078654</v>
      </c>
      <c r="T51">
        <v>350.25248128657501</v>
      </c>
      <c r="U51">
        <v>365.61228103548598</v>
      </c>
      <c r="V51">
        <v>361.32605257629302</v>
      </c>
      <c r="W51">
        <v>348.63459855842598</v>
      </c>
      <c r="X51">
        <v>342.08307713684701</v>
      </c>
      <c r="Y51">
        <v>339.38010983477</v>
      </c>
      <c r="Z51">
        <v>331.00136420248998</v>
      </c>
      <c r="AA51">
        <v>328.47545688880399</v>
      </c>
      <c r="AB51">
        <v>330.20045790266698</v>
      </c>
      <c r="AC51">
        <v>335.17307744476</v>
      </c>
      <c r="AD51">
        <v>357.521449283062</v>
      </c>
      <c r="AE51">
        <v>369.35244406232999</v>
      </c>
      <c r="AF51">
        <v>379.33789595567202</v>
      </c>
    </row>
    <row r="52" spans="1:32" x14ac:dyDescent="0.3">
      <c r="A52" t="s">
        <v>216</v>
      </c>
      <c r="B52" t="s">
        <v>397</v>
      </c>
      <c r="C52" t="s">
        <v>297</v>
      </c>
      <c r="D52" t="s">
        <v>398</v>
      </c>
      <c r="E52" t="s">
        <v>298</v>
      </c>
      <c r="F52">
        <v>13.7281337425547</v>
      </c>
      <c r="G52">
        <v>14.1038308465968</v>
      </c>
      <c r="H52">
        <v>14.394448308980801</v>
      </c>
      <c r="I52">
        <v>14.5997009061656</v>
      </c>
      <c r="J52">
        <v>14.970959746287299</v>
      </c>
      <c r="K52">
        <v>15.404228540750401</v>
      </c>
      <c r="L52">
        <v>15.6910783508617</v>
      </c>
      <c r="M52">
        <v>16.2149774833047</v>
      </c>
      <c r="N52">
        <v>16.647021139646402</v>
      </c>
      <c r="O52">
        <v>17.008603969378001</v>
      </c>
      <c r="P52">
        <v>17.3059223117105</v>
      </c>
      <c r="Q52">
        <v>17.598764446815402</v>
      </c>
      <c r="R52">
        <v>18.0736636307163</v>
      </c>
      <c r="S52">
        <v>18.6794380104152</v>
      </c>
      <c r="T52">
        <v>19.289741605887201</v>
      </c>
      <c r="U52">
        <v>19.562154418817499</v>
      </c>
      <c r="V52">
        <v>19.712157563281998</v>
      </c>
      <c r="W52">
        <v>19.6349053127852</v>
      </c>
      <c r="X52">
        <v>20.004819238315999</v>
      </c>
      <c r="Y52">
        <v>20.401992344536801</v>
      </c>
      <c r="Z52">
        <v>21.011105083970399</v>
      </c>
      <c r="AA52">
        <v>21.596479614648999</v>
      </c>
      <c r="AB52">
        <v>22.6358022757281</v>
      </c>
      <c r="AC52">
        <v>24.190179880859301</v>
      </c>
      <c r="AD52">
        <v>26.5247361596623</v>
      </c>
      <c r="AE52">
        <v>27.634692619811599</v>
      </c>
      <c r="AF52">
        <v>29.270377412893101</v>
      </c>
    </row>
    <row r="53" spans="1:32" x14ac:dyDescent="0.3">
      <c r="A53" t="s">
        <v>216</v>
      </c>
      <c r="B53" t="s">
        <v>399</v>
      </c>
      <c r="C53" t="s">
        <v>297</v>
      </c>
      <c r="D53" t="s">
        <v>400</v>
      </c>
      <c r="E53" t="s">
        <v>298</v>
      </c>
      <c r="F53">
        <v>142.830128649465</v>
      </c>
      <c r="G53">
        <v>143.07345495111099</v>
      </c>
      <c r="H53">
        <v>142.21243186333999</v>
      </c>
      <c r="I53">
        <v>140.53914153299601</v>
      </c>
      <c r="J53">
        <v>139.78534687862401</v>
      </c>
      <c r="K53">
        <v>140.38298179591601</v>
      </c>
      <c r="L53">
        <v>141.21129614429401</v>
      </c>
      <c r="M53">
        <v>139.74156981796199</v>
      </c>
      <c r="N53">
        <v>135.76995606080899</v>
      </c>
      <c r="O53">
        <v>133.68983084078499</v>
      </c>
      <c r="P53">
        <v>133.45992897419001</v>
      </c>
      <c r="Q53">
        <v>132.37021443549699</v>
      </c>
      <c r="R53">
        <v>133.83410538973101</v>
      </c>
      <c r="S53">
        <v>136.06367309889001</v>
      </c>
      <c r="T53">
        <v>138.57690056203899</v>
      </c>
      <c r="U53">
        <v>139.35135953551799</v>
      </c>
      <c r="V53">
        <v>134.048710613569</v>
      </c>
      <c r="W53">
        <v>127.03721163683799</v>
      </c>
      <c r="X53">
        <v>121.127332767163</v>
      </c>
      <c r="Y53">
        <v>121.545606950359</v>
      </c>
      <c r="Z53">
        <v>121.378650116361</v>
      </c>
      <c r="AA53">
        <v>124.061544050131</v>
      </c>
      <c r="AB53">
        <v>129.262249924565</v>
      </c>
      <c r="AC53">
        <v>134.40571590560799</v>
      </c>
      <c r="AD53">
        <v>143.60254164396801</v>
      </c>
      <c r="AE53">
        <v>143.806671698944</v>
      </c>
      <c r="AF53">
        <v>143.33912758441201</v>
      </c>
    </row>
    <row r="54" spans="1:32" x14ac:dyDescent="0.3">
      <c r="A54" t="s">
        <v>216</v>
      </c>
      <c r="B54" t="s">
        <v>401</v>
      </c>
      <c r="C54" t="s">
        <v>297</v>
      </c>
      <c r="D54" t="s">
        <v>402</v>
      </c>
      <c r="E54" t="s">
        <v>298</v>
      </c>
      <c r="F54">
        <v>254.50220052200299</v>
      </c>
      <c r="G54">
        <v>256.01794138768901</v>
      </c>
      <c r="H54">
        <v>255.85922504074199</v>
      </c>
      <c r="I54">
        <v>254.12682597741201</v>
      </c>
      <c r="J54">
        <v>252.998703182371</v>
      </c>
      <c r="K54">
        <v>253.21286353058099</v>
      </c>
      <c r="L54">
        <v>254.11544109555501</v>
      </c>
      <c r="M54">
        <v>253.543756462798</v>
      </c>
      <c r="N54">
        <v>251.599947520158</v>
      </c>
      <c r="O54">
        <v>251.095997417175</v>
      </c>
      <c r="P54">
        <v>252.14569338793899</v>
      </c>
      <c r="Q54">
        <v>251.66181569630299</v>
      </c>
      <c r="R54">
        <v>254.58022153442499</v>
      </c>
      <c r="S54">
        <v>259.22313194782998</v>
      </c>
      <c r="T54">
        <v>264.53591042037101</v>
      </c>
      <c r="U54">
        <v>265.43528688711501</v>
      </c>
      <c r="V54">
        <v>257.89858429262301</v>
      </c>
      <c r="W54">
        <v>249.870367505948</v>
      </c>
      <c r="X54">
        <v>242.82800285814301</v>
      </c>
      <c r="Y54">
        <v>244.87981271607899</v>
      </c>
      <c r="Z54">
        <v>244.45823444249899</v>
      </c>
      <c r="AA54">
        <v>247.09141927137301</v>
      </c>
      <c r="AB54">
        <v>254.07802024355399</v>
      </c>
      <c r="AC54">
        <v>265.00731940019898</v>
      </c>
      <c r="AD54">
        <v>281.45247852238202</v>
      </c>
      <c r="AE54">
        <v>282.88395309478801</v>
      </c>
      <c r="AF54">
        <v>282.66160235452099</v>
      </c>
    </row>
    <row r="55" spans="1:32" x14ac:dyDescent="0.3">
      <c r="A55" t="s">
        <v>216</v>
      </c>
      <c r="B55" t="s">
        <v>403</v>
      </c>
      <c r="C55" t="s">
        <v>297</v>
      </c>
      <c r="D55" t="s">
        <v>404</v>
      </c>
      <c r="E55" t="s">
        <v>298</v>
      </c>
      <c r="F55">
        <v>111.672071872538</v>
      </c>
      <c r="G55">
        <v>112.94448643657699</v>
      </c>
      <c r="H55">
        <v>113.646793177402</v>
      </c>
      <c r="I55">
        <v>113.587684444416</v>
      </c>
      <c r="J55">
        <v>113.21335630374701</v>
      </c>
      <c r="K55">
        <v>112.82988173466499</v>
      </c>
      <c r="L55">
        <v>112.90414495125999</v>
      </c>
      <c r="M55">
        <v>113.802186644836</v>
      </c>
      <c r="N55">
        <v>115.829991459349</v>
      </c>
      <c r="O55">
        <v>117.406166576391</v>
      </c>
      <c r="P55">
        <v>118.685764413749</v>
      </c>
      <c r="Q55">
        <v>119.291601260806</v>
      </c>
      <c r="R55">
        <v>120.746116144694</v>
      </c>
      <c r="S55">
        <v>123.15945884894001</v>
      </c>
      <c r="T55">
        <v>125.959009858332</v>
      </c>
      <c r="U55">
        <v>126.083927351596</v>
      </c>
      <c r="V55">
        <v>123.849873679054</v>
      </c>
      <c r="W55">
        <v>122.83315586911</v>
      </c>
      <c r="X55">
        <v>121.70067009098</v>
      </c>
      <c r="Y55">
        <v>123.33420576572</v>
      </c>
      <c r="Z55">
        <v>123.079584326138</v>
      </c>
      <c r="AA55">
        <v>123.02987522124199</v>
      </c>
      <c r="AB55">
        <v>124.815770318989</v>
      </c>
      <c r="AC55">
        <v>130.60160349459099</v>
      </c>
      <c r="AD55">
        <v>137.84993687841401</v>
      </c>
      <c r="AE55">
        <v>139.07728139584299</v>
      </c>
      <c r="AF55">
        <v>139.32247477011001</v>
      </c>
    </row>
    <row r="56" spans="1:32" x14ac:dyDescent="0.3">
      <c r="A56" t="s">
        <v>216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216</v>
      </c>
      <c r="B57" t="s">
        <v>407</v>
      </c>
      <c r="C57" t="s">
        <v>297</v>
      </c>
      <c r="D57" t="s">
        <v>408</v>
      </c>
      <c r="E57" t="s">
        <v>298</v>
      </c>
      <c r="F57">
        <v>8498.2437575007807</v>
      </c>
      <c r="G57">
        <v>8685.7351468171892</v>
      </c>
      <c r="H57">
        <v>8905.4300080790708</v>
      </c>
      <c r="I57">
        <v>9142.7773512121494</v>
      </c>
      <c r="J57">
        <v>9388.4643124496397</v>
      </c>
      <c r="K57">
        <v>9697.7220123185998</v>
      </c>
      <c r="L57">
        <v>10005.693606019</v>
      </c>
      <c r="M57">
        <v>10328.0683432023</v>
      </c>
      <c r="N57">
        <v>10539.8591186702</v>
      </c>
      <c r="O57">
        <v>10697.349105454399</v>
      </c>
      <c r="P57">
        <v>10881.9873500543</v>
      </c>
      <c r="Q57">
        <v>10991.658050034899</v>
      </c>
      <c r="R57">
        <v>11145.0333895968</v>
      </c>
      <c r="S57">
        <v>11308.434157379699</v>
      </c>
      <c r="T57">
        <v>11361.2062453285</v>
      </c>
      <c r="U57">
        <v>11354.890792223599</v>
      </c>
      <c r="V57">
        <v>11203.044980434101</v>
      </c>
      <c r="W57">
        <v>10834.913479180999</v>
      </c>
      <c r="X57">
        <v>10561.2389153406</v>
      </c>
      <c r="Y57">
        <v>10363.1152662474</v>
      </c>
      <c r="Z57">
        <v>10197.801075548599</v>
      </c>
      <c r="AA57">
        <v>10098.709589381</v>
      </c>
      <c r="AB57">
        <v>10113.954199279</v>
      </c>
      <c r="AC57">
        <v>10273.347260517899</v>
      </c>
      <c r="AD57">
        <v>10620.677389615499</v>
      </c>
      <c r="AE57">
        <v>10827.0417751636</v>
      </c>
      <c r="AF57">
        <v>11059.862278152499</v>
      </c>
    </row>
    <row r="58" spans="1:32" x14ac:dyDescent="0.3">
      <c r="A58" t="s">
        <v>216</v>
      </c>
      <c r="B58" t="s">
        <v>409</v>
      </c>
      <c r="C58" t="s">
        <v>297</v>
      </c>
      <c r="D58" t="s">
        <v>410</v>
      </c>
      <c r="E58" t="s">
        <v>298</v>
      </c>
      <c r="F58">
        <v>8498.2437575007807</v>
      </c>
      <c r="G58">
        <v>8685.7351468171892</v>
      </c>
      <c r="H58">
        <v>8905.4300080790708</v>
      </c>
      <c r="I58">
        <v>9142.7773512121494</v>
      </c>
      <c r="J58">
        <v>9388.4643124496397</v>
      </c>
      <c r="K58">
        <v>9697.7220123185998</v>
      </c>
      <c r="L58">
        <v>10005.693606019</v>
      </c>
      <c r="M58">
        <v>10328.0683432023</v>
      </c>
      <c r="N58">
        <v>10539.8591186702</v>
      </c>
      <c r="O58">
        <v>10697.349105454399</v>
      </c>
      <c r="P58">
        <v>10881.9873500543</v>
      </c>
      <c r="Q58">
        <v>10991.658050034899</v>
      </c>
      <c r="R58">
        <v>11145.0333895968</v>
      </c>
      <c r="S58">
        <v>11308.434157379699</v>
      </c>
      <c r="T58">
        <v>11361.2062453285</v>
      </c>
      <c r="U58">
        <v>11354.890792223599</v>
      </c>
      <c r="V58">
        <v>11203.044980434101</v>
      </c>
      <c r="W58">
        <v>10834.913479180999</v>
      </c>
      <c r="X58">
        <v>10561.2389153406</v>
      </c>
      <c r="Y58">
        <v>10363.1152662474</v>
      </c>
      <c r="Z58">
        <v>10197.801075548599</v>
      </c>
      <c r="AA58">
        <v>10098.709589381</v>
      </c>
      <c r="AB58">
        <v>10113.954199279</v>
      </c>
      <c r="AC58">
        <v>10273.347260517899</v>
      </c>
      <c r="AD58">
        <v>10620.677389615499</v>
      </c>
      <c r="AE58">
        <v>10827.0417751636</v>
      </c>
      <c r="AF58">
        <v>11059.862278152499</v>
      </c>
    </row>
    <row r="59" spans="1:32" x14ac:dyDescent="0.3">
      <c r="A59" t="s">
        <v>216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218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218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218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218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218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218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218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218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218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218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218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218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218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218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218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218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218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218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218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218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218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218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218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218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218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218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218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218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218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218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218</v>
      </c>
      <c r="B32" t="s">
        <v>357</v>
      </c>
      <c r="C32" t="s">
        <v>297</v>
      </c>
      <c r="D32" t="s">
        <v>358</v>
      </c>
      <c r="E32" t="s">
        <v>298</v>
      </c>
    </row>
    <row r="33" spans="1:32" x14ac:dyDescent="0.3">
      <c r="A33" t="s">
        <v>218</v>
      </c>
      <c r="B33" t="s">
        <v>359</v>
      </c>
      <c r="C33" t="s">
        <v>297</v>
      </c>
      <c r="D33" t="s">
        <v>360</v>
      </c>
      <c r="E33" t="s">
        <v>298</v>
      </c>
    </row>
    <row r="34" spans="1:32" x14ac:dyDescent="0.3">
      <c r="A34" t="s">
        <v>218</v>
      </c>
      <c r="B34" t="s">
        <v>361</v>
      </c>
      <c r="C34" t="s">
        <v>297</v>
      </c>
      <c r="D34" t="s">
        <v>362</v>
      </c>
      <c r="E34" t="s">
        <v>298</v>
      </c>
    </row>
    <row r="35" spans="1:32" x14ac:dyDescent="0.3">
      <c r="A35" t="s">
        <v>218</v>
      </c>
      <c r="B35" t="s">
        <v>363</v>
      </c>
      <c r="C35" t="s">
        <v>297</v>
      </c>
      <c r="D35" t="s">
        <v>364</v>
      </c>
      <c r="E35" t="s">
        <v>298</v>
      </c>
    </row>
    <row r="36" spans="1:32" x14ac:dyDescent="0.3">
      <c r="A36" t="s">
        <v>218</v>
      </c>
      <c r="B36" t="s">
        <v>365</v>
      </c>
      <c r="C36" t="s">
        <v>297</v>
      </c>
      <c r="D36" t="s">
        <v>366</v>
      </c>
      <c r="E36" t="s">
        <v>298</v>
      </c>
    </row>
    <row r="37" spans="1:32" x14ac:dyDescent="0.3">
      <c r="A37" t="s">
        <v>218</v>
      </c>
      <c r="B37" t="s">
        <v>367</v>
      </c>
      <c r="C37" t="s">
        <v>297</v>
      </c>
      <c r="D37" t="s">
        <v>368</v>
      </c>
      <c r="E37" t="s">
        <v>298</v>
      </c>
    </row>
    <row r="38" spans="1:32" x14ac:dyDescent="0.3">
      <c r="A38" t="s">
        <v>218</v>
      </c>
      <c r="B38" t="s">
        <v>369</v>
      </c>
      <c r="C38" t="s">
        <v>297</v>
      </c>
      <c r="D38" t="s">
        <v>370</v>
      </c>
      <c r="E38" t="s">
        <v>298</v>
      </c>
    </row>
    <row r="39" spans="1:32" x14ac:dyDescent="0.3">
      <c r="A39" t="s">
        <v>218</v>
      </c>
      <c r="B39" t="s">
        <v>371</v>
      </c>
      <c r="C39" t="s">
        <v>297</v>
      </c>
      <c r="D39" t="s">
        <v>372</v>
      </c>
      <c r="E39" t="s">
        <v>298</v>
      </c>
      <c r="F39">
        <v>1461.6318379203799</v>
      </c>
      <c r="G39">
        <v>1474.9391684621501</v>
      </c>
      <c r="H39">
        <v>1501.8566064224401</v>
      </c>
      <c r="I39">
        <v>1520.2195219744899</v>
      </c>
      <c r="J39">
        <v>1536.4578959122</v>
      </c>
      <c r="K39">
        <v>1569.2612919897001</v>
      </c>
      <c r="L39">
        <v>1581.1385297372201</v>
      </c>
      <c r="M39">
        <v>1584.88504474469</v>
      </c>
      <c r="N39">
        <v>1588.6183278946501</v>
      </c>
      <c r="O39">
        <v>1589.33108988297</v>
      </c>
      <c r="P39">
        <v>1614.81519870338</v>
      </c>
      <c r="Q39">
        <v>1640.37662857143</v>
      </c>
      <c r="R39">
        <v>1667.39986338567</v>
      </c>
      <c r="S39">
        <v>1675.59304749076</v>
      </c>
      <c r="T39">
        <v>1670.3514116497499</v>
      </c>
      <c r="U39">
        <v>1671.6048992564899</v>
      </c>
      <c r="V39">
        <v>1621.3627679327301</v>
      </c>
      <c r="W39">
        <v>1578.0165600579201</v>
      </c>
      <c r="X39">
        <v>1545.7812598083799</v>
      </c>
      <c r="Y39">
        <v>1494.3965531172501</v>
      </c>
      <c r="Z39">
        <v>1463.84191914026</v>
      </c>
      <c r="AA39">
        <v>1432.8032312340099</v>
      </c>
      <c r="AB39">
        <v>1426.6714322708999</v>
      </c>
      <c r="AC39">
        <v>1429.5546031220899</v>
      </c>
      <c r="AD39">
        <v>1445.1596870751</v>
      </c>
      <c r="AE39">
        <v>1473.2187460986599</v>
      </c>
      <c r="AF39">
        <v>1486.97260117676</v>
      </c>
    </row>
    <row r="40" spans="1:32" x14ac:dyDescent="0.3">
      <c r="A40" t="s">
        <v>218</v>
      </c>
      <c r="B40" t="s">
        <v>373</v>
      </c>
      <c r="C40" t="s">
        <v>297</v>
      </c>
      <c r="D40" t="s">
        <v>374</v>
      </c>
      <c r="E40" t="s">
        <v>298</v>
      </c>
    </row>
    <row r="41" spans="1:32" x14ac:dyDescent="0.3">
      <c r="A41" t="s">
        <v>218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218</v>
      </c>
      <c r="B42" t="s">
        <v>377</v>
      </c>
      <c r="C42" t="s">
        <v>297</v>
      </c>
      <c r="D42" t="s">
        <v>378</v>
      </c>
      <c r="E42" t="s">
        <v>298</v>
      </c>
    </row>
    <row r="43" spans="1:32" x14ac:dyDescent="0.3">
      <c r="A43" t="s">
        <v>218</v>
      </c>
      <c r="B43" t="s">
        <v>379</v>
      </c>
      <c r="C43" t="s">
        <v>297</v>
      </c>
      <c r="D43" t="s">
        <v>380</v>
      </c>
      <c r="E43" t="s">
        <v>298</v>
      </c>
    </row>
    <row r="44" spans="1:32" x14ac:dyDescent="0.3">
      <c r="A44" t="s">
        <v>218</v>
      </c>
      <c r="B44" t="s">
        <v>381</v>
      </c>
      <c r="C44" t="s">
        <v>297</v>
      </c>
      <c r="D44" t="s">
        <v>382</v>
      </c>
      <c r="E44" t="s">
        <v>298</v>
      </c>
      <c r="F44">
        <v>1461.6318379203799</v>
      </c>
      <c r="G44">
        <v>1474.9391684621501</v>
      </c>
      <c r="H44">
        <v>1501.8566064224401</v>
      </c>
      <c r="I44">
        <v>1520.2195219744899</v>
      </c>
      <c r="J44">
        <v>1536.4578959122</v>
      </c>
      <c r="K44">
        <v>1569.2612919897001</v>
      </c>
      <c r="L44">
        <v>1581.1385297372201</v>
      </c>
      <c r="M44">
        <v>1584.88504474469</v>
      </c>
      <c r="N44">
        <v>1588.6183278946501</v>
      </c>
      <c r="O44">
        <v>1589.33108988297</v>
      </c>
      <c r="P44">
        <v>1614.81519870338</v>
      </c>
      <c r="Q44">
        <v>1640.37662857143</v>
      </c>
      <c r="R44">
        <v>1667.39986338567</v>
      </c>
      <c r="S44">
        <v>1675.59304749076</v>
      </c>
      <c r="T44">
        <v>1670.3514116497499</v>
      </c>
      <c r="U44">
        <v>1671.6048992564899</v>
      </c>
      <c r="V44">
        <v>1621.3627679327301</v>
      </c>
      <c r="W44">
        <v>1578.0165600579201</v>
      </c>
      <c r="X44">
        <v>1545.7812598083799</v>
      </c>
      <c r="Y44">
        <v>1494.3965531172501</v>
      </c>
      <c r="Z44">
        <v>1463.84191914026</v>
      </c>
      <c r="AA44">
        <v>1432.8032312340099</v>
      </c>
      <c r="AB44">
        <v>1426.6714322708999</v>
      </c>
      <c r="AC44">
        <v>1429.5546031220899</v>
      </c>
      <c r="AD44">
        <v>1445.1596870751</v>
      </c>
      <c r="AE44">
        <v>1473.2187460986599</v>
      </c>
      <c r="AF44">
        <v>1486.97260117676</v>
      </c>
    </row>
    <row r="45" spans="1:32" x14ac:dyDescent="0.3">
      <c r="A45" t="s">
        <v>218</v>
      </c>
      <c r="B45" t="s">
        <v>383</v>
      </c>
      <c r="C45" t="s">
        <v>297</v>
      </c>
      <c r="D45" t="s">
        <v>384</v>
      </c>
      <c r="E45" t="s">
        <v>298</v>
      </c>
      <c r="F45">
        <v>1461.6318379203799</v>
      </c>
      <c r="G45">
        <v>1474.9391684621501</v>
      </c>
      <c r="H45">
        <v>1501.8566064224401</v>
      </c>
      <c r="I45">
        <v>1520.2195219744899</v>
      </c>
      <c r="J45">
        <v>1536.4578959122</v>
      </c>
      <c r="K45">
        <v>1569.2612919897001</v>
      </c>
      <c r="L45">
        <v>1581.1385297372201</v>
      </c>
      <c r="M45">
        <v>1584.88504474469</v>
      </c>
      <c r="N45">
        <v>1588.6183278946501</v>
      </c>
      <c r="O45">
        <v>1589.33108988297</v>
      </c>
      <c r="P45">
        <v>1614.81519870338</v>
      </c>
      <c r="Q45">
        <v>1640.37662857143</v>
      </c>
      <c r="R45">
        <v>1667.39986338567</v>
      </c>
      <c r="S45">
        <v>1675.59304749076</v>
      </c>
      <c r="T45">
        <v>1670.3514116497499</v>
      </c>
      <c r="U45">
        <v>1671.6048992564899</v>
      </c>
      <c r="V45">
        <v>1621.3627679327301</v>
      </c>
      <c r="W45">
        <v>1578.0165600579201</v>
      </c>
      <c r="X45">
        <v>1545.7812598083799</v>
      </c>
      <c r="Y45">
        <v>1494.3965531172501</v>
      </c>
      <c r="Z45">
        <v>1463.84191914026</v>
      </c>
      <c r="AA45">
        <v>1432.8032312340099</v>
      </c>
      <c r="AB45">
        <v>1426.6714322708999</v>
      </c>
      <c r="AC45">
        <v>1429.5546031220899</v>
      </c>
      <c r="AD45">
        <v>1445.1596870751</v>
      </c>
      <c r="AE45">
        <v>1473.2187460986599</v>
      </c>
      <c r="AF45">
        <v>1486.97260117676</v>
      </c>
    </row>
    <row r="46" spans="1:32" x14ac:dyDescent="0.3">
      <c r="A46" t="s">
        <v>218</v>
      </c>
      <c r="B46" t="s">
        <v>385</v>
      </c>
      <c r="C46" t="s">
        <v>297</v>
      </c>
      <c r="D46" t="s">
        <v>386</v>
      </c>
      <c r="E46" t="s">
        <v>298</v>
      </c>
    </row>
    <row r="47" spans="1:32" x14ac:dyDescent="0.3">
      <c r="A47" t="s">
        <v>218</v>
      </c>
      <c r="B47" t="s">
        <v>387</v>
      </c>
      <c r="C47" t="s">
        <v>297</v>
      </c>
      <c r="D47" t="s">
        <v>388</v>
      </c>
      <c r="E47" t="s">
        <v>298</v>
      </c>
    </row>
    <row r="48" spans="1:32" x14ac:dyDescent="0.3">
      <c r="A48" t="s">
        <v>218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218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218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218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218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218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218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218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218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218</v>
      </c>
      <c r="B57" t="s">
        <v>407</v>
      </c>
      <c r="C57" t="s">
        <v>297</v>
      </c>
      <c r="D57" t="s">
        <v>408</v>
      </c>
      <c r="E57" t="s">
        <v>298</v>
      </c>
      <c r="F57">
        <v>1461.6318379203799</v>
      </c>
      <c r="G57">
        <v>1474.9391684621501</v>
      </c>
      <c r="H57">
        <v>1501.8566064224401</v>
      </c>
      <c r="I57">
        <v>1520.2195219744899</v>
      </c>
      <c r="J57">
        <v>1536.4578959122</v>
      </c>
      <c r="K57">
        <v>1569.2612919897001</v>
      </c>
      <c r="L57">
        <v>1581.1385297372201</v>
      </c>
      <c r="M57">
        <v>1584.88504474469</v>
      </c>
      <c r="N57">
        <v>1588.6183278946501</v>
      </c>
      <c r="O57">
        <v>1589.33108988297</v>
      </c>
      <c r="P57">
        <v>1614.81519870338</v>
      </c>
      <c r="Q57">
        <v>1640.37662857143</v>
      </c>
      <c r="R57">
        <v>1667.39986338567</v>
      </c>
      <c r="S57">
        <v>1675.59304749076</v>
      </c>
      <c r="T57">
        <v>1670.3514116497499</v>
      </c>
      <c r="U57">
        <v>1671.6048992564899</v>
      </c>
      <c r="V57">
        <v>1621.3627679327301</v>
      </c>
      <c r="W57">
        <v>1578.0165600579201</v>
      </c>
      <c r="X57">
        <v>1545.7812598083799</v>
      </c>
      <c r="Y57">
        <v>1494.3965531172501</v>
      </c>
      <c r="Z57">
        <v>1463.84191914026</v>
      </c>
      <c r="AA57">
        <v>1432.8032312340099</v>
      </c>
      <c r="AB57">
        <v>1426.6714322708999</v>
      </c>
      <c r="AC57">
        <v>1429.5546031220899</v>
      </c>
      <c r="AD57">
        <v>1445.1596870751</v>
      </c>
      <c r="AE57">
        <v>1473.2187460986599</v>
      </c>
      <c r="AF57">
        <v>1486.97260117676</v>
      </c>
    </row>
    <row r="58" spans="1:32" x14ac:dyDescent="0.3">
      <c r="A58" t="s">
        <v>218</v>
      </c>
      <c r="B58" t="s">
        <v>409</v>
      </c>
      <c r="C58" t="s">
        <v>297</v>
      </c>
      <c r="D58" t="s">
        <v>410</v>
      </c>
      <c r="E58" t="s">
        <v>298</v>
      </c>
      <c r="F58">
        <v>1461.6318379203799</v>
      </c>
      <c r="G58">
        <v>1474.9391684621501</v>
      </c>
      <c r="H58">
        <v>1501.8566064224401</v>
      </c>
      <c r="I58">
        <v>1520.2195219744899</v>
      </c>
      <c r="J58">
        <v>1536.4578959122</v>
      </c>
      <c r="K58">
        <v>1569.2612919897001</v>
      </c>
      <c r="L58">
        <v>1581.1385297372201</v>
      </c>
      <c r="M58">
        <v>1584.88504474469</v>
      </c>
      <c r="N58">
        <v>1588.6183278946501</v>
      </c>
      <c r="O58">
        <v>1589.33108988297</v>
      </c>
      <c r="P58">
        <v>1614.81519870338</v>
      </c>
      <c r="Q58">
        <v>1640.37662857143</v>
      </c>
      <c r="R58">
        <v>1667.39986338567</v>
      </c>
      <c r="S58">
        <v>1675.59304749076</v>
      </c>
      <c r="T58">
        <v>1670.3514116497499</v>
      </c>
      <c r="U58">
        <v>1671.6048992564899</v>
      </c>
      <c r="V58">
        <v>1621.3627679327301</v>
      </c>
      <c r="W58">
        <v>1578.0165600579201</v>
      </c>
      <c r="X58">
        <v>1545.7812598083799</v>
      </c>
      <c r="Y58">
        <v>1494.3965531172501</v>
      </c>
      <c r="Z58">
        <v>1463.84191914026</v>
      </c>
      <c r="AA58">
        <v>1432.8032312340099</v>
      </c>
      <c r="AB58">
        <v>1426.6714322708999</v>
      </c>
      <c r="AC58">
        <v>1429.5546031220899</v>
      </c>
      <c r="AD58">
        <v>1445.1596870751</v>
      </c>
      <c r="AE58">
        <v>1473.2187460986599</v>
      </c>
      <c r="AF58">
        <v>1486.97260117676</v>
      </c>
    </row>
    <row r="59" spans="1:32" x14ac:dyDescent="0.3">
      <c r="A59" t="s">
        <v>218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220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220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220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220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220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220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220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220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220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220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220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220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220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220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220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220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220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220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220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220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220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220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220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220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220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220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220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220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220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220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220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220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220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220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220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220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220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220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220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220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220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220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220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220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220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220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220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220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220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220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220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220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220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220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220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220</v>
      </c>
      <c r="B57" t="s">
        <v>407</v>
      </c>
      <c r="C57" t="s">
        <v>297</v>
      </c>
      <c r="D57" t="s">
        <v>408</v>
      </c>
      <c r="E57" t="s">
        <v>298</v>
      </c>
      <c r="K57">
        <v>14805.217660586401</v>
      </c>
      <c r="L57">
        <v>15494.2377039364</v>
      </c>
      <c r="M57">
        <v>16065.902436219299</v>
      </c>
      <c r="N57">
        <v>16431.136062636699</v>
      </c>
      <c r="O57">
        <v>16759.292237204601</v>
      </c>
      <c r="P57">
        <v>17207.0542404792</v>
      </c>
      <c r="Q57">
        <v>17819.304700178101</v>
      </c>
      <c r="R57">
        <v>18656.2237829636</v>
      </c>
      <c r="S57">
        <v>20236.5600541448</v>
      </c>
      <c r="T57">
        <v>21160.588486836699</v>
      </c>
      <c r="U57">
        <v>21310.805886496099</v>
      </c>
      <c r="V57">
        <v>22016.186167462201</v>
      </c>
      <c r="W57">
        <v>21775.296012915798</v>
      </c>
      <c r="X57">
        <v>21572.993947865001</v>
      </c>
      <c r="Y57">
        <v>21428.353334482199</v>
      </c>
      <c r="Z57">
        <v>21106.755100568</v>
      </c>
      <c r="AA57">
        <v>21088.336570996998</v>
      </c>
      <c r="AB57">
        <v>21138.4676154962</v>
      </c>
      <c r="AC57">
        <v>21487.9770271579</v>
      </c>
      <c r="AD57">
        <v>22237.449314987101</v>
      </c>
      <c r="AE57">
        <v>22799.360521262301</v>
      </c>
      <c r="AF57">
        <v>23290.834879329301</v>
      </c>
    </row>
    <row r="58" spans="1:32" x14ac:dyDescent="0.3">
      <c r="A58" t="s">
        <v>220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220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222</v>
      </c>
      <c r="B2" t="s">
        <v>295</v>
      </c>
      <c r="C2" t="s">
        <v>297</v>
      </c>
      <c r="D2" t="s">
        <v>296</v>
      </c>
      <c r="E2" t="s">
        <v>298</v>
      </c>
      <c r="F2">
        <v>1.85588158976006</v>
      </c>
      <c r="G2">
        <v>1.9809941411683101</v>
      </c>
      <c r="H2">
        <v>2.0217005811758799</v>
      </c>
      <c r="I2">
        <v>2.01993021281173</v>
      </c>
      <c r="J2">
        <v>2.05703490067968</v>
      </c>
      <c r="K2">
        <v>2.05756087617356</v>
      </c>
      <c r="L2">
        <v>2.1864591991266802</v>
      </c>
      <c r="M2">
        <v>2.2809927734611701</v>
      </c>
      <c r="N2">
        <v>2.4642480042426</v>
      </c>
      <c r="O2">
        <v>2.4599795110609102</v>
      </c>
      <c r="P2">
        <v>2.3141001438308999</v>
      </c>
      <c r="Q2">
        <v>2.25695209816578</v>
      </c>
      <c r="R2">
        <v>2.4360164142327099</v>
      </c>
      <c r="S2">
        <v>2.48020273719463</v>
      </c>
      <c r="T2">
        <v>2.1988564941264102</v>
      </c>
      <c r="U2">
        <v>2.12957954076496</v>
      </c>
      <c r="V2">
        <v>2.18293536469892</v>
      </c>
      <c r="W2">
        <v>2.2152024243943602</v>
      </c>
      <c r="X2">
        <v>2.28522570718797</v>
      </c>
      <c r="Y2">
        <v>3.1492545524671298</v>
      </c>
      <c r="Z2">
        <v>3.8984455070251398</v>
      </c>
      <c r="AA2">
        <v>4.1745369554337799</v>
      </c>
      <c r="AB2">
        <v>4.9921414525321</v>
      </c>
      <c r="AC2">
        <v>5.1430708683370501</v>
      </c>
      <c r="AD2">
        <v>5.2156893812908898</v>
      </c>
      <c r="AE2">
        <v>5.1130602215809002</v>
      </c>
      <c r="AF2">
        <v>4.9621952128182301</v>
      </c>
    </row>
    <row r="3" spans="1:32" x14ac:dyDescent="0.3">
      <c r="A3" t="s">
        <v>222</v>
      </c>
      <c r="B3" t="s">
        <v>299</v>
      </c>
      <c r="C3" t="s">
        <v>297</v>
      </c>
      <c r="D3" t="s">
        <v>300</v>
      </c>
      <c r="E3" t="s">
        <v>298</v>
      </c>
      <c r="F3">
        <v>7.6137715769394898</v>
      </c>
      <c r="G3">
        <v>7.8542253827980701</v>
      </c>
      <c r="H3">
        <v>8.4505819528475605</v>
      </c>
      <c r="I3">
        <v>8.6084274870447892</v>
      </c>
      <c r="J3">
        <v>8.7265998031723608</v>
      </c>
      <c r="K3">
        <v>8.9313941274848698</v>
      </c>
      <c r="L3">
        <v>9.4259627270934701</v>
      </c>
      <c r="M3">
        <v>9.7240744974291093</v>
      </c>
      <c r="N3">
        <v>9.75740355601922</v>
      </c>
      <c r="O3">
        <v>9.3763876981017908</v>
      </c>
      <c r="P3">
        <v>9.2607153903870696</v>
      </c>
      <c r="Q3">
        <v>9.3015482230171997</v>
      </c>
      <c r="R3">
        <v>9.2976254334278199</v>
      </c>
      <c r="S3">
        <v>9.2902822952582103</v>
      </c>
      <c r="T3">
        <v>8.6383716571020095</v>
      </c>
      <c r="U3">
        <v>8.3347808353393198</v>
      </c>
      <c r="V3">
        <v>8.4097203319490905</v>
      </c>
      <c r="W3">
        <v>8.5790248831607396</v>
      </c>
      <c r="X3">
        <v>8.4376558458888002</v>
      </c>
      <c r="Y3">
        <v>8.3072414693281704</v>
      </c>
      <c r="Z3">
        <v>8.3690340404965298</v>
      </c>
      <c r="AA3">
        <v>8.2719068772366597</v>
      </c>
      <c r="AB3">
        <v>8.4521402062277193</v>
      </c>
      <c r="AC3">
        <v>8.7201680128788404</v>
      </c>
      <c r="AD3">
        <v>8.6701950070678606</v>
      </c>
      <c r="AE3">
        <v>8.6670893355554508</v>
      </c>
      <c r="AF3">
        <v>8.6949403805097596</v>
      </c>
    </row>
    <row r="4" spans="1:32" x14ac:dyDescent="0.3">
      <c r="A4" t="s">
        <v>222</v>
      </c>
      <c r="B4" t="s">
        <v>301</v>
      </c>
      <c r="C4" t="s">
        <v>297</v>
      </c>
      <c r="D4" t="s">
        <v>302</v>
      </c>
      <c r="E4" t="s">
        <v>298</v>
      </c>
      <c r="F4">
        <v>881.40757970328104</v>
      </c>
      <c r="G4">
        <v>911.19132673287595</v>
      </c>
      <c r="H4">
        <v>932.60039112413097</v>
      </c>
      <c r="I4">
        <v>930.82087894634799</v>
      </c>
      <c r="J4">
        <v>924.12239964891103</v>
      </c>
      <c r="K4">
        <v>933.16931503653302</v>
      </c>
      <c r="L4">
        <v>979.92249760936795</v>
      </c>
      <c r="M4">
        <v>1006.25981213456</v>
      </c>
      <c r="N4">
        <v>1052.49775200204</v>
      </c>
      <c r="O4">
        <v>1034.6235178126201</v>
      </c>
      <c r="P4">
        <v>986.29616980153298</v>
      </c>
      <c r="Q4">
        <v>983.98425559514897</v>
      </c>
      <c r="R4">
        <v>1011.94993906909</v>
      </c>
      <c r="S4">
        <v>1013.7809862870999</v>
      </c>
      <c r="T4">
        <v>911.59805648756401</v>
      </c>
      <c r="U4">
        <v>881.39992251072704</v>
      </c>
      <c r="V4">
        <v>877.54949790381397</v>
      </c>
      <c r="W4">
        <v>894.34053131030498</v>
      </c>
      <c r="X4">
        <v>917.23087314074405</v>
      </c>
      <c r="Y4">
        <v>939.88708844954499</v>
      </c>
      <c r="Z4">
        <v>968.69567462399596</v>
      </c>
      <c r="AA4">
        <v>1021.32695238628</v>
      </c>
      <c r="AB4">
        <v>1027.5479537440799</v>
      </c>
      <c r="AC4">
        <v>1006.82672255767</v>
      </c>
      <c r="AD4">
        <v>1006.06476315585</v>
      </c>
      <c r="AE4">
        <v>992.34910309324698</v>
      </c>
      <c r="AF4">
        <v>1008.28949082475</v>
      </c>
    </row>
    <row r="5" spans="1:32" x14ac:dyDescent="0.3">
      <c r="A5" t="s">
        <v>222</v>
      </c>
      <c r="B5" t="s">
        <v>303</v>
      </c>
      <c r="C5" t="s">
        <v>297</v>
      </c>
      <c r="D5" t="s">
        <v>304</v>
      </c>
      <c r="E5" t="s">
        <v>298</v>
      </c>
      <c r="F5">
        <v>375.14037098245598</v>
      </c>
      <c r="G5">
        <v>388.06050194063903</v>
      </c>
      <c r="H5">
        <v>390.95439863205098</v>
      </c>
      <c r="I5">
        <v>386.09105874679602</v>
      </c>
      <c r="J5">
        <v>379.586953018928</v>
      </c>
      <c r="K5">
        <v>379.94695114502201</v>
      </c>
      <c r="L5">
        <v>406.097408597342</v>
      </c>
      <c r="M5">
        <v>421.56501864899002</v>
      </c>
      <c r="N5">
        <v>448.95974232501499</v>
      </c>
      <c r="O5">
        <v>442.59754434140501</v>
      </c>
      <c r="P5">
        <v>416.262702985472</v>
      </c>
      <c r="Q5">
        <v>410.95516216366599</v>
      </c>
      <c r="R5">
        <v>433.58783981731898</v>
      </c>
      <c r="S5">
        <v>445.99199637372402</v>
      </c>
      <c r="T5">
        <v>404.42589888238001</v>
      </c>
      <c r="U5">
        <v>386.50111866554602</v>
      </c>
      <c r="V5">
        <v>376.20197179090502</v>
      </c>
      <c r="W5">
        <v>390.49694800795902</v>
      </c>
      <c r="X5">
        <v>407.70168221730398</v>
      </c>
      <c r="Y5">
        <v>429.42049124781403</v>
      </c>
      <c r="Z5">
        <v>452.466056640788</v>
      </c>
      <c r="AA5">
        <v>503.39441080819802</v>
      </c>
      <c r="AB5">
        <v>513.958402073701</v>
      </c>
      <c r="AC5">
        <v>503.28628567129101</v>
      </c>
      <c r="AD5">
        <v>508.099989791631</v>
      </c>
      <c r="AE5">
        <v>483.16389376381699</v>
      </c>
      <c r="AF5">
        <v>466.62466069242998</v>
      </c>
    </row>
    <row r="6" spans="1:32" x14ac:dyDescent="0.3">
      <c r="A6" t="s">
        <v>222</v>
      </c>
      <c r="B6" t="s">
        <v>305</v>
      </c>
      <c r="C6" t="s">
        <v>297</v>
      </c>
      <c r="D6" t="s">
        <v>306</v>
      </c>
      <c r="E6" t="s">
        <v>298</v>
      </c>
      <c r="F6">
        <v>136.14791347245901</v>
      </c>
      <c r="G6">
        <v>135.93602195123299</v>
      </c>
      <c r="H6">
        <v>136.85909266607999</v>
      </c>
      <c r="I6">
        <v>136.47751048792199</v>
      </c>
      <c r="J6">
        <v>133.421232706674</v>
      </c>
      <c r="K6">
        <v>130.622271493136</v>
      </c>
      <c r="L6">
        <v>132.405085029682</v>
      </c>
      <c r="M6">
        <v>132.50569313224301</v>
      </c>
      <c r="N6">
        <v>131.61661897940999</v>
      </c>
      <c r="O6">
        <v>124.350014450415</v>
      </c>
      <c r="P6">
        <v>113.33863545694101</v>
      </c>
      <c r="Q6">
        <v>107.60146025568601</v>
      </c>
      <c r="R6">
        <v>102.930036781913</v>
      </c>
      <c r="S6">
        <v>95.649368375292099</v>
      </c>
      <c r="T6">
        <v>85.376641399032906</v>
      </c>
      <c r="U6">
        <v>81.355766205327001</v>
      </c>
      <c r="V6">
        <v>82.3971978496064</v>
      </c>
      <c r="W6">
        <v>87.362777259469894</v>
      </c>
      <c r="X6">
        <v>91.7665664007705</v>
      </c>
      <c r="Y6">
        <v>95.502365053414394</v>
      </c>
      <c r="Z6">
        <v>98.332386725138605</v>
      </c>
      <c r="AA6">
        <v>101.218295710885</v>
      </c>
      <c r="AB6">
        <v>101.50350909679</v>
      </c>
      <c r="AC6">
        <v>99.402265195819794</v>
      </c>
      <c r="AD6">
        <v>96.410739565069306</v>
      </c>
      <c r="AE6">
        <v>96.002710044148998</v>
      </c>
      <c r="AF6">
        <v>101.20855463584201</v>
      </c>
    </row>
    <row r="7" spans="1:32" x14ac:dyDescent="0.3">
      <c r="A7" t="s">
        <v>222</v>
      </c>
      <c r="B7" t="s">
        <v>307</v>
      </c>
      <c r="C7" t="s">
        <v>297</v>
      </c>
      <c r="D7" t="s">
        <v>308</v>
      </c>
      <c r="E7" t="s">
        <v>298</v>
      </c>
      <c r="F7">
        <v>48.972997396995197</v>
      </c>
      <c r="G7">
        <v>50.424754585953103</v>
      </c>
      <c r="H7">
        <v>51.944653238308199</v>
      </c>
      <c r="I7">
        <v>53.425337006047002</v>
      </c>
      <c r="J7">
        <v>53.944575228790796</v>
      </c>
      <c r="K7">
        <v>55.091900342608902</v>
      </c>
      <c r="L7">
        <v>56.497802404158598</v>
      </c>
      <c r="M7">
        <v>56.879038122747801</v>
      </c>
      <c r="N7">
        <v>58.614064283078903</v>
      </c>
      <c r="O7">
        <v>57.481110423247003</v>
      </c>
      <c r="P7">
        <v>55.543934528142003</v>
      </c>
      <c r="Q7">
        <v>55.458156551229798</v>
      </c>
      <c r="R7">
        <v>54.876216512643303</v>
      </c>
      <c r="S7">
        <v>52.679799983188801</v>
      </c>
      <c r="T7">
        <v>47.540728943214297</v>
      </c>
      <c r="U7">
        <v>46.093694792949499</v>
      </c>
      <c r="V7">
        <v>45.628692781068501</v>
      </c>
      <c r="W7">
        <v>49.109039579845202</v>
      </c>
      <c r="X7">
        <v>50.037216893507797</v>
      </c>
      <c r="Y7">
        <v>50.454154009476298</v>
      </c>
      <c r="Z7">
        <v>51.289543788275701</v>
      </c>
      <c r="AA7">
        <v>50.766443370445998</v>
      </c>
      <c r="AB7">
        <v>51.727466399812798</v>
      </c>
      <c r="AC7">
        <v>51.679468576398797</v>
      </c>
      <c r="AD7">
        <v>52.027559373335698</v>
      </c>
      <c r="AE7">
        <v>53.894666287845403</v>
      </c>
      <c r="AF7">
        <v>56.951268164628303</v>
      </c>
    </row>
    <row r="8" spans="1:32" x14ac:dyDescent="0.3">
      <c r="A8" t="s">
        <v>222</v>
      </c>
      <c r="B8" t="s">
        <v>309</v>
      </c>
      <c r="C8" t="s">
        <v>297</v>
      </c>
      <c r="D8" t="s">
        <v>310</v>
      </c>
      <c r="E8" t="s">
        <v>298</v>
      </c>
      <c r="F8">
        <v>11.176665355822999</v>
      </c>
      <c r="G8">
        <v>11.9070178538547</v>
      </c>
      <c r="H8">
        <v>12.316400432416399</v>
      </c>
      <c r="I8">
        <v>10.154195726643501</v>
      </c>
      <c r="J8">
        <v>10.349512419459099</v>
      </c>
      <c r="K8">
        <v>13.46268384253</v>
      </c>
      <c r="L8">
        <v>15.0519901533644</v>
      </c>
      <c r="M8">
        <v>15.372133188804399</v>
      </c>
      <c r="N8">
        <v>17.214275239140601</v>
      </c>
      <c r="O8">
        <v>19.104578422467998</v>
      </c>
      <c r="P8">
        <v>23.4871335459984</v>
      </c>
      <c r="Q8">
        <v>28.796222054589599</v>
      </c>
      <c r="R8">
        <v>30.574057356628199</v>
      </c>
      <c r="S8">
        <v>34.629522165670302</v>
      </c>
      <c r="T8">
        <v>26.859576523258099</v>
      </c>
      <c r="U8">
        <v>27.780859595036301</v>
      </c>
      <c r="V8">
        <v>33.559028308739499</v>
      </c>
      <c r="W8">
        <v>31.106504551272099</v>
      </c>
      <c r="X8">
        <v>31.617494084460599</v>
      </c>
      <c r="Y8">
        <v>31.468231956463399</v>
      </c>
      <c r="Z8">
        <v>27.314189141635399</v>
      </c>
      <c r="AA8">
        <v>27.481480089781801</v>
      </c>
      <c r="AB8">
        <v>22.598143628531901</v>
      </c>
      <c r="AC8">
        <v>19.184299611667502</v>
      </c>
      <c r="AD8">
        <v>17.241593312023699</v>
      </c>
      <c r="AE8">
        <v>15.0912403923471</v>
      </c>
      <c r="AF8">
        <v>14.3365267619007</v>
      </c>
    </row>
    <row r="9" spans="1:32" x14ac:dyDescent="0.3">
      <c r="A9" t="s">
        <v>222</v>
      </c>
      <c r="B9" t="s">
        <v>311</v>
      </c>
      <c r="C9" t="s">
        <v>297</v>
      </c>
      <c r="D9" t="s">
        <v>312</v>
      </c>
      <c r="E9" t="s">
        <v>298</v>
      </c>
      <c r="F9">
        <v>37.206078882585501</v>
      </c>
      <c r="G9">
        <v>37.754326003403698</v>
      </c>
      <c r="H9">
        <v>39.338342939272401</v>
      </c>
      <c r="I9">
        <v>38.345812445369603</v>
      </c>
      <c r="J9">
        <v>36.8015558608558</v>
      </c>
      <c r="K9">
        <v>37.039378656553197</v>
      </c>
      <c r="L9">
        <v>38.130702314888097</v>
      </c>
      <c r="M9">
        <v>39.839015279496998</v>
      </c>
      <c r="N9">
        <v>43.423199592686501</v>
      </c>
      <c r="O9">
        <v>44.705707789047104</v>
      </c>
      <c r="P9">
        <v>43.764749262195501</v>
      </c>
      <c r="Q9">
        <v>44.586638681554398</v>
      </c>
      <c r="R9">
        <v>46.979180429312699</v>
      </c>
      <c r="S9">
        <v>46.084873527516301</v>
      </c>
      <c r="T9">
        <v>38.725286966686099</v>
      </c>
      <c r="U9">
        <v>40.153227637065598</v>
      </c>
      <c r="V9">
        <v>39.258560666551901</v>
      </c>
      <c r="W9">
        <v>38.491659075544298</v>
      </c>
      <c r="X9">
        <v>38.010854409521201</v>
      </c>
      <c r="Y9">
        <v>35.912411410409099</v>
      </c>
      <c r="Z9">
        <v>36.69931388709</v>
      </c>
      <c r="AA9">
        <v>36.956354549142098</v>
      </c>
      <c r="AB9">
        <v>37.1502161511699</v>
      </c>
      <c r="AC9">
        <v>36.444847583628203</v>
      </c>
      <c r="AD9">
        <v>36.761526905836597</v>
      </c>
      <c r="AE9">
        <v>37.214088176477397</v>
      </c>
      <c r="AF9">
        <v>37.789817335340899</v>
      </c>
    </row>
    <row r="10" spans="1:32" x14ac:dyDescent="0.3">
      <c r="A10" t="s">
        <v>222</v>
      </c>
      <c r="B10" t="s">
        <v>313</v>
      </c>
      <c r="C10" t="s">
        <v>297</v>
      </c>
      <c r="D10" t="s">
        <v>314</v>
      </c>
      <c r="E10" t="s">
        <v>298</v>
      </c>
      <c r="F10">
        <v>75.305380054286303</v>
      </c>
      <c r="G10">
        <v>76.514001793291101</v>
      </c>
      <c r="H10">
        <v>80.100323849819006</v>
      </c>
      <c r="I10">
        <v>78.024000090977196</v>
      </c>
      <c r="J10">
        <v>74.817736473892893</v>
      </c>
      <c r="K10">
        <v>75.447101847073199</v>
      </c>
      <c r="L10">
        <v>78.3147663613411</v>
      </c>
      <c r="M10">
        <v>81.516779607797602</v>
      </c>
      <c r="N10">
        <v>86.1567483814718</v>
      </c>
      <c r="O10">
        <v>86.815050055689994</v>
      </c>
      <c r="P10">
        <v>83.588301395788903</v>
      </c>
      <c r="Q10">
        <v>85.226387406159304</v>
      </c>
      <c r="R10">
        <v>90.656973833877103</v>
      </c>
      <c r="S10">
        <v>88.145794652368807</v>
      </c>
      <c r="T10">
        <v>77.789049793644395</v>
      </c>
      <c r="U10">
        <v>78.816486534608103</v>
      </c>
      <c r="V10">
        <v>78.588557414569493</v>
      </c>
      <c r="W10">
        <v>72.8102022824161</v>
      </c>
      <c r="X10">
        <v>71.075537741510999</v>
      </c>
      <c r="Y10">
        <v>65.103743015121097</v>
      </c>
      <c r="Z10">
        <v>66.397699224623096</v>
      </c>
      <c r="AA10">
        <v>64.347367617030997</v>
      </c>
      <c r="AB10">
        <v>60.949461625200797</v>
      </c>
      <c r="AC10">
        <v>58.468961440028899</v>
      </c>
      <c r="AD10">
        <v>58.671170115851098</v>
      </c>
      <c r="AE10">
        <v>61.509582592021303</v>
      </c>
      <c r="AF10">
        <v>63.670951492918803</v>
      </c>
    </row>
    <row r="11" spans="1:32" x14ac:dyDescent="0.3">
      <c r="A11" t="s">
        <v>222</v>
      </c>
      <c r="B11" t="s">
        <v>315</v>
      </c>
      <c r="C11" t="s">
        <v>297</v>
      </c>
      <c r="D11" t="s">
        <v>316</v>
      </c>
      <c r="E11" t="s">
        <v>298</v>
      </c>
      <c r="F11">
        <v>38.099301171700702</v>
      </c>
      <c r="G11">
        <v>38.759675789887297</v>
      </c>
      <c r="H11">
        <v>40.761980910546498</v>
      </c>
      <c r="I11">
        <v>39.678187645607501</v>
      </c>
      <c r="J11">
        <v>38.016180613036902</v>
      </c>
      <c r="K11">
        <v>38.407723190519903</v>
      </c>
      <c r="L11">
        <v>40.184064046452903</v>
      </c>
      <c r="M11">
        <v>41.677764328300498</v>
      </c>
      <c r="N11">
        <v>42.7335487887852</v>
      </c>
      <c r="O11">
        <v>42.109342266642798</v>
      </c>
      <c r="P11">
        <v>39.823552133593303</v>
      </c>
      <c r="Q11">
        <v>40.6397487246048</v>
      </c>
      <c r="R11">
        <v>43.677793404564198</v>
      </c>
      <c r="S11">
        <v>42.0609211248523</v>
      </c>
      <c r="T11">
        <v>39.063762826958197</v>
      </c>
      <c r="U11">
        <v>38.663258897542399</v>
      </c>
      <c r="V11">
        <v>39.3299967480175</v>
      </c>
      <c r="W11">
        <v>34.318543206871702</v>
      </c>
      <c r="X11">
        <v>33.064683331989798</v>
      </c>
      <c r="Y11">
        <v>29.191331604711898</v>
      </c>
      <c r="Z11">
        <v>29.698385337533001</v>
      </c>
      <c r="AA11">
        <v>27.3910130678888</v>
      </c>
      <c r="AB11">
        <v>23.799245474030901</v>
      </c>
      <c r="AC11">
        <v>22.0241138564006</v>
      </c>
      <c r="AD11">
        <v>21.909643210014501</v>
      </c>
      <c r="AE11">
        <v>24.295494415543999</v>
      </c>
      <c r="AF11">
        <v>25.881134157578</v>
      </c>
    </row>
    <row r="12" spans="1:32" x14ac:dyDescent="0.3">
      <c r="A12" t="s">
        <v>222</v>
      </c>
      <c r="B12" t="s">
        <v>317</v>
      </c>
      <c r="C12" t="s">
        <v>297</v>
      </c>
      <c r="D12" t="s">
        <v>318</v>
      </c>
      <c r="E12" t="s">
        <v>298</v>
      </c>
      <c r="F12">
        <v>61.527425438174497</v>
      </c>
      <c r="G12">
        <v>64.693081731364501</v>
      </c>
      <c r="H12">
        <v>67.150016870589795</v>
      </c>
      <c r="I12">
        <v>68.476924732670298</v>
      </c>
      <c r="J12">
        <v>69.946846780511194</v>
      </c>
      <c r="K12">
        <v>72.532895088534801</v>
      </c>
      <c r="L12">
        <v>76.567376416293797</v>
      </c>
      <c r="M12">
        <v>79.508158919788301</v>
      </c>
      <c r="N12">
        <v>83.691307741862204</v>
      </c>
      <c r="O12">
        <v>83.038860192576394</v>
      </c>
      <c r="P12">
        <v>81.395794598417794</v>
      </c>
      <c r="Q12">
        <v>81.764639655453095</v>
      </c>
      <c r="R12">
        <v>82.875415899034394</v>
      </c>
      <c r="S12">
        <v>81.431149128391894</v>
      </c>
      <c r="T12">
        <v>72.443057848822804</v>
      </c>
      <c r="U12">
        <v>69.282026356250398</v>
      </c>
      <c r="V12">
        <v>68.368522349167804</v>
      </c>
      <c r="W12">
        <v>66.618407860643998</v>
      </c>
      <c r="X12">
        <v>64.705924521792298</v>
      </c>
      <c r="Y12">
        <v>63.924353580405601</v>
      </c>
      <c r="Z12">
        <v>64.418815260840901</v>
      </c>
      <c r="AA12">
        <v>63.489721996935998</v>
      </c>
      <c r="AB12">
        <v>64.701997383417506</v>
      </c>
      <c r="AC12">
        <v>65.072990100407296</v>
      </c>
      <c r="AD12">
        <v>65.486373644445393</v>
      </c>
      <c r="AE12">
        <v>67.963203243568998</v>
      </c>
      <c r="AF12">
        <v>72.692175899999597</v>
      </c>
    </row>
    <row r="13" spans="1:32" x14ac:dyDescent="0.3">
      <c r="A13" t="s">
        <v>222</v>
      </c>
      <c r="B13" t="s">
        <v>319</v>
      </c>
      <c r="C13" t="s">
        <v>297</v>
      </c>
      <c r="D13" t="s">
        <v>320</v>
      </c>
      <c r="E13" t="s">
        <v>298</v>
      </c>
      <c r="F13">
        <v>45.486263226783201</v>
      </c>
      <c r="G13">
        <v>47.872212796393399</v>
      </c>
      <c r="H13">
        <v>50.482140014802098</v>
      </c>
      <c r="I13">
        <v>52.005009428013302</v>
      </c>
      <c r="J13">
        <v>53.103607809722298</v>
      </c>
      <c r="K13">
        <v>54.576984150500301</v>
      </c>
      <c r="L13">
        <v>57.014077299698499</v>
      </c>
      <c r="M13">
        <v>58.044732105484997</v>
      </c>
      <c r="N13">
        <v>60.266838646170797</v>
      </c>
      <c r="O13">
        <v>60.4914733429611</v>
      </c>
      <c r="P13">
        <v>59.434122025781001</v>
      </c>
      <c r="Q13">
        <v>60.895460382267501</v>
      </c>
      <c r="R13">
        <v>63.138325322578197</v>
      </c>
      <c r="S13">
        <v>64.061157345140501</v>
      </c>
      <c r="T13">
        <v>59.134200717024903</v>
      </c>
      <c r="U13">
        <v>57.415909934530497</v>
      </c>
      <c r="V13">
        <v>57.7555443821296</v>
      </c>
      <c r="W13">
        <v>59.583294214161199</v>
      </c>
      <c r="X13">
        <v>60.3480130503943</v>
      </c>
      <c r="Y13">
        <v>61.016679916488002</v>
      </c>
      <c r="Z13">
        <v>61.200977910916102</v>
      </c>
      <c r="AA13">
        <v>59.8063851912461</v>
      </c>
      <c r="AB13">
        <v>59.720915661560099</v>
      </c>
      <c r="AC13">
        <v>58.319274193360897</v>
      </c>
      <c r="AD13">
        <v>58.044012794620897</v>
      </c>
      <c r="AE13">
        <v>61.7280949642537</v>
      </c>
      <c r="AF13">
        <v>68.991340127184202</v>
      </c>
    </row>
    <row r="14" spans="1:32" x14ac:dyDescent="0.3">
      <c r="A14" t="s">
        <v>222</v>
      </c>
      <c r="B14" t="s">
        <v>321</v>
      </c>
      <c r="C14" t="s">
        <v>297</v>
      </c>
      <c r="D14" t="s">
        <v>322</v>
      </c>
      <c r="E14" t="s">
        <v>298</v>
      </c>
      <c r="F14">
        <v>14.2248109298713</v>
      </c>
      <c r="G14">
        <v>14.5512073813415</v>
      </c>
      <c r="H14">
        <v>15.1609248955055</v>
      </c>
      <c r="I14">
        <v>15.1781419494008</v>
      </c>
      <c r="J14">
        <v>15.675333703618</v>
      </c>
      <c r="K14">
        <v>15.3221538994783</v>
      </c>
      <c r="L14">
        <v>16.0680773408722</v>
      </c>
      <c r="M14">
        <v>16.295616731076201</v>
      </c>
      <c r="N14">
        <v>17.0591238341032</v>
      </c>
      <c r="O14">
        <v>16.698963471675299</v>
      </c>
      <c r="P14">
        <v>16.450659682969501</v>
      </c>
      <c r="Q14">
        <v>16.824206668829799</v>
      </c>
      <c r="R14">
        <v>16.240756441756599</v>
      </c>
      <c r="S14">
        <v>14.8506116880249</v>
      </c>
      <c r="T14">
        <v>12.190911759554799</v>
      </c>
      <c r="U14">
        <v>10.792554395249599</v>
      </c>
      <c r="V14">
        <v>11.6105042522505</v>
      </c>
      <c r="W14">
        <v>12.273976334253099</v>
      </c>
      <c r="X14">
        <v>12.0144172713406</v>
      </c>
      <c r="Y14">
        <v>11.7937646278121</v>
      </c>
      <c r="Z14">
        <v>11.825540963537801</v>
      </c>
      <c r="AA14">
        <v>12.0867265123581</v>
      </c>
      <c r="AB14">
        <v>11.8860646139536</v>
      </c>
      <c r="AC14">
        <v>11.4252963665395</v>
      </c>
      <c r="AD14">
        <v>10.599423966156801</v>
      </c>
      <c r="AE14">
        <v>10.604896936301399</v>
      </c>
      <c r="AF14">
        <v>11.3590774601977</v>
      </c>
    </row>
    <row r="15" spans="1:32" x14ac:dyDescent="0.3">
      <c r="A15" t="s">
        <v>222</v>
      </c>
      <c r="B15" t="s">
        <v>323</v>
      </c>
      <c r="C15" t="s">
        <v>297</v>
      </c>
      <c r="D15" t="s">
        <v>324</v>
      </c>
      <c r="E15" t="s">
        <v>298</v>
      </c>
      <c r="F15">
        <v>33.792271057750398</v>
      </c>
      <c r="G15">
        <v>34.910248674962098</v>
      </c>
      <c r="H15">
        <v>36.466982244574602</v>
      </c>
      <c r="I15">
        <v>36.617976583232299</v>
      </c>
      <c r="J15">
        <v>37.8532023850806</v>
      </c>
      <c r="K15">
        <v>38.042028324046001</v>
      </c>
      <c r="L15">
        <v>39.614635574685401</v>
      </c>
      <c r="M15">
        <v>39.595457232932802</v>
      </c>
      <c r="N15">
        <v>40.095199788360702</v>
      </c>
      <c r="O15">
        <v>38.273539910881702</v>
      </c>
      <c r="P15">
        <v>36.595994684539598</v>
      </c>
      <c r="Q15">
        <v>36.697469065494303</v>
      </c>
      <c r="R15">
        <v>36.493890118399101</v>
      </c>
      <c r="S15">
        <v>35.494656210445399</v>
      </c>
      <c r="T15">
        <v>32.454377607200399</v>
      </c>
      <c r="U15">
        <v>31.497312093537499</v>
      </c>
      <c r="V15">
        <v>32.208338063173997</v>
      </c>
      <c r="W15">
        <v>33.552366507297201</v>
      </c>
      <c r="X15">
        <v>34.724972900101498</v>
      </c>
      <c r="Y15">
        <v>35.441575270433397</v>
      </c>
      <c r="Z15">
        <v>36.253880251034403</v>
      </c>
      <c r="AA15">
        <v>36.528860557408997</v>
      </c>
      <c r="AB15">
        <v>36.525446967699203</v>
      </c>
      <c r="AC15">
        <v>33.923332297258298</v>
      </c>
      <c r="AD15">
        <v>30.839524664172099</v>
      </c>
      <c r="AE15">
        <v>29.9202305612869</v>
      </c>
      <c r="AF15">
        <v>31.0344014149589</v>
      </c>
    </row>
    <row r="16" spans="1:32" x14ac:dyDescent="0.3">
      <c r="A16" t="s">
        <v>222</v>
      </c>
      <c r="B16" t="s">
        <v>325</v>
      </c>
      <c r="C16" t="s">
        <v>297</v>
      </c>
      <c r="D16" t="s">
        <v>326</v>
      </c>
      <c r="E16" t="s">
        <v>298</v>
      </c>
      <c r="F16">
        <v>19.567460127879102</v>
      </c>
      <c r="G16">
        <v>20.3590412936205</v>
      </c>
      <c r="H16">
        <v>21.3060573490691</v>
      </c>
      <c r="I16">
        <v>21.439834633831499</v>
      </c>
      <c r="J16">
        <v>22.177868681462499</v>
      </c>
      <c r="K16">
        <v>22.7198744245676</v>
      </c>
      <c r="L16">
        <v>23.546558233813201</v>
      </c>
      <c r="M16">
        <v>23.2998405018566</v>
      </c>
      <c r="N16">
        <v>23.036075954257502</v>
      </c>
      <c r="O16">
        <v>21.5745764392064</v>
      </c>
      <c r="P16">
        <v>20.1453350015701</v>
      </c>
      <c r="Q16">
        <v>19.873262396664501</v>
      </c>
      <c r="R16">
        <v>20.253133676642499</v>
      </c>
      <c r="S16">
        <v>20.644044522420501</v>
      </c>
      <c r="T16">
        <v>20.263465847645602</v>
      </c>
      <c r="U16">
        <v>20.704757698287899</v>
      </c>
      <c r="V16">
        <v>20.5978338109236</v>
      </c>
      <c r="W16">
        <v>21.278390173044201</v>
      </c>
      <c r="X16">
        <v>22.710555628760901</v>
      </c>
      <c r="Y16">
        <v>23.647810642621401</v>
      </c>
      <c r="Z16">
        <v>24.428339287496598</v>
      </c>
      <c r="AA16">
        <v>24.4421340450508</v>
      </c>
      <c r="AB16">
        <v>24.639382353745599</v>
      </c>
      <c r="AC16">
        <v>22.4980359307188</v>
      </c>
      <c r="AD16">
        <v>20.240100698015301</v>
      </c>
      <c r="AE16">
        <v>19.315333624985499</v>
      </c>
      <c r="AF16">
        <v>19.6753239547612</v>
      </c>
    </row>
    <row r="17" spans="1:32" x14ac:dyDescent="0.3">
      <c r="A17" t="s">
        <v>222</v>
      </c>
      <c r="B17" t="s">
        <v>327</v>
      </c>
      <c r="C17" t="s">
        <v>297</v>
      </c>
      <c r="D17" t="s">
        <v>328</v>
      </c>
      <c r="E17" t="s">
        <v>298</v>
      </c>
      <c r="F17">
        <v>16.143706486975699</v>
      </c>
      <c r="G17">
        <v>16.964035322919099</v>
      </c>
      <c r="H17">
        <v>17.928473057981702</v>
      </c>
      <c r="I17">
        <v>18.266283366338101</v>
      </c>
      <c r="J17">
        <v>18.935275869653498</v>
      </c>
      <c r="K17">
        <v>19.566124289278601</v>
      </c>
      <c r="L17">
        <v>20.444100570593999</v>
      </c>
      <c r="M17">
        <v>21.113411714161501</v>
      </c>
      <c r="N17">
        <v>22.127861617119098</v>
      </c>
      <c r="O17">
        <v>22.0198182297366</v>
      </c>
      <c r="P17">
        <v>21.215915948459099</v>
      </c>
      <c r="Q17">
        <v>21.5849704720621</v>
      </c>
      <c r="R17">
        <v>22.844181479053798</v>
      </c>
      <c r="S17">
        <v>23.0970507160627</v>
      </c>
      <c r="T17">
        <v>20.491847106241799</v>
      </c>
      <c r="U17">
        <v>18.809312262010199</v>
      </c>
      <c r="V17">
        <v>18.3189162243835</v>
      </c>
      <c r="W17">
        <v>17.898685381623999</v>
      </c>
      <c r="X17">
        <v>18.1152578143517</v>
      </c>
      <c r="Y17">
        <v>18.710503811630101</v>
      </c>
      <c r="Z17">
        <v>18.8599485181538</v>
      </c>
      <c r="AA17">
        <v>19.6007248368152</v>
      </c>
      <c r="AB17">
        <v>18.802126255608801</v>
      </c>
      <c r="AC17">
        <v>17.942449916806702</v>
      </c>
      <c r="AD17">
        <v>17.7968967074098</v>
      </c>
      <c r="AE17">
        <v>18.650109999865201</v>
      </c>
      <c r="AF17">
        <v>20.5537111451406</v>
      </c>
    </row>
    <row r="18" spans="1:32" x14ac:dyDescent="0.3">
      <c r="A18" t="s">
        <v>222</v>
      </c>
      <c r="B18" t="s">
        <v>329</v>
      </c>
      <c r="C18" t="s">
        <v>297</v>
      </c>
      <c r="D18" t="s">
        <v>330</v>
      </c>
      <c r="E18" t="s">
        <v>298</v>
      </c>
      <c r="F18">
        <v>35.1892819596858</v>
      </c>
      <c r="G18">
        <v>37.680093751996999</v>
      </c>
      <c r="H18">
        <v>39.205367630144799</v>
      </c>
      <c r="I18">
        <v>40.372547993372301</v>
      </c>
      <c r="J18">
        <v>40.3420388653266</v>
      </c>
      <c r="K18">
        <v>41.140769249339698</v>
      </c>
      <c r="L18">
        <v>42.876946304151502</v>
      </c>
      <c r="M18">
        <v>43.487177149008701</v>
      </c>
      <c r="N18">
        <v>44.2196734261911</v>
      </c>
      <c r="O18">
        <v>41.941513259532599</v>
      </c>
      <c r="P18">
        <v>39.801685436766398</v>
      </c>
      <c r="Q18">
        <v>39.768780012783701</v>
      </c>
      <c r="R18">
        <v>37.568418616619901</v>
      </c>
      <c r="S18">
        <v>35.468812902810001</v>
      </c>
      <c r="T18">
        <v>30.957161074103499</v>
      </c>
      <c r="U18">
        <v>30.473100378834499</v>
      </c>
      <c r="V18">
        <v>30.967750101471399</v>
      </c>
      <c r="W18">
        <v>32.294843330602298</v>
      </c>
      <c r="X18">
        <v>33.545423219217398</v>
      </c>
      <c r="Y18">
        <v>34.054632368830198</v>
      </c>
      <c r="Z18">
        <v>35.198383494405498</v>
      </c>
      <c r="AA18">
        <v>35.646685341866501</v>
      </c>
      <c r="AB18">
        <v>35.608709617086603</v>
      </c>
      <c r="AC18">
        <v>38.436068292081998</v>
      </c>
      <c r="AD18">
        <v>40.258704616243897</v>
      </c>
      <c r="AE18">
        <v>42.132900604802003</v>
      </c>
      <c r="AF18">
        <v>45.915375808701199</v>
      </c>
    </row>
    <row r="19" spans="1:32" x14ac:dyDescent="0.3">
      <c r="A19" t="s">
        <v>222</v>
      </c>
      <c r="B19" t="s">
        <v>331</v>
      </c>
      <c r="C19" t="s">
        <v>297</v>
      </c>
      <c r="D19" t="s">
        <v>332</v>
      </c>
      <c r="E19" t="s">
        <v>298</v>
      </c>
      <c r="F19">
        <v>42.525304271890398</v>
      </c>
      <c r="G19">
        <v>46.229356330268097</v>
      </c>
      <c r="H19">
        <v>49.192542487363298</v>
      </c>
      <c r="I19">
        <v>50.910034784335103</v>
      </c>
      <c r="J19">
        <v>51.821418090871902</v>
      </c>
      <c r="K19">
        <v>52.739605264463499</v>
      </c>
      <c r="L19">
        <v>55.038308898056897</v>
      </c>
      <c r="M19">
        <v>56.672212312598703</v>
      </c>
      <c r="N19">
        <v>59.535421574222902</v>
      </c>
      <c r="O19">
        <v>58.510015183705001</v>
      </c>
      <c r="P19">
        <v>55.631949195225999</v>
      </c>
      <c r="Q19">
        <v>55.235547575756897</v>
      </c>
      <c r="R19">
        <v>56.404583331027801</v>
      </c>
      <c r="S19">
        <v>57.131678434001003</v>
      </c>
      <c r="T19">
        <v>54.125516592640203</v>
      </c>
      <c r="U19">
        <v>53.3743356920968</v>
      </c>
      <c r="V19">
        <v>53.554978638598399</v>
      </c>
      <c r="W19">
        <v>53.5074623350135</v>
      </c>
      <c r="X19">
        <v>53.592784297332599</v>
      </c>
      <c r="Y19">
        <v>54.790358219468899</v>
      </c>
      <c r="Z19">
        <v>56.963793668184401</v>
      </c>
      <c r="AA19">
        <v>59.046576865661102</v>
      </c>
      <c r="AB19">
        <v>61.451775034670199</v>
      </c>
      <c r="AC19">
        <v>61.111327262550802</v>
      </c>
      <c r="AD19">
        <v>61.188198571049099</v>
      </c>
      <c r="AE19">
        <v>62.292470639290201</v>
      </c>
      <c r="AF19">
        <v>66.310524681041301</v>
      </c>
    </row>
    <row r="20" spans="1:32" x14ac:dyDescent="0.3">
      <c r="A20" t="s">
        <v>222</v>
      </c>
      <c r="B20" t="s">
        <v>333</v>
      </c>
      <c r="C20" t="s">
        <v>297</v>
      </c>
      <c r="D20" t="s">
        <v>334</v>
      </c>
      <c r="E20" t="s">
        <v>298</v>
      </c>
      <c r="F20">
        <v>7.2341831557666101</v>
      </c>
      <c r="G20">
        <v>7.3647134046254301</v>
      </c>
      <c r="H20">
        <v>7.3903389899549801</v>
      </c>
      <c r="I20">
        <v>7.2206196718595503</v>
      </c>
      <c r="J20">
        <v>7.6491429423366597</v>
      </c>
      <c r="K20">
        <v>8.4832971330409404</v>
      </c>
      <c r="L20">
        <v>9.5963786813686198</v>
      </c>
      <c r="M20">
        <v>10.2939211250859</v>
      </c>
      <c r="N20">
        <v>11.148499961182001</v>
      </c>
      <c r="O20">
        <v>11.443274748315</v>
      </c>
      <c r="P20">
        <v>12.407862889942599</v>
      </c>
      <c r="Q20">
        <v>12.9891963535042</v>
      </c>
      <c r="R20">
        <v>14.427866894156701</v>
      </c>
      <c r="S20">
        <v>16.597688596848201</v>
      </c>
      <c r="T20">
        <v>14.5815877474242</v>
      </c>
      <c r="U20">
        <v>14.0825326172345</v>
      </c>
      <c r="V20">
        <v>15.5490812712997</v>
      </c>
      <c r="W20">
        <v>15.9880083146691</v>
      </c>
      <c r="X20">
        <v>21.900640646422499</v>
      </c>
      <c r="Y20">
        <v>24.595866562382099</v>
      </c>
      <c r="Z20">
        <v>20.740239116313798</v>
      </c>
      <c r="AA20">
        <v>19.423163684236801</v>
      </c>
      <c r="AB20">
        <v>18.809743405685499</v>
      </c>
      <c r="AC20">
        <v>15.524602809658401</v>
      </c>
      <c r="AD20">
        <v>13.7705051978354</v>
      </c>
      <c r="AE20">
        <v>14.3701283325315</v>
      </c>
      <c r="AF20">
        <v>14.2340470586743</v>
      </c>
    </row>
    <row r="21" spans="1:32" x14ac:dyDescent="0.3">
      <c r="A21" t="s">
        <v>222</v>
      </c>
      <c r="B21" t="s">
        <v>335</v>
      </c>
      <c r="C21" t="s">
        <v>297</v>
      </c>
      <c r="D21" t="s">
        <v>336</v>
      </c>
      <c r="E21" t="s">
        <v>298</v>
      </c>
      <c r="F21">
        <v>20.643229154627701</v>
      </c>
      <c r="G21">
        <v>21.9831364894522</v>
      </c>
      <c r="H21">
        <v>22.9522245413375</v>
      </c>
      <c r="I21">
        <v>23.461242561991199</v>
      </c>
      <c r="J21">
        <v>24.8173427585612</v>
      </c>
      <c r="K21">
        <v>26.760819323989502</v>
      </c>
      <c r="L21">
        <v>29.857180062948899</v>
      </c>
      <c r="M21">
        <v>32.3117057132052</v>
      </c>
      <c r="N21">
        <v>35.857627255530403</v>
      </c>
      <c r="O21">
        <v>37.191858647769102</v>
      </c>
      <c r="P21">
        <v>38.540712579459203</v>
      </c>
      <c r="Q21">
        <v>40.461383750941799</v>
      </c>
      <c r="R21">
        <v>43.792243960127301</v>
      </c>
      <c r="S21">
        <v>47.0615299520802</v>
      </c>
      <c r="T21">
        <v>43.494485141258203</v>
      </c>
      <c r="U21">
        <v>42.323966577937</v>
      </c>
      <c r="V21">
        <v>44.086529004235203</v>
      </c>
      <c r="W21">
        <v>44.672547211597099</v>
      </c>
      <c r="X21">
        <v>51.1844480039803</v>
      </c>
      <c r="Y21">
        <v>52.873985843926597</v>
      </c>
      <c r="Z21">
        <v>48.451973222859401</v>
      </c>
      <c r="AA21">
        <v>48.667151759161797</v>
      </c>
      <c r="AB21">
        <v>48.202343848500099</v>
      </c>
      <c r="AC21">
        <v>43.333438772853498</v>
      </c>
      <c r="AD21">
        <v>39.952891521489697</v>
      </c>
      <c r="AE21">
        <v>42.662069376949198</v>
      </c>
      <c r="AF21">
        <v>43.020843993051301</v>
      </c>
    </row>
    <row r="22" spans="1:32" x14ac:dyDescent="0.3">
      <c r="A22" t="s">
        <v>222</v>
      </c>
      <c r="B22" t="s">
        <v>337</v>
      </c>
      <c r="C22" t="s">
        <v>297</v>
      </c>
      <c r="D22" t="s">
        <v>338</v>
      </c>
      <c r="E22" t="s">
        <v>298</v>
      </c>
      <c r="F22">
        <v>13.409045998861099</v>
      </c>
      <c r="G22">
        <v>14.6184230848268</v>
      </c>
      <c r="H22">
        <v>15.5618855513826</v>
      </c>
      <c r="I22">
        <v>16.2406228901317</v>
      </c>
      <c r="J22">
        <v>17.168199816224501</v>
      </c>
      <c r="K22">
        <v>18.277522190948599</v>
      </c>
      <c r="L22">
        <v>20.260801381580301</v>
      </c>
      <c r="M22">
        <v>22.017784588119401</v>
      </c>
      <c r="N22">
        <v>24.709127294348399</v>
      </c>
      <c r="O22">
        <v>25.748583899454101</v>
      </c>
      <c r="P22">
        <v>26.1328496895167</v>
      </c>
      <c r="Q22">
        <v>27.472187397437601</v>
      </c>
      <c r="R22">
        <v>29.364377065970601</v>
      </c>
      <c r="S22">
        <v>30.463841355232098</v>
      </c>
      <c r="T22">
        <v>28.912897393834101</v>
      </c>
      <c r="U22">
        <v>28.241433960702601</v>
      </c>
      <c r="V22">
        <v>28.5374477329356</v>
      </c>
      <c r="W22">
        <v>28.684538896928</v>
      </c>
      <c r="X22">
        <v>29.283807357557901</v>
      </c>
      <c r="Y22">
        <v>28.278119281544502</v>
      </c>
      <c r="Z22">
        <v>27.711734106545599</v>
      </c>
      <c r="AA22">
        <v>29.243988074924999</v>
      </c>
      <c r="AB22">
        <v>29.392600442814601</v>
      </c>
      <c r="AC22">
        <v>27.808835963195101</v>
      </c>
      <c r="AD22">
        <v>26.1823863236542</v>
      </c>
      <c r="AE22">
        <v>28.291941044417701</v>
      </c>
      <c r="AF22">
        <v>28.786796934377001</v>
      </c>
    </row>
    <row r="23" spans="1:32" x14ac:dyDescent="0.3">
      <c r="A23" t="s">
        <v>222</v>
      </c>
      <c r="B23" t="s">
        <v>339</v>
      </c>
      <c r="C23" t="s">
        <v>297</v>
      </c>
      <c r="D23" t="s">
        <v>340</v>
      </c>
      <c r="E23" t="s">
        <v>298</v>
      </c>
      <c r="F23">
        <v>36.778894064247197</v>
      </c>
      <c r="G23">
        <v>39.4648141678149</v>
      </c>
      <c r="H23">
        <v>43.988529276880797</v>
      </c>
      <c r="I23">
        <v>47.982693267792797</v>
      </c>
      <c r="J23">
        <v>50.619507085007598</v>
      </c>
      <c r="K23">
        <v>52.964042172927698</v>
      </c>
      <c r="L23">
        <v>57.7700686843569</v>
      </c>
      <c r="M23">
        <v>61.267318497678502</v>
      </c>
      <c r="N23">
        <v>64.197103099977298</v>
      </c>
      <c r="O23">
        <v>64.178140653092896</v>
      </c>
      <c r="P23">
        <v>61.643473927215197</v>
      </c>
      <c r="Q23">
        <v>59.755283029512803</v>
      </c>
      <c r="R23">
        <v>59.201973860518301</v>
      </c>
      <c r="S23">
        <v>56.645279849784799</v>
      </c>
      <c r="T23">
        <v>49.531911503676199</v>
      </c>
      <c r="U23">
        <v>45.997015043235997</v>
      </c>
      <c r="V23">
        <v>41.851814661459301</v>
      </c>
      <c r="W23">
        <v>35.282251154850599</v>
      </c>
      <c r="X23">
        <v>31.050678488339301</v>
      </c>
      <c r="Y23">
        <v>29.7134988609088</v>
      </c>
      <c r="Z23">
        <v>30.763831543555401</v>
      </c>
      <c r="AA23">
        <v>29.254423896497801</v>
      </c>
      <c r="AB23">
        <v>28.957949110764801</v>
      </c>
      <c r="AC23">
        <v>28.345474080058601</v>
      </c>
      <c r="AD23">
        <v>28.9826066245178</v>
      </c>
      <c r="AE23">
        <v>36.781125666588601</v>
      </c>
      <c r="AF23">
        <v>37.909253092341601</v>
      </c>
    </row>
    <row r="24" spans="1:32" x14ac:dyDescent="0.3">
      <c r="A24" t="s">
        <v>222</v>
      </c>
      <c r="B24" t="s">
        <v>341</v>
      </c>
      <c r="C24" t="s">
        <v>297</v>
      </c>
      <c r="D24" t="s">
        <v>342</v>
      </c>
      <c r="E24" t="s">
        <v>298</v>
      </c>
      <c r="F24">
        <v>1852.7978279013</v>
      </c>
      <c r="G24">
        <v>1964.1380772796199</v>
      </c>
      <c r="H24">
        <v>2007.94109339481</v>
      </c>
      <c r="I24">
        <v>2083.1043782984798</v>
      </c>
      <c r="J24">
        <v>2139.4012234962202</v>
      </c>
      <c r="K24">
        <v>2178.5187297040402</v>
      </c>
      <c r="L24">
        <v>2299.3854368962602</v>
      </c>
      <c r="M24">
        <v>2366.9921483983599</v>
      </c>
      <c r="N24">
        <v>2488.6564119447598</v>
      </c>
      <c r="O24">
        <v>2523.18062886903</v>
      </c>
      <c r="P24">
        <v>2433.5873667162</v>
      </c>
      <c r="Q24">
        <v>2413.3009352947802</v>
      </c>
      <c r="R24">
        <v>2448.3743193799701</v>
      </c>
      <c r="S24">
        <v>2432.1753892074398</v>
      </c>
      <c r="T24">
        <v>2218.3305267383398</v>
      </c>
      <c r="U24">
        <v>2124.5182007855601</v>
      </c>
      <c r="V24">
        <v>2029.7792023203001</v>
      </c>
      <c r="W24">
        <v>1941.0967705979499</v>
      </c>
      <c r="X24">
        <v>1909.15232649174</v>
      </c>
      <c r="Y24">
        <v>1974.3458704106699</v>
      </c>
      <c r="Z24">
        <v>2099.54743813916</v>
      </c>
      <c r="AA24">
        <v>2214.0276444117599</v>
      </c>
      <c r="AB24">
        <v>2323.6840045655999</v>
      </c>
      <c r="AC24">
        <v>2364.94070389436</v>
      </c>
      <c r="AD24">
        <v>2331.8617309545898</v>
      </c>
      <c r="AE24">
        <v>2269.9811790286499</v>
      </c>
      <c r="AF24">
        <v>2255.1292029092401</v>
      </c>
    </row>
    <row r="25" spans="1:32" x14ac:dyDescent="0.3">
      <c r="A25" t="s">
        <v>222</v>
      </c>
      <c r="B25" t="s">
        <v>343</v>
      </c>
      <c r="C25" t="s">
        <v>297</v>
      </c>
      <c r="D25" t="s">
        <v>344</v>
      </c>
      <c r="E25" t="s">
        <v>298</v>
      </c>
      <c r="F25">
        <v>190.82198289139299</v>
      </c>
      <c r="G25">
        <v>199.19764421046199</v>
      </c>
      <c r="H25">
        <v>202.45007892544101</v>
      </c>
      <c r="I25">
        <v>209.880925127035</v>
      </c>
      <c r="J25">
        <v>216.481197125048</v>
      </c>
      <c r="K25">
        <v>221.20767356992701</v>
      </c>
      <c r="L25">
        <v>236.63067109302199</v>
      </c>
      <c r="M25">
        <v>247.91111317951399</v>
      </c>
      <c r="N25">
        <v>267.83995456301801</v>
      </c>
      <c r="O25">
        <v>272.62707879662798</v>
      </c>
      <c r="P25">
        <v>260.87401359988303</v>
      </c>
      <c r="Q25">
        <v>258.35532049608003</v>
      </c>
      <c r="R25">
        <v>264.50863913331801</v>
      </c>
      <c r="S25">
        <v>262.562615158928</v>
      </c>
      <c r="T25">
        <v>238.380431758345</v>
      </c>
      <c r="U25">
        <v>227.59643892744</v>
      </c>
      <c r="V25">
        <v>219.635754484567</v>
      </c>
      <c r="W25">
        <v>208.83857879048</v>
      </c>
      <c r="X25">
        <v>202.37537601831301</v>
      </c>
      <c r="Y25">
        <v>206.261085641031</v>
      </c>
      <c r="Z25">
        <v>219.850454831919</v>
      </c>
      <c r="AA25">
        <v>235.89005608276599</v>
      </c>
      <c r="AB25">
        <v>263.41600750241201</v>
      </c>
      <c r="AC25">
        <v>277.49962490071198</v>
      </c>
      <c r="AD25">
        <v>284.68305118486302</v>
      </c>
      <c r="AE25">
        <v>260.81919327348101</v>
      </c>
      <c r="AF25">
        <v>252.73764373777601</v>
      </c>
    </row>
    <row r="26" spans="1:32" x14ac:dyDescent="0.3">
      <c r="A26" t="s">
        <v>222</v>
      </c>
      <c r="B26" t="s">
        <v>345</v>
      </c>
      <c r="C26" t="s">
        <v>297</v>
      </c>
      <c r="D26" t="s">
        <v>346</v>
      </c>
      <c r="E26" t="s">
        <v>298</v>
      </c>
      <c r="F26">
        <v>1078.2461118487299</v>
      </c>
      <c r="G26">
        <v>1146.10482099876</v>
      </c>
      <c r="H26">
        <v>1171.5391443824101</v>
      </c>
      <c r="I26">
        <v>1215.42936635367</v>
      </c>
      <c r="J26">
        <v>1247.0764793866799</v>
      </c>
      <c r="K26">
        <v>1267.52689773526</v>
      </c>
      <c r="L26">
        <v>1332.0812369876401</v>
      </c>
      <c r="M26">
        <v>1365.25768077566</v>
      </c>
      <c r="N26">
        <v>1428.23809046376</v>
      </c>
      <c r="O26">
        <v>1447.4601628017001</v>
      </c>
      <c r="P26">
        <v>1400.58219651322</v>
      </c>
      <c r="Q26">
        <v>1389.54378417053</v>
      </c>
      <c r="R26">
        <v>1406.3956907193001</v>
      </c>
      <c r="S26">
        <v>1398.07790079755</v>
      </c>
      <c r="T26">
        <v>1279.5592993764301</v>
      </c>
      <c r="U26">
        <v>1227.4537943216601</v>
      </c>
      <c r="V26">
        <v>1188.8922997939201</v>
      </c>
      <c r="W26">
        <v>1128.78104918951</v>
      </c>
      <c r="X26">
        <v>1105.0305466234299</v>
      </c>
      <c r="Y26">
        <v>1139.07885014461</v>
      </c>
      <c r="Z26">
        <v>1199.3005401973201</v>
      </c>
      <c r="AA26">
        <v>1268.28839013994</v>
      </c>
      <c r="AB26">
        <v>1311.39997826283</v>
      </c>
      <c r="AC26">
        <v>1289.03475562893</v>
      </c>
      <c r="AD26">
        <v>1245.0341472536199</v>
      </c>
      <c r="AE26">
        <v>1225.9548821676999</v>
      </c>
      <c r="AF26">
        <v>1216.4345197615901</v>
      </c>
    </row>
    <row r="27" spans="1:32" x14ac:dyDescent="0.3">
      <c r="A27" t="s">
        <v>222</v>
      </c>
      <c r="B27" t="s">
        <v>347</v>
      </c>
      <c r="C27" t="s">
        <v>297</v>
      </c>
      <c r="D27" t="s">
        <v>348</v>
      </c>
      <c r="E27" t="s">
        <v>298</v>
      </c>
      <c r="F27">
        <v>583.72973316117202</v>
      </c>
      <c r="G27">
        <v>618.83561207040395</v>
      </c>
      <c r="H27">
        <v>633.95187008696303</v>
      </c>
      <c r="I27">
        <v>657.79408681777795</v>
      </c>
      <c r="J27">
        <v>675.84354698449704</v>
      </c>
      <c r="K27">
        <v>689.78415839885304</v>
      </c>
      <c r="L27">
        <v>730.67352881559805</v>
      </c>
      <c r="M27">
        <v>753.82335444318005</v>
      </c>
      <c r="N27">
        <v>792.578366917984</v>
      </c>
      <c r="O27">
        <v>803.09338727070497</v>
      </c>
      <c r="P27">
        <v>772.13115660309404</v>
      </c>
      <c r="Q27">
        <v>765.40183062817403</v>
      </c>
      <c r="R27">
        <v>777.46998952735805</v>
      </c>
      <c r="S27">
        <v>771.53487325096205</v>
      </c>
      <c r="T27">
        <v>700.39079560357004</v>
      </c>
      <c r="U27">
        <v>669.46796753646697</v>
      </c>
      <c r="V27">
        <v>621.25114804182203</v>
      </c>
      <c r="W27">
        <v>603.47714261795704</v>
      </c>
      <c r="X27">
        <v>601.74640385000305</v>
      </c>
      <c r="Y27">
        <v>629.00593462503105</v>
      </c>
      <c r="Z27">
        <v>680.39644310992503</v>
      </c>
      <c r="AA27">
        <v>709.84919818905303</v>
      </c>
      <c r="AB27">
        <v>748.86801880035</v>
      </c>
      <c r="AC27">
        <v>798.40632336472197</v>
      </c>
      <c r="AD27">
        <v>802.14453251610496</v>
      </c>
      <c r="AE27">
        <v>783.20710358746999</v>
      </c>
      <c r="AF27">
        <v>785.95703940986903</v>
      </c>
    </row>
    <row r="28" spans="1:32" x14ac:dyDescent="0.3">
      <c r="A28" t="s">
        <v>222</v>
      </c>
      <c r="B28" t="s">
        <v>349</v>
      </c>
      <c r="C28" t="s">
        <v>297</v>
      </c>
      <c r="D28" t="s">
        <v>350</v>
      </c>
      <c r="E28" t="s">
        <v>298</v>
      </c>
      <c r="F28">
        <v>100.174685058256</v>
      </c>
      <c r="G28">
        <v>109.266992549698</v>
      </c>
      <c r="H28">
        <v>116.395376480072</v>
      </c>
      <c r="I28">
        <v>122.727438960939</v>
      </c>
      <c r="J28">
        <v>127.91961255488</v>
      </c>
      <c r="K28">
        <v>134.90164910291301</v>
      </c>
      <c r="L28">
        <v>144.12844742358499</v>
      </c>
      <c r="M28">
        <v>151.30705992509499</v>
      </c>
      <c r="N28">
        <v>159.60430935647699</v>
      </c>
      <c r="O28">
        <v>162.47372027797499</v>
      </c>
      <c r="P28">
        <v>164.28387991274801</v>
      </c>
      <c r="Q28">
        <v>169.10980217619701</v>
      </c>
      <c r="R28">
        <v>173.26153090582699</v>
      </c>
      <c r="S28">
        <v>175.25996667163099</v>
      </c>
      <c r="T28">
        <v>169.58044476406801</v>
      </c>
      <c r="U28">
        <v>172.363495031615</v>
      </c>
      <c r="V28">
        <v>168.075701459919</v>
      </c>
      <c r="W28">
        <v>161.92387179776</v>
      </c>
      <c r="X28">
        <v>159.05829187771101</v>
      </c>
      <c r="Y28">
        <v>151.62921812829001</v>
      </c>
      <c r="Z28">
        <v>164.550596677747</v>
      </c>
      <c r="AA28">
        <v>185.26167930115</v>
      </c>
      <c r="AB28">
        <v>210.98372918497299</v>
      </c>
      <c r="AC28">
        <v>236.75756258357501</v>
      </c>
      <c r="AD28">
        <v>233.037521913072</v>
      </c>
      <c r="AE28">
        <v>211.74319950743799</v>
      </c>
      <c r="AF28">
        <v>182.72354850806499</v>
      </c>
    </row>
    <row r="29" spans="1:32" x14ac:dyDescent="0.3">
      <c r="A29" t="s">
        <v>222</v>
      </c>
      <c r="B29" t="s">
        <v>351</v>
      </c>
      <c r="C29" t="s">
        <v>297</v>
      </c>
      <c r="D29" t="s">
        <v>352</v>
      </c>
      <c r="E29" t="s">
        <v>298</v>
      </c>
      <c r="F29">
        <v>42.225622268414099</v>
      </c>
      <c r="G29">
        <v>46.105600266595999</v>
      </c>
      <c r="H29">
        <v>49.129573185304103</v>
      </c>
      <c r="I29">
        <v>51.865639994034503</v>
      </c>
      <c r="J29">
        <v>54.116928418429701</v>
      </c>
      <c r="K29">
        <v>56.9292766260089</v>
      </c>
      <c r="L29">
        <v>60.729969091314203</v>
      </c>
      <c r="M29">
        <v>63.740733112610101</v>
      </c>
      <c r="N29">
        <v>66.686450136167494</v>
      </c>
      <c r="O29">
        <v>68.039733042787006</v>
      </c>
      <c r="P29">
        <v>68.840158057911793</v>
      </c>
      <c r="Q29">
        <v>70.887213114048095</v>
      </c>
      <c r="R29">
        <v>72.509580238396893</v>
      </c>
      <c r="S29">
        <v>73.249815817906594</v>
      </c>
      <c r="T29">
        <v>71.323163188739002</v>
      </c>
      <c r="U29">
        <v>74.374182315702996</v>
      </c>
      <c r="V29">
        <v>74.076609212464803</v>
      </c>
      <c r="W29">
        <v>71.8316182780964</v>
      </c>
      <c r="X29">
        <v>70.843130576440501</v>
      </c>
      <c r="Y29">
        <v>66.969249687311901</v>
      </c>
      <c r="Z29">
        <v>73.784409381618701</v>
      </c>
      <c r="AA29">
        <v>84.6343783168371</v>
      </c>
      <c r="AB29">
        <v>98.254920664894598</v>
      </c>
      <c r="AC29">
        <v>111.468844469695</v>
      </c>
      <c r="AD29">
        <v>110.14863474222599</v>
      </c>
      <c r="AE29">
        <v>103.288854824041</v>
      </c>
      <c r="AF29">
        <v>90.889250664864207</v>
      </c>
    </row>
    <row r="30" spans="1:32" x14ac:dyDescent="0.3">
      <c r="A30" t="s">
        <v>222</v>
      </c>
      <c r="B30" t="s">
        <v>353</v>
      </c>
      <c r="C30" t="s">
        <v>297</v>
      </c>
      <c r="D30" t="s">
        <v>354</v>
      </c>
      <c r="E30" t="s">
        <v>298</v>
      </c>
      <c r="F30">
        <v>3.2674230898224699</v>
      </c>
      <c r="G30">
        <v>3.6379217084888902</v>
      </c>
      <c r="H30">
        <v>3.9271236005572701</v>
      </c>
      <c r="I30">
        <v>4.1908475205459101</v>
      </c>
      <c r="J30">
        <v>4.3481030482997296</v>
      </c>
      <c r="K30">
        <v>4.6514710439843299</v>
      </c>
      <c r="L30">
        <v>5.0744473733461497</v>
      </c>
      <c r="M30">
        <v>5.4053108125816696</v>
      </c>
      <c r="N30">
        <v>5.9113657172293701</v>
      </c>
      <c r="O30">
        <v>6.1285233976900999</v>
      </c>
      <c r="P30">
        <v>6.2349539507423497</v>
      </c>
      <c r="Q30">
        <v>6.4835604309453503</v>
      </c>
      <c r="R30">
        <v>6.8706400848820603</v>
      </c>
      <c r="S30">
        <v>7.0776763954844197</v>
      </c>
      <c r="T30">
        <v>6.4864712208411799</v>
      </c>
      <c r="U30">
        <v>6.4061276375469598</v>
      </c>
      <c r="V30">
        <v>6.4626155562792</v>
      </c>
      <c r="W30">
        <v>6.3051240137470703</v>
      </c>
      <c r="X30">
        <v>6.6015103249882898</v>
      </c>
      <c r="Y30">
        <v>6.90151720905628</v>
      </c>
      <c r="Z30">
        <v>7.4909190945085502</v>
      </c>
      <c r="AA30">
        <v>7.7857571618124304</v>
      </c>
      <c r="AB30">
        <v>8.1768511741305794</v>
      </c>
      <c r="AC30">
        <v>8.7187379189489196</v>
      </c>
      <c r="AD30">
        <v>10.1301670496272</v>
      </c>
      <c r="AE30">
        <v>10.937260597547599</v>
      </c>
      <c r="AF30">
        <v>11.139970363368001</v>
      </c>
    </row>
    <row r="31" spans="1:32" x14ac:dyDescent="0.3">
      <c r="A31" t="s">
        <v>222</v>
      </c>
      <c r="B31" t="s">
        <v>355</v>
      </c>
      <c r="C31" t="s">
        <v>297</v>
      </c>
      <c r="D31" t="s">
        <v>356</v>
      </c>
      <c r="E31" t="s">
        <v>298</v>
      </c>
      <c r="F31">
        <v>14.6374823668282</v>
      </c>
      <c r="G31">
        <v>15.8990430438564</v>
      </c>
      <c r="H31">
        <v>16.896579455919301</v>
      </c>
      <c r="I31">
        <v>17.779642140702499</v>
      </c>
      <c r="J31">
        <v>18.531112504828101</v>
      </c>
      <c r="K31">
        <v>19.501233229711101</v>
      </c>
      <c r="L31">
        <v>20.8179449052802</v>
      </c>
      <c r="M31">
        <v>21.857418957614001</v>
      </c>
      <c r="N31">
        <v>23.161896103041201</v>
      </c>
      <c r="O31">
        <v>23.483594568348501</v>
      </c>
      <c r="P31">
        <v>23.6953788093982</v>
      </c>
      <c r="Q31">
        <v>24.366074402808</v>
      </c>
      <c r="R31">
        <v>24.9259250595357</v>
      </c>
      <c r="S31">
        <v>25.178790817990802</v>
      </c>
      <c r="T31">
        <v>24.4865514773504</v>
      </c>
      <c r="U31">
        <v>24.409430417094899</v>
      </c>
      <c r="V31">
        <v>24.0197638737536</v>
      </c>
      <c r="W31">
        <v>23.760801977846</v>
      </c>
      <c r="X31">
        <v>24.482713663307401</v>
      </c>
      <c r="Y31">
        <v>23.447356843307301</v>
      </c>
      <c r="Z31">
        <v>25.338940898105299</v>
      </c>
      <c r="AA31">
        <v>28.248539284523702</v>
      </c>
      <c r="AB31">
        <v>32.629518157055401</v>
      </c>
      <c r="AC31">
        <v>38.396021173696703</v>
      </c>
      <c r="AD31">
        <v>38.365668362668501</v>
      </c>
      <c r="AE31">
        <v>31.416485827622299</v>
      </c>
      <c r="AF31">
        <v>24.370603646171901</v>
      </c>
    </row>
    <row r="32" spans="1:32" x14ac:dyDescent="0.3">
      <c r="A32" t="s">
        <v>222</v>
      </c>
      <c r="B32" t="s">
        <v>357</v>
      </c>
      <c r="C32" t="s">
        <v>297</v>
      </c>
      <c r="D32" t="s">
        <v>358</v>
      </c>
      <c r="E32" t="s">
        <v>298</v>
      </c>
      <c r="F32">
        <v>28.877168172386899</v>
      </c>
      <c r="G32">
        <v>31.4468652390191</v>
      </c>
      <c r="H32">
        <v>33.4692882095272</v>
      </c>
      <c r="I32">
        <v>35.223450915783701</v>
      </c>
      <c r="J32">
        <v>36.696512181102598</v>
      </c>
      <c r="K32">
        <v>38.768253118392998</v>
      </c>
      <c r="L32">
        <v>41.3922495323513</v>
      </c>
      <c r="M32">
        <v>43.396411952873002</v>
      </c>
      <c r="N32">
        <v>45.891689404783598</v>
      </c>
      <c r="O32">
        <v>46.562808496665198</v>
      </c>
      <c r="P32">
        <v>47.067911318623999</v>
      </c>
      <c r="Q32">
        <v>48.402536218861201</v>
      </c>
      <c r="R32">
        <v>49.4743308578702</v>
      </c>
      <c r="S32">
        <v>50.0148819163201</v>
      </c>
      <c r="T32">
        <v>48.3771629483129</v>
      </c>
      <c r="U32">
        <v>48.4059949320689</v>
      </c>
      <c r="V32">
        <v>45.8062552486155</v>
      </c>
      <c r="W32">
        <v>42.997363444083</v>
      </c>
      <c r="X32">
        <v>40.949879633482801</v>
      </c>
      <c r="Y32">
        <v>38.946408720301498</v>
      </c>
      <c r="Z32">
        <v>42.022572759309</v>
      </c>
      <c r="AA32">
        <v>47.519150755381901</v>
      </c>
      <c r="AB32">
        <v>53.524133951672802</v>
      </c>
      <c r="AC32">
        <v>58.595927093430902</v>
      </c>
      <c r="AD32">
        <v>56.342997418808501</v>
      </c>
      <c r="AE32">
        <v>49.885254050256897</v>
      </c>
      <c r="AF32">
        <v>42.3333212013153</v>
      </c>
    </row>
    <row r="33" spans="1:32" x14ac:dyDescent="0.3">
      <c r="A33" t="s">
        <v>222</v>
      </c>
      <c r="B33" t="s">
        <v>359</v>
      </c>
      <c r="C33" t="s">
        <v>297</v>
      </c>
      <c r="D33" t="s">
        <v>360</v>
      </c>
      <c r="E33" t="s">
        <v>298</v>
      </c>
      <c r="F33">
        <v>11.1669891608044</v>
      </c>
      <c r="G33">
        <v>12.1775622917375</v>
      </c>
      <c r="H33">
        <v>12.9728120287644</v>
      </c>
      <c r="I33">
        <v>13.6678583898727</v>
      </c>
      <c r="J33">
        <v>14.2269564022192</v>
      </c>
      <c r="K33">
        <v>15.0514150848157</v>
      </c>
      <c r="L33">
        <v>16.1138365212928</v>
      </c>
      <c r="M33">
        <v>16.907185089415599</v>
      </c>
      <c r="N33">
        <v>17.952907995255099</v>
      </c>
      <c r="O33">
        <v>18.2590607724843</v>
      </c>
      <c r="P33">
        <v>18.445477776071598</v>
      </c>
      <c r="Q33">
        <v>18.970418009534399</v>
      </c>
      <c r="R33">
        <v>19.481054665141901</v>
      </c>
      <c r="S33">
        <v>19.738801723928699</v>
      </c>
      <c r="T33">
        <v>18.9070959288244</v>
      </c>
      <c r="U33">
        <v>18.767759729200598</v>
      </c>
      <c r="V33">
        <v>17.710457568805499</v>
      </c>
      <c r="W33">
        <v>17.028964083987599</v>
      </c>
      <c r="X33">
        <v>16.181057679491801</v>
      </c>
      <c r="Y33">
        <v>15.3646856683129</v>
      </c>
      <c r="Z33">
        <v>15.9137545442053</v>
      </c>
      <c r="AA33">
        <v>17.0738537825953</v>
      </c>
      <c r="AB33">
        <v>18.398305237219802</v>
      </c>
      <c r="AC33">
        <v>19.578031927804201</v>
      </c>
      <c r="AD33">
        <v>18.050054339741099</v>
      </c>
      <c r="AE33">
        <v>16.215344207969899</v>
      </c>
      <c r="AF33">
        <v>13.9904026323454</v>
      </c>
    </row>
    <row r="34" spans="1:32" x14ac:dyDescent="0.3">
      <c r="A34" t="s">
        <v>222</v>
      </c>
      <c r="B34" t="s">
        <v>361</v>
      </c>
      <c r="C34" t="s">
        <v>297</v>
      </c>
      <c r="D34" t="s">
        <v>362</v>
      </c>
      <c r="E34" t="s">
        <v>298</v>
      </c>
      <c r="F34">
        <v>137.835849181985</v>
      </c>
      <c r="G34">
        <v>147.296589186033</v>
      </c>
      <c r="H34">
        <v>156.296374556904</v>
      </c>
      <c r="I34">
        <v>163.432020467667</v>
      </c>
      <c r="J34">
        <v>167.58131060744299</v>
      </c>
      <c r="K34">
        <v>172.494085664388</v>
      </c>
      <c r="L34">
        <v>187.586825938071</v>
      </c>
      <c r="M34">
        <v>197.729390373244</v>
      </c>
      <c r="N34">
        <v>210.256566608778</v>
      </c>
      <c r="O34">
        <v>211.66589768946099</v>
      </c>
      <c r="P34">
        <v>208.73893593193699</v>
      </c>
      <c r="Q34">
        <v>213.10297835017201</v>
      </c>
      <c r="R34">
        <v>221.87886912602801</v>
      </c>
      <c r="S34">
        <v>220.799341630367</v>
      </c>
      <c r="T34">
        <v>210.45959375468101</v>
      </c>
      <c r="U34">
        <v>208.49538534648499</v>
      </c>
      <c r="V34">
        <v>207.16785623721501</v>
      </c>
      <c r="W34">
        <v>197.41695015608801</v>
      </c>
      <c r="X34">
        <v>185.789236415869</v>
      </c>
      <c r="Y34">
        <v>183.402131498655</v>
      </c>
      <c r="Z34">
        <v>204.35059350959699</v>
      </c>
      <c r="AA34">
        <v>212.801806715677</v>
      </c>
      <c r="AB34">
        <v>228.679741060212</v>
      </c>
      <c r="AC34">
        <v>242.63629825775601</v>
      </c>
      <c r="AD34">
        <v>243.980303813463</v>
      </c>
      <c r="AE34">
        <v>203.69532193097299</v>
      </c>
      <c r="AF34">
        <v>186.32596572165099</v>
      </c>
    </row>
    <row r="35" spans="1:32" x14ac:dyDescent="0.3">
      <c r="A35" t="s">
        <v>222</v>
      </c>
      <c r="B35" t="s">
        <v>363</v>
      </c>
      <c r="C35" t="s">
        <v>297</v>
      </c>
      <c r="D35" t="s">
        <v>364</v>
      </c>
      <c r="E35" t="s">
        <v>298</v>
      </c>
      <c r="F35">
        <v>528.70454380133003</v>
      </c>
      <c r="G35">
        <v>570.88698610960603</v>
      </c>
      <c r="H35">
        <v>601.75306128988495</v>
      </c>
      <c r="I35">
        <v>628.31134660379496</v>
      </c>
      <c r="J35">
        <v>650.90755186583704</v>
      </c>
      <c r="K35">
        <v>674.27324148797095</v>
      </c>
      <c r="L35">
        <v>728.34476294806097</v>
      </c>
      <c r="M35">
        <v>766.12902654490699</v>
      </c>
      <c r="N35">
        <v>812.08496875876494</v>
      </c>
      <c r="O35">
        <v>819.35352413964699</v>
      </c>
      <c r="P35">
        <v>805.89819224243502</v>
      </c>
      <c r="Q35">
        <v>808.14711449985805</v>
      </c>
      <c r="R35">
        <v>812.47644888529203</v>
      </c>
      <c r="S35">
        <v>818.59149979301799</v>
      </c>
      <c r="T35">
        <v>796.94108576286999</v>
      </c>
      <c r="U35">
        <v>796.73583423973105</v>
      </c>
      <c r="V35">
        <v>781.41525488879495</v>
      </c>
      <c r="W35">
        <v>774.16794453100999</v>
      </c>
      <c r="X35">
        <v>758.92441295067897</v>
      </c>
      <c r="Y35">
        <v>700.00563069844497</v>
      </c>
      <c r="Z35">
        <v>700.50414101605804</v>
      </c>
      <c r="AA35">
        <v>722.71752251692999</v>
      </c>
      <c r="AB35">
        <v>761.34347910643896</v>
      </c>
      <c r="AC35">
        <v>792.47176105956396</v>
      </c>
      <c r="AD35">
        <v>779.20011697924394</v>
      </c>
      <c r="AE35">
        <v>812.03280807598401</v>
      </c>
      <c r="AF35">
        <v>863.55058983365905</v>
      </c>
    </row>
    <row r="36" spans="1:32" x14ac:dyDescent="0.3">
      <c r="A36" t="s">
        <v>222</v>
      </c>
      <c r="B36" t="s">
        <v>365</v>
      </c>
      <c r="C36" t="s">
        <v>297</v>
      </c>
      <c r="D36" t="s">
        <v>366</v>
      </c>
      <c r="E36" t="s">
        <v>298</v>
      </c>
      <c r="F36">
        <v>230.24678271351499</v>
      </c>
      <c r="G36">
        <v>238.359443266771</v>
      </c>
      <c r="H36">
        <v>245.198285329274</v>
      </c>
      <c r="I36">
        <v>249.77146078075199</v>
      </c>
      <c r="J36">
        <v>254.38706179116201</v>
      </c>
      <c r="K36">
        <v>261.81833640493301</v>
      </c>
      <c r="L36">
        <v>269.97890073865398</v>
      </c>
      <c r="M36">
        <v>267.80343418213198</v>
      </c>
      <c r="N36">
        <v>273.08696907961303</v>
      </c>
      <c r="O36">
        <v>269.16132018047699</v>
      </c>
      <c r="P36">
        <v>260.65831420844802</v>
      </c>
      <c r="Q36">
        <v>263.32828962847299</v>
      </c>
      <c r="R36">
        <v>268.80590869450202</v>
      </c>
      <c r="S36">
        <v>272.20403927028099</v>
      </c>
      <c r="T36">
        <v>256.26383108144699</v>
      </c>
      <c r="U36">
        <v>246.856282590907</v>
      </c>
      <c r="V36">
        <v>234.43607736856501</v>
      </c>
      <c r="W36">
        <v>215.60002396208699</v>
      </c>
      <c r="X36">
        <v>194.761594433819</v>
      </c>
      <c r="Y36">
        <v>177.791995842229</v>
      </c>
      <c r="Z36">
        <v>172.91309542440399</v>
      </c>
      <c r="AA36">
        <v>171.48544513737701</v>
      </c>
      <c r="AB36">
        <v>172.19394303636599</v>
      </c>
      <c r="AC36">
        <v>167.860119738229</v>
      </c>
      <c r="AD36">
        <v>159.54769864333699</v>
      </c>
      <c r="AE36">
        <v>155.45500595557101</v>
      </c>
      <c r="AF36">
        <v>153.03464645922699</v>
      </c>
    </row>
    <row r="37" spans="1:32" x14ac:dyDescent="0.3">
      <c r="A37" t="s">
        <v>222</v>
      </c>
      <c r="B37" t="s">
        <v>367</v>
      </c>
      <c r="C37" t="s">
        <v>297</v>
      </c>
      <c r="D37" t="s">
        <v>368</v>
      </c>
      <c r="E37" t="s">
        <v>298</v>
      </c>
      <c r="F37">
        <v>217.59156909723001</v>
      </c>
      <c r="G37">
        <v>239.318004994109</v>
      </c>
      <c r="H37">
        <v>254.77480638563301</v>
      </c>
      <c r="I37">
        <v>270.63396759165403</v>
      </c>
      <c r="J37">
        <v>282.32936583239803</v>
      </c>
      <c r="K37">
        <v>287.24736122257298</v>
      </c>
      <c r="L37">
        <v>324.95394552817402</v>
      </c>
      <c r="M37">
        <v>345.79827418839301</v>
      </c>
      <c r="N37">
        <v>370.44761392386903</v>
      </c>
      <c r="O37">
        <v>374.77632109036102</v>
      </c>
      <c r="P37">
        <v>363.34751373120201</v>
      </c>
      <c r="Q37">
        <v>351.54295147245102</v>
      </c>
      <c r="R37">
        <v>338.89450871522098</v>
      </c>
      <c r="S37">
        <v>329.07738455354701</v>
      </c>
      <c r="T37">
        <v>309.97944555772</v>
      </c>
      <c r="U37">
        <v>305.24559178493098</v>
      </c>
      <c r="V37">
        <v>290.55751338054</v>
      </c>
      <c r="W37">
        <v>296.85303435996502</v>
      </c>
      <c r="X37">
        <v>300.24376092294102</v>
      </c>
      <c r="Y37">
        <v>268.130709079398</v>
      </c>
      <c r="Z37">
        <v>263.01986846056201</v>
      </c>
      <c r="AA37">
        <v>267.90493563836202</v>
      </c>
      <c r="AB37">
        <v>270.39660813199401</v>
      </c>
      <c r="AC37">
        <v>263.87637277448601</v>
      </c>
      <c r="AD37">
        <v>246.45300008055801</v>
      </c>
      <c r="AE37">
        <v>226.12508806567001</v>
      </c>
      <c r="AF37">
        <v>228.32316338379201</v>
      </c>
    </row>
    <row r="38" spans="1:32" x14ac:dyDescent="0.3">
      <c r="A38" t="s">
        <v>222</v>
      </c>
      <c r="B38" t="s">
        <v>369</v>
      </c>
      <c r="C38" t="s">
        <v>297</v>
      </c>
      <c r="D38" t="s">
        <v>370</v>
      </c>
      <c r="E38" t="s">
        <v>298</v>
      </c>
      <c r="F38">
        <v>80.866191990584497</v>
      </c>
      <c r="G38">
        <v>93.209537848726399</v>
      </c>
      <c r="H38">
        <v>101.779969574978</v>
      </c>
      <c r="I38">
        <v>107.90591823139</v>
      </c>
      <c r="J38">
        <v>114.19112424227799</v>
      </c>
      <c r="K38">
        <v>125.207543860466</v>
      </c>
      <c r="L38">
        <v>133.411916681234</v>
      </c>
      <c r="M38">
        <v>152.527318174383</v>
      </c>
      <c r="N38">
        <v>168.550385755284</v>
      </c>
      <c r="O38">
        <v>175.41588286880901</v>
      </c>
      <c r="P38">
        <v>181.892364302787</v>
      </c>
      <c r="Q38">
        <v>193.275873398935</v>
      </c>
      <c r="R38">
        <v>204.77603147556999</v>
      </c>
      <c r="S38">
        <v>217.31007596919099</v>
      </c>
      <c r="T38">
        <v>230.69780912370399</v>
      </c>
      <c r="U38">
        <v>244.63395986389401</v>
      </c>
      <c r="V38">
        <v>256.42166413969102</v>
      </c>
      <c r="W38">
        <v>261.714886208959</v>
      </c>
      <c r="X38">
        <v>263.91905759392</v>
      </c>
      <c r="Y38">
        <v>254.082925776819</v>
      </c>
      <c r="Z38">
        <v>264.57117713109301</v>
      </c>
      <c r="AA38">
        <v>283.32714174119099</v>
      </c>
      <c r="AB38">
        <v>318.75292793808001</v>
      </c>
      <c r="AC38">
        <v>360.735268546849</v>
      </c>
      <c r="AD38">
        <v>373.19941825534897</v>
      </c>
      <c r="AE38">
        <v>430.45271405474301</v>
      </c>
      <c r="AF38">
        <v>482.19277999064002</v>
      </c>
    </row>
    <row r="39" spans="1:32" x14ac:dyDescent="0.3">
      <c r="A39" t="s">
        <v>222</v>
      </c>
      <c r="B39" t="s">
        <v>371</v>
      </c>
      <c r="C39" t="s">
        <v>297</v>
      </c>
      <c r="D39" t="s">
        <v>372</v>
      </c>
      <c r="E39" t="s">
        <v>298</v>
      </c>
      <c r="F39">
        <v>209.40511367613101</v>
      </c>
      <c r="G39">
        <v>236.45480685089601</v>
      </c>
      <c r="H39">
        <v>256.22815295708199</v>
      </c>
      <c r="I39">
        <v>279.35983047535399</v>
      </c>
      <c r="J39">
        <v>300.73945284155002</v>
      </c>
      <c r="K39">
        <v>320.96602310617402</v>
      </c>
      <c r="L39">
        <v>344.72557685681602</v>
      </c>
      <c r="M39">
        <v>364.21454096585302</v>
      </c>
      <c r="N39">
        <v>387.56944735610102</v>
      </c>
      <c r="O39">
        <v>386.69781176944798</v>
      </c>
      <c r="P39">
        <v>387.59355686494501</v>
      </c>
      <c r="Q39">
        <v>401.37326037192901</v>
      </c>
      <c r="R39">
        <v>424.65643551699299</v>
      </c>
      <c r="S39">
        <v>422.50873356317101</v>
      </c>
      <c r="T39">
        <v>406.60176024871498</v>
      </c>
      <c r="U39">
        <v>405.19186398827901</v>
      </c>
      <c r="V39">
        <v>423.16044531970402</v>
      </c>
      <c r="W39">
        <v>530.56873569353399</v>
      </c>
      <c r="X39">
        <v>573.63320690017997</v>
      </c>
      <c r="Y39">
        <v>580.32649393040401</v>
      </c>
      <c r="Z39">
        <v>580.24403853953595</v>
      </c>
      <c r="AA39">
        <v>580.45135007202805</v>
      </c>
      <c r="AB39">
        <v>578.33247760943004</v>
      </c>
      <c r="AC39">
        <v>549.52883869759103</v>
      </c>
      <c r="AD39">
        <v>534.17701906955995</v>
      </c>
      <c r="AE39">
        <v>514.95737647675799</v>
      </c>
      <c r="AF39">
        <v>514.83559582738701</v>
      </c>
    </row>
    <row r="40" spans="1:32" x14ac:dyDescent="0.3">
      <c r="A40" t="s">
        <v>222</v>
      </c>
      <c r="B40" t="s">
        <v>373</v>
      </c>
      <c r="C40" t="s">
        <v>297</v>
      </c>
      <c r="D40" t="s">
        <v>374</v>
      </c>
      <c r="E40" t="s">
        <v>298</v>
      </c>
      <c r="F40">
        <v>54.406766475513301</v>
      </c>
      <c r="G40">
        <v>60.742441510907099</v>
      </c>
      <c r="H40">
        <v>65.600417299097401</v>
      </c>
      <c r="I40">
        <v>67.930439138241994</v>
      </c>
      <c r="J40">
        <v>69.033007893719301</v>
      </c>
      <c r="K40">
        <v>71.929189988034594</v>
      </c>
      <c r="L40">
        <v>80.486963363492904</v>
      </c>
      <c r="M40">
        <v>85.333465388385505</v>
      </c>
      <c r="N40">
        <v>90.509143861569996</v>
      </c>
      <c r="O40">
        <v>89.031296011951696</v>
      </c>
      <c r="P40">
        <v>84.861878457616896</v>
      </c>
      <c r="Q40">
        <v>83.452643221853904</v>
      </c>
      <c r="R40">
        <v>79.969858583901299</v>
      </c>
      <c r="S40">
        <v>76.851122773182993</v>
      </c>
      <c r="T40">
        <v>69.762441851692401</v>
      </c>
      <c r="U40">
        <v>61.421648054857698</v>
      </c>
      <c r="V40">
        <v>56.717389682177803</v>
      </c>
      <c r="W40">
        <v>52.544134091610701</v>
      </c>
      <c r="X40">
        <v>56.415761040974203</v>
      </c>
      <c r="Y40">
        <v>60.409089279033402</v>
      </c>
      <c r="Z40">
        <v>66.043237445360106</v>
      </c>
      <c r="AA40">
        <v>76.606421515303694</v>
      </c>
      <c r="AB40">
        <v>91.4857010318173</v>
      </c>
      <c r="AC40">
        <v>97.873635154682006</v>
      </c>
      <c r="AD40">
        <v>100.316815077599</v>
      </c>
      <c r="AE40">
        <v>109.965482101882</v>
      </c>
      <c r="AF40">
        <v>120.06714545752099</v>
      </c>
    </row>
    <row r="41" spans="1:32" x14ac:dyDescent="0.3">
      <c r="A41" t="s">
        <v>222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222</v>
      </c>
      <c r="B42" t="s">
        <v>377</v>
      </c>
      <c r="C42" t="s">
        <v>297</v>
      </c>
      <c r="D42" t="s">
        <v>378</v>
      </c>
      <c r="E42" t="s">
        <v>298</v>
      </c>
      <c r="F42">
        <v>385.43047973280801</v>
      </c>
      <c r="G42">
        <v>420.599116987439</v>
      </c>
      <c r="H42">
        <v>446.75635170055398</v>
      </c>
      <c r="I42">
        <v>467.16803540303403</v>
      </c>
      <c r="J42">
        <v>486.394322415207</v>
      </c>
      <c r="K42">
        <v>499.374831828433</v>
      </c>
      <c r="L42">
        <v>537.99992133485898</v>
      </c>
      <c r="M42">
        <v>534.80964411892205</v>
      </c>
      <c r="N42">
        <v>561.79527212984601</v>
      </c>
      <c r="O42">
        <v>573.40880321811699</v>
      </c>
      <c r="P42">
        <v>564.77847230135706</v>
      </c>
      <c r="Q42">
        <v>561.64035559855199</v>
      </c>
      <c r="R42">
        <v>580.39274401248201</v>
      </c>
      <c r="S42">
        <v>582.10051640493896</v>
      </c>
      <c r="T42">
        <v>548.16798069673598</v>
      </c>
      <c r="U42">
        <v>537.21606097209803</v>
      </c>
      <c r="V42">
        <v>541.66475415462401</v>
      </c>
      <c r="W42">
        <v>535.46628394786705</v>
      </c>
      <c r="X42">
        <v>539.78237441037595</v>
      </c>
      <c r="Y42">
        <v>566.79855947358806</v>
      </c>
      <c r="Z42">
        <v>579.43242626113397</v>
      </c>
      <c r="AA42">
        <v>591.98396002574202</v>
      </c>
      <c r="AB42">
        <v>606.45105572188095</v>
      </c>
      <c r="AC42">
        <v>596.49883680728897</v>
      </c>
      <c r="AD42">
        <v>638.97246942704101</v>
      </c>
      <c r="AE42">
        <v>600.53163136608396</v>
      </c>
      <c r="AF42">
        <v>581.76912564040504</v>
      </c>
    </row>
    <row r="43" spans="1:32" x14ac:dyDescent="0.3">
      <c r="A43" t="s">
        <v>222</v>
      </c>
      <c r="B43" t="s">
        <v>379</v>
      </c>
      <c r="C43" t="s">
        <v>297</v>
      </c>
      <c r="D43" t="s">
        <v>380</v>
      </c>
      <c r="E43" t="s">
        <v>298</v>
      </c>
      <c r="F43">
        <v>486.64818329939101</v>
      </c>
      <c r="G43">
        <v>531.92750935030494</v>
      </c>
      <c r="H43">
        <v>565.24978567210906</v>
      </c>
      <c r="I43">
        <v>591.05791770810799</v>
      </c>
      <c r="J43">
        <v>614.90428035384502</v>
      </c>
      <c r="K43">
        <v>632.97579760185795</v>
      </c>
      <c r="L43">
        <v>679.16398616840502</v>
      </c>
      <c r="M43">
        <v>681.68766000766004</v>
      </c>
      <c r="N43">
        <v>718.96607867245496</v>
      </c>
      <c r="O43">
        <v>732.67609586067795</v>
      </c>
      <c r="P43">
        <v>720.76158549499803</v>
      </c>
      <c r="Q43">
        <v>719.44400789279098</v>
      </c>
      <c r="R43">
        <v>745.17976252187304</v>
      </c>
      <c r="S43">
        <v>752.29028114663095</v>
      </c>
      <c r="T43">
        <v>709.46849849637704</v>
      </c>
      <c r="U43">
        <v>694.53553551860603</v>
      </c>
      <c r="V43">
        <v>709.85312414999703</v>
      </c>
      <c r="W43">
        <v>712.19984042666897</v>
      </c>
      <c r="X43">
        <v>723.01623024466596</v>
      </c>
      <c r="Y43">
        <v>749.15491935904799</v>
      </c>
      <c r="Z43">
        <v>774.46303081550002</v>
      </c>
      <c r="AA43">
        <v>798.87239775474995</v>
      </c>
      <c r="AB43">
        <v>831.71357648002504</v>
      </c>
      <c r="AC43">
        <v>843.80376024887005</v>
      </c>
      <c r="AD43">
        <v>912.08598598734</v>
      </c>
      <c r="AE43">
        <v>848.19873049976104</v>
      </c>
      <c r="AF43">
        <v>803.18941177746501</v>
      </c>
    </row>
    <row r="44" spans="1:32" x14ac:dyDescent="0.3">
      <c r="A44" t="s">
        <v>222</v>
      </c>
      <c r="B44" t="s">
        <v>381</v>
      </c>
      <c r="C44" t="s">
        <v>297</v>
      </c>
      <c r="D44" t="s">
        <v>382</v>
      </c>
      <c r="E44" t="s">
        <v>298</v>
      </c>
      <c r="F44">
        <v>4432.4309862185401</v>
      </c>
      <c r="G44">
        <v>4718.39513521341</v>
      </c>
      <c r="H44">
        <v>4892.0118511402698</v>
      </c>
      <c r="I44">
        <v>5057.4907606772204</v>
      </c>
      <c r="J44">
        <v>5187.6811426861505</v>
      </c>
      <c r="K44">
        <v>5315.5030308538098</v>
      </c>
      <c r="L44">
        <v>5650.4230641696104</v>
      </c>
      <c r="M44">
        <v>5831.1748573956902</v>
      </c>
      <c r="N44">
        <v>6142.9740305858204</v>
      </c>
      <c r="O44">
        <v>6188.07851208998</v>
      </c>
      <c r="P44">
        <v>6017.4254783202696</v>
      </c>
      <c r="Q44">
        <v>6018.6485303341397</v>
      </c>
      <c r="R44">
        <v>6159.9968617624299</v>
      </c>
      <c r="S44">
        <v>6162.4975008668598</v>
      </c>
      <c r="T44">
        <v>5726.6369480404401</v>
      </c>
      <c r="U44">
        <v>5575.8028202545902</v>
      </c>
      <c r="V44">
        <v>5485.37067459439</v>
      </c>
      <c r="W44">
        <v>5491.2452394225902</v>
      </c>
      <c r="X44">
        <v>5513.4752851019703</v>
      </c>
      <c r="Y44">
        <v>5580.5923942419504</v>
      </c>
      <c r="Z44">
        <v>5803.0499770261004</v>
      </c>
      <c r="AA44">
        <v>6058.3436931640299</v>
      </c>
      <c r="AB44">
        <v>6283.4748757753296</v>
      </c>
      <c r="AC44">
        <v>6355.1325558756298</v>
      </c>
      <c r="AD44">
        <v>6370.3155244837999</v>
      </c>
      <c r="AE44">
        <v>6185.6843911414499</v>
      </c>
      <c r="AF44">
        <v>6146.2201459956996</v>
      </c>
    </row>
    <row r="45" spans="1:32" x14ac:dyDescent="0.3">
      <c r="A45" t="s">
        <v>222</v>
      </c>
      <c r="B45" t="s">
        <v>383</v>
      </c>
      <c r="C45" t="s">
        <v>297</v>
      </c>
      <c r="D45" t="s">
        <v>384</v>
      </c>
      <c r="E45" t="s">
        <v>298</v>
      </c>
      <c r="F45">
        <v>4430.5751046287796</v>
      </c>
      <c r="G45">
        <v>4716.4141410722405</v>
      </c>
      <c r="H45">
        <v>4889.9901505590897</v>
      </c>
      <c r="I45">
        <v>5055.4708304644</v>
      </c>
      <c r="J45">
        <v>5185.6241077854702</v>
      </c>
      <c r="K45">
        <v>5313.4454699776397</v>
      </c>
      <c r="L45">
        <v>5648.2366049704797</v>
      </c>
      <c r="M45">
        <v>5828.8938646222296</v>
      </c>
      <c r="N45">
        <v>6140.5097825815801</v>
      </c>
      <c r="O45">
        <v>6185.6185325789102</v>
      </c>
      <c r="P45">
        <v>6015.1113781764398</v>
      </c>
      <c r="Q45">
        <v>6016.39157823597</v>
      </c>
      <c r="R45">
        <v>6157.5608453482</v>
      </c>
      <c r="S45">
        <v>6160.0172981296701</v>
      </c>
      <c r="T45">
        <v>5724.4380915463198</v>
      </c>
      <c r="U45">
        <v>5573.6732407138197</v>
      </c>
      <c r="V45">
        <v>5483.1877392297001</v>
      </c>
      <c r="W45">
        <v>5489.0300369981996</v>
      </c>
      <c r="X45">
        <v>5511.1900593947803</v>
      </c>
      <c r="Y45">
        <v>5577.4431396894897</v>
      </c>
      <c r="Z45">
        <v>5799.15153151907</v>
      </c>
      <c r="AA45">
        <v>6054.1691562085998</v>
      </c>
      <c r="AB45">
        <v>6278.4827343227998</v>
      </c>
      <c r="AC45">
        <v>6349.9894850072897</v>
      </c>
      <c r="AD45">
        <v>6365.09983510251</v>
      </c>
      <c r="AE45">
        <v>6180.57133091986</v>
      </c>
      <c r="AF45">
        <v>6141.2579507828896</v>
      </c>
    </row>
    <row r="46" spans="1:32" x14ac:dyDescent="0.3">
      <c r="A46" t="s">
        <v>222</v>
      </c>
      <c r="B46" t="s">
        <v>385</v>
      </c>
      <c r="C46" t="s">
        <v>297</v>
      </c>
      <c r="D46" t="s">
        <v>386</v>
      </c>
      <c r="E46" t="s">
        <v>298</v>
      </c>
      <c r="F46">
        <v>101.217703566583</v>
      </c>
      <c r="G46">
        <v>111.328392362866</v>
      </c>
      <c r="H46">
        <v>118.493433971556</v>
      </c>
      <c r="I46">
        <v>123.889882305074</v>
      </c>
      <c r="J46">
        <v>128.509957938638</v>
      </c>
      <c r="K46">
        <v>133.600965773425</v>
      </c>
      <c r="L46">
        <v>141.164064833547</v>
      </c>
      <c r="M46">
        <v>146.87801588873899</v>
      </c>
      <c r="N46">
        <v>157.17080654260801</v>
      </c>
      <c r="O46">
        <v>159.26729264256099</v>
      </c>
      <c r="P46">
        <v>155.983113193641</v>
      </c>
      <c r="Q46">
        <v>157.80365229423899</v>
      </c>
      <c r="R46">
        <v>164.787018509391</v>
      </c>
      <c r="S46">
        <v>170.18976474169199</v>
      </c>
      <c r="T46">
        <v>161.300517799641</v>
      </c>
      <c r="U46">
        <v>157.31947454650901</v>
      </c>
      <c r="V46">
        <v>168.18836999537299</v>
      </c>
      <c r="W46">
        <v>176.733556478802</v>
      </c>
      <c r="X46">
        <v>183.23385583429001</v>
      </c>
      <c r="Y46">
        <v>182.35635988545999</v>
      </c>
      <c r="Z46">
        <v>195.030604554365</v>
      </c>
      <c r="AA46">
        <v>206.88843772900699</v>
      </c>
      <c r="AB46">
        <v>225.26252075814401</v>
      </c>
      <c r="AC46">
        <v>247.304923441581</v>
      </c>
      <c r="AD46">
        <v>273.11351656029899</v>
      </c>
      <c r="AE46">
        <v>247.667099133677</v>
      </c>
      <c r="AF46">
        <v>221.42028613705901</v>
      </c>
    </row>
    <row r="47" spans="1:32" x14ac:dyDescent="0.3">
      <c r="A47" t="s">
        <v>222</v>
      </c>
      <c r="B47" t="s">
        <v>387</v>
      </c>
      <c r="C47" t="s">
        <v>297</v>
      </c>
      <c r="D47" t="s">
        <v>388</v>
      </c>
      <c r="E47" t="s">
        <v>298</v>
      </c>
      <c r="F47">
        <v>50.5358245944537</v>
      </c>
      <c r="G47">
        <v>54.348615115342596</v>
      </c>
      <c r="H47">
        <v>56.332846627720201</v>
      </c>
      <c r="I47">
        <v>56.915266402312099</v>
      </c>
      <c r="J47">
        <v>59.573574663473501</v>
      </c>
      <c r="K47">
        <v>65.566389426540596</v>
      </c>
      <c r="L47">
        <v>70.432563959965805</v>
      </c>
      <c r="M47">
        <v>71.725423886883405</v>
      </c>
      <c r="N47">
        <v>77.210832548045801</v>
      </c>
      <c r="O47">
        <v>78.013840331249895</v>
      </c>
      <c r="P47">
        <v>78.913324109941499</v>
      </c>
      <c r="Q47">
        <v>81.251862421419403</v>
      </c>
      <c r="R47">
        <v>90.457357774846599</v>
      </c>
      <c r="S47">
        <v>91.796503028460293</v>
      </c>
      <c r="T47">
        <v>90.053486600840699</v>
      </c>
      <c r="U47">
        <v>84.429821189923302</v>
      </c>
      <c r="V47">
        <v>83.836695374135601</v>
      </c>
      <c r="W47">
        <v>91.195743418168306</v>
      </c>
      <c r="X47">
        <v>94.498888418599293</v>
      </c>
      <c r="Y47">
        <v>94.490077141455103</v>
      </c>
      <c r="Z47">
        <v>91.074848732776999</v>
      </c>
      <c r="AA47">
        <v>85.943699898172</v>
      </c>
      <c r="AB47">
        <v>84.553691399816898</v>
      </c>
      <c r="AC47">
        <v>83.844026047754198</v>
      </c>
      <c r="AD47">
        <v>82.859259291719397</v>
      </c>
      <c r="AE47">
        <v>79.910666681273696</v>
      </c>
      <c r="AF47">
        <v>76.970654400306202</v>
      </c>
    </row>
    <row r="48" spans="1:32" x14ac:dyDescent="0.3">
      <c r="A48" t="s">
        <v>222</v>
      </c>
      <c r="B48" t="s">
        <v>389</v>
      </c>
      <c r="C48" t="s">
        <v>297</v>
      </c>
      <c r="D48" t="s">
        <v>390</v>
      </c>
      <c r="E48" t="s">
        <v>298</v>
      </c>
      <c r="F48">
        <v>134.71726385206699</v>
      </c>
      <c r="G48">
        <v>143.96114609541601</v>
      </c>
      <c r="H48">
        <v>149.15026230791699</v>
      </c>
      <c r="I48">
        <v>150.70903953873699</v>
      </c>
      <c r="J48">
        <v>156.65632403537401</v>
      </c>
      <c r="K48">
        <v>166.82057720372501</v>
      </c>
      <c r="L48">
        <v>179.780756474036</v>
      </c>
      <c r="M48">
        <v>189.533238588453</v>
      </c>
      <c r="N48">
        <v>207.87224029650599</v>
      </c>
      <c r="O48">
        <v>212.62437820833301</v>
      </c>
      <c r="P48">
        <v>209.532569319467</v>
      </c>
      <c r="Q48">
        <v>211.89757006597199</v>
      </c>
      <c r="R48">
        <v>223.36424643592301</v>
      </c>
      <c r="S48">
        <v>227.36285561477499</v>
      </c>
      <c r="T48">
        <v>222.83123270904699</v>
      </c>
      <c r="U48">
        <v>218.22538197102901</v>
      </c>
      <c r="V48">
        <v>239.355727615094</v>
      </c>
      <c r="W48">
        <v>257.79420581840998</v>
      </c>
      <c r="X48">
        <v>271.87725340693203</v>
      </c>
      <c r="Y48">
        <v>282.53035017712699</v>
      </c>
      <c r="Z48">
        <v>291.10274897620297</v>
      </c>
      <c r="AA48">
        <v>302.51756867874798</v>
      </c>
      <c r="AB48">
        <v>316.320314310941</v>
      </c>
      <c r="AC48">
        <v>303.777712327009</v>
      </c>
      <c r="AD48">
        <v>296.81714382507897</v>
      </c>
      <c r="AE48">
        <v>287.69754176936601</v>
      </c>
      <c r="AF48">
        <v>283.21073909603598</v>
      </c>
    </row>
    <row r="49" spans="1:32" x14ac:dyDescent="0.3">
      <c r="A49" t="s">
        <v>222</v>
      </c>
      <c r="B49" t="s">
        <v>391</v>
      </c>
      <c r="C49" t="s">
        <v>297</v>
      </c>
      <c r="D49" t="s">
        <v>392</v>
      </c>
      <c r="E49" t="s">
        <v>298</v>
      </c>
      <c r="F49">
        <v>31.241300317099501</v>
      </c>
      <c r="G49">
        <v>32.290123618392997</v>
      </c>
      <c r="H49">
        <v>33.160123874664798</v>
      </c>
      <c r="I49">
        <v>33.089160311402601</v>
      </c>
      <c r="J49">
        <v>33.605451939654799</v>
      </c>
      <c r="K49">
        <v>34.900115216707803</v>
      </c>
      <c r="L49">
        <v>37.552297291718801</v>
      </c>
      <c r="M49">
        <v>39.656161483675199</v>
      </c>
      <c r="N49">
        <v>42.610362379889999</v>
      </c>
      <c r="O49">
        <v>42.895642989275103</v>
      </c>
      <c r="P49">
        <v>41.786518238512798</v>
      </c>
      <c r="Q49">
        <v>41.493494958180499</v>
      </c>
      <c r="R49">
        <v>41.240778371506998</v>
      </c>
      <c r="S49">
        <v>41.437609810861503</v>
      </c>
      <c r="T49">
        <v>40.584888559700801</v>
      </c>
      <c r="U49">
        <v>40.236206119215403</v>
      </c>
      <c r="V49">
        <v>41.361117210172203</v>
      </c>
      <c r="W49">
        <v>40.562649696365597</v>
      </c>
      <c r="X49">
        <v>41.2673069636474</v>
      </c>
      <c r="Y49">
        <v>40.227621656331401</v>
      </c>
      <c r="Z49">
        <v>39.139113639729104</v>
      </c>
      <c r="AA49">
        <v>39.945163733061001</v>
      </c>
      <c r="AB49">
        <v>40.075796470486701</v>
      </c>
      <c r="AC49">
        <v>41.687094761034402</v>
      </c>
      <c r="AD49">
        <v>44.619494343301398</v>
      </c>
      <c r="AE49">
        <v>41.443684746735002</v>
      </c>
      <c r="AF49">
        <v>42.640141366880002</v>
      </c>
    </row>
    <row r="50" spans="1:32" x14ac:dyDescent="0.3">
      <c r="A50" t="s">
        <v>222</v>
      </c>
      <c r="B50" t="s">
        <v>393</v>
      </c>
      <c r="C50" t="s">
        <v>297</v>
      </c>
      <c r="D50" t="s">
        <v>394</v>
      </c>
      <c r="E50" t="s">
        <v>298</v>
      </c>
      <c r="F50">
        <v>52.940138940513599</v>
      </c>
      <c r="G50">
        <v>57.322407361680298</v>
      </c>
      <c r="H50">
        <v>59.657291805532303</v>
      </c>
      <c r="I50">
        <v>60.7046128250227</v>
      </c>
      <c r="J50">
        <v>63.477297432245898</v>
      </c>
      <c r="K50">
        <v>66.354072560476595</v>
      </c>
      <c r="L50">
        <v>71.795895222351703</v>
      </c>
      <c r="M50">
        <v>78.151653217893895</v>
      </c>
      <c r="N50">
        <v>88.051045368570001</v>
      </c>
      <c r="O50">
        <v>91.714894887808398</v>
      </c>
      <c r="P50">
        <v>88.832726971012207</v>
      </c>
      <c r="Q50">
        <v>89.152212686371598</v>
      </c>
      <c r="R50">
        <v>91.666110289569005</v>
      </c>
      <c r="S50">
        <v>94.128742775453603</v>
      </c>
      <c r="T50">
        <v>92.1928575485057</v>
      </c>
      <c r="U50">
        <v>93.559354661890396</v>
      </c>
      <c r="V50">
        <v>114.157915030786</v>
      </c>
      <c r="W50">
        <v>126.035812703876</v>
      </c>
      <c r="X50">
        <v>136.11105802468501</v>
      </c>
      <c r="Y50">
        <v>147.81265137934</v>
      </c>
      <c r="Z50">
        <v>160.88878660369701</v>
      </c>
      <c r="AA50">
        <v>176.62870504751501</v>
      </c>
      <c r="AB50">
        <v>191.69082644063701</v>
      </c>
      <c r="AC50">
        <v>178.24659151821999</v>
      </c>
      <c r="AD50">
        <v>169.33839019005799</v>
      </c>
      <c r="AE50">
        <v>166.343190341357</v>
      </c>
      <c r="AF50">
        <v>163.59994332885</v>
      </c>
    </row>
    <row r="51" spans="1:32" x14ac:dyDescent="0.3">
      <c r="A51" t="s">
        <v>222</v>
      </c>
      <c r="B51" t="s">
        <v>395</v>
      </c>
      <c r="C51" t="s">
        <v>297</v>
      </c>
      <c r="D51" t="s">
        <v>396</v>
      </c>
      <c r="E51" t="s">
        <v>298</v>
      </c>
      <c r="F51">
        <v>44.1831481329897</v>
      </c>
      <c r="G51">
        <v>47.979784915198699</v>
      </c>
      <c r="H51">
        <v>50.050556832163601</v>
      </c>
      <c r="I51">
        <v>50.997651078334997</v>
      </c>
      <c r="J51">
        <v>53.436873342646898</v>
      </c>
      <c r="K51">
        <v>55.970920307731198</v>
      </c>
      <c r="L51">
        <v>60.882729306441398</v>
      </c>
      <c r="M51">
        <v>66.466493368552904</v>
      </c>
      <c r="N51">
        <v>75.416011448259098</v>
      </c>
      <c r="O51">
        <v>78.826387428961297</v>
      </c>
      <c r="P51">
        <v>76.368477088248397</v>
      </c>
      <c r="Q51">
        <v>76.523137574007706</v>
      </c>
      <c r="R51">
        <v>78.411742217649106</v>
      </c>
      <c r="S51">
        <v>80.483450171001806</v>
      </c>
      <c r="T51">
        <v>79.054728010055697</v>
      </c>
      <c r="U51">
        <v>80.647722206782703</v>
      </c>
      <c r="V51">
        <v>100.25079803828</v>
      </c>
      <c r="W51">
        <v>110.473889996788</v>
      </c>
      <c r="X51">
        <v>118.564004824702</v>
      </c>
      <c r="Y51">
        <v>128.430778024533</v>
      </c>
      <c r="Z51">
        <v>139.21013987564299</v>
      </c>
      <c r="AA51">
        <v>153.38699877342401</v>
      </c>
      <c r="AB51">
        <v>165.90817997453999</v>
      </c>
      <c r="AC51">
        <v>150.57445875245401</v>
      </c>
      <c r="AD51">
        <v>142.72035549934401</v>
      </c>
      <c r="AE51">
        <v>138.80417870139601</v>
      </c>
      <c r="AF51">
        <v>135.87214977479999</v>
      </c>
    </row>
    <row r="52" spans="1:32" x14ac:dyDescent="0.3">
      <c r="A52" t="s">
        <v>222</v>
      </c>
      <c r="B52" t="s">
        <v>397</v>
      </c>
      <c r="C52" t="s">
        <v>297</v>
      </c>
      <c r="D52" t="s">
        <v>398</v>
      </c>
      <c r="E52" t="s">
        <v>298</v>
      </c>
      <c r="F52">
        <v>8.75699080752395</v>
      </c>
      <c r="G52">
        <v>9.3426224464816503</v>
      </c>
      <c r="H52">
        <v>9.60673497336861</v>
      </c>
      <c r="I52">
        <v>9.7069617466876696</v>
      </c>
      <c r="J52">
        <v>10.040424089598901</v>
      </c>
      <c r="K52">
        <v>10.383152252745401</v>
      </c>
      <c r="L52">
        <v>10.9131659159103</v>
      </c>
      <c r="M52">
        <v>11.685159849341</v>
      </c>
      <c r="N52">
        <v>12.635033920310899</v>
      </c>
      <c r="O52">
        <v>12.888507458847</v>
      </c>
      <c r="P52">
        <v>12.4642498827638</v>
      </c>
      <c r="Q52">
        <v>12.6290751123638</v>
      </c>
      <c r="R52">
        <v>13.254368071919799</v>
      </c>
      <c r="S52">
        <v>13.6452926044518</v>
      </c>
      <c r="T52">
        <v>13.13812953845</v>
      </c>
      <c r="U52">
        <v>12.9116324551077</v>
      </c>
      <c r="V52">
        <v>13.907116992506699</v>
      </c>
      <c r="W52">
        <v>15.561922707088099</v>
      </c>
      <c r="X52">
        <v>17.5470531999831</v>
      </c>
      <c r="Y52">
        <v>19.381873354807201</v>
      </c>
      <c r="Z52">
        <v>21.6786467280544</v>
      </c>
      <c r="AA52">
        <v>23.2417062740906</v>
      </c>
      <c r="AB52">
        <v>25.7826464660974</v>
      </c>
      <c r="AC52">
        <v>27.6721327657663</v>
      </c>
      <c r="AD52">
        <v>26.618034690714001</v>
      </c>
      <c r="AE52">
        <v>27.539011639961</v>
      </c>
      <c r="AF52">
        <v>27.727793554049398</v>
      </c>
    </row>
    <row r="53" spans="1:32" x14ac:dyDescent="0.3">
      <c r="A53" t="s">
        <v>222</v>
      </c>
      <c r="B53" t="s">
        <v>399</v>
      </c>
      <c r="C53" t="s">
        <v>297</v>
      </c>
      <c r="D53" t="s">
        <v>400</v>
      </c>
      <c r="E53" t="s">
        <v>298</v>
      </c>
      <c r="F53">
        <v>81.647599904503096</v>
      </c>
      <c r="G53">
        <v>84.439378992781101</v>
      </c>
      <c r="H53">
        <v>84.588365229426003</v>
      </c>
      <c r="I53">
        <v>83.229506126130005</v>
      </c>
      <c r="J53">
        <v>83.352818960275599</v>
      </c>
      <c r="K53">
        <v>85.341106233607704</v>
      </c>
      <c r="L53">
        <v>90.878213071536095</v>
      </c>
      <c r="M53">
        <v>89.811488923973698</v>
      </c>
      <c r="N53">
        <v>88.876777462350304</v>
      </c>
      <c r="O53">
        <v>89.179018359474497</v>
      </c>
      <c r="P53">
        <v>87.419342345488005</v>
      </c>
      <c r="Q53">
        <v>87.276267399663396</v>
      </c>
      <c r="R53">
        <v>92.637993311323399</v>
      </c>
      <c r="S53">
        <v>94.674608619084296</v>
      </c>
      <c r="T53">
        <v>88.817560701394598</v>
      </c>
      <c r="U53">
        <v>86.618848101893207</v>
      </c>
      <c r="V53">
        <v>85.413632236956801</v>
      </c>
      <c r="W53">
        <v>83.340564366346797</v>
      </c>
      <c r="X53">
        <v>85.374848794955398</v>
      </c>
      <c r="Y53">
        <v>92.910772167148195</v>
      </c>
      <c r="Z53">
        <v>100.055474350681</v>
      </c>
      <c r="AA53">
        <v>109.259696160866</v>
      </c>
      <c r="AB53">
        <v>106.02207300873199</v>
      </c>
      <c r="AC53">
        <v>106.602819190945</v>
      </c>
      <c r="AD53">
        <v>118.7263526083</v>
      </c>
      <c r="AE53">
        <v>110.62438901251799</v>
      </c>
      <c r="AF53">
        <v>108.616109209925</v>
      </c>
    </row>
    <row r="54" spans="1:32" x14ac:dyDescent="0.3">
      <c r="A54" t="s">
        <v>222</v>
      </c>
      <c r="B54" t="s">
        <v>401</v>
      </c>
      <c r="C54" t="s">
        <v>297</v>
      </c>
      <c r="D54" t="s">
        <v>402</v>
      </c>
      <c r="E54" t="s">
        <v>298</v>
      </c>
      <c r="F54">
        <v>168.565427211295</v>
      </c>
      <c r="G54">
        <v>175.949676973137</v>
      </c>
      <c r="H54">
        <v>178.13457931302901</v>
      </c>
      <c r="I54">
        <v>176.60465568688701</v>
      </c>
      <c r="J54">
        <v>175.88482677004299</v>
      </c>
      <c r="K54">
        <v>177.49037264935399</v>
      </c>
      <c r="L54">
        <v>187.92585965551299</v>
      </c>
      <c r="M54">
        <v>191.27112756424</v>
      </c>
      <c r="N54">
        <v>201.06211397067199</v>
      </c>
      <c r="O54">
        <v>204.20094916109099</v>
      </c>
      <c r="P54">
        <v>198.50678931457901</v>
      </c>
      <c r="Q54">
        <v>198.41100905162401</v>
      </c>
      <c r="R54">
        <v>207.49169668904699</v>
      </c>
      <c r="S54">
        <v>211.61400773318999</v>
      </c>
      <c r="T54">
        <v>199.79335699166</v>
      </c>
      <c r="U54">
        <v>193.77724083630599</v>
      </c>
      <c r="V54">
        <v>191.838592952303</v>
      </c>
      <c r="W54">
        <v>188.78156923527101</v>
      </c>
      <c r="X54">
        <v>193.71269903498001</v>
      </c>
      <c r="Y54">
        <v>207.79706104026499</v>
      </c>
      <c r="Z54">
        <v>219.21117939056799</v>
      </c>
      <c r="AA54">
        <v>232.51632051713</v>
      </c>
      <c r="AB54">
        <v>230.58533940654999</v>
      </c>
      <c r="AC54">
        <v>232.624756842115</v>
      </c>
      <c r="AD54">
        <v>247.08670007631599</v>
      </c>
      <c r="AE54">
        <v>239.50332792795501</v>
      </c>
      <c r="AF54">
        <v>237.589107914772</v>
      </c>
    </row>
    <row r="55" spans="1:32" x14ac:dyDescent="0.3">
      <c r="A55" t="s">
        <v>222</v>
      </c>
      <c r="B55" t="s">
        <v>403</v>
      </c>
      <c r="C55" t="s">
        <v>297</v>
      </c>
      <c r="D55" t="s">
        <v>404</v>
      </c>
      <c r="E55" t="s">
        <v>298</v>
      </c>
      <c r="F55">
        <v>86.917827306791693</v>
      </c>
      <c r="G55">
        <v>91.510297980355702</v>
      </c>
      <c r="H55">
        <v>93.546214083603303</v>
      </c>
      <c r="I55">
        <v>93.375149560756995</v>
      </c>
      <c r="J55">
        <v>92.532007809766995</v>
      </c>
      <c r="K55">
        <v>92.149266415746197</v>
      </c>
      <c r="L55">
        <v>97.047646583977297</v>
      </c>
      <c r="M55">
        <v>101.45963864026599</v>
      </c>
      <c r="N55">
        <v>112.185336508322</v>
      </c>
      <c r="O55">
        <v>115.02193080161599</v>
      </c>
      <c r="P55">
        <v>111.087446969091</v>
      </c>
      <c r="Q55">
        <v>111.13474165196</v>
      </c>
      <c r="R55">
        <v>114.853703377724</v>
      </c>
      <c r="S55">
        <v>116.939399114106</v>
      </c>
      <c r="T55">
        <v>110.975796290266</v>
      </c>
      <c r="U55">
        <v>107.158392734413</v>
      </c>
      <c r="V55">
        <v>106.424960715346</v>
      </c>
      <c r="W55">
        <v>105.441004868924</v>
      </c>
      <c r="X55">
        <v>108.33785024002501</v>
      </c>
      <c r="Y55">
        <v>114.886288873117</v>
      </c>
      <c r="Z55">
        <v>119.155705039887</v>
      </c>
      <c r="AA55">
        <v>123.256624356264</v>
      </c>
      <c r="AB55">
        <v>124.563266397818</v>
      </c>
      <c r="AC55">
        <v>126.02193765117001</v>
      </c>
      <c r="AD55">
        <v>128.36034746801599</v>
      </c>
      <c r="AE55">
        <v>128.87893891543601</v>
      </c>
      <c r="AF55">
        <v>128.97299870484699</v>
      </c>
    </row>
    <row r="56" spans="1:32" x14ac:dyDescent="0.3">
      <c r="A56" t="s">
        <v>222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222</v>
      </c>
      <c r="B57" t="s">
        <v>407</v>
      </c>
      <c r="C57" t="s">
        <v>297</v>
      </c>
      <c r="D57" t="s">
        <v>408</v>
      </c>
      <c r="E57" t="s">
        <v>298</v>
      </c>
      <c r="F57">
        <v>4621.55501654612</v>
      </c>
      <c r="G57">
        <v>4923.09872281974</v>
      </c>
      <c r="H57">
        <v>5106.7625307472799</v>
      </c>
      <c r="I57">
        <v>5276.1302393542001</v>
      </c>
      <c r="J57">
        <v>5413.3704746152498</v>
      </c>
      <c r="K57">
        <v>5554.2527980455798</v>
      </c>
      <c r="L57">
        <v>5910.6907840071399</v>
      </c>
      <c r="M57">
        <v>6106.0415613725299</v>
      </c>
      <c r="N57">
        <v>6441.3554147438999</v>
      </c>
      <c r="O57">
        <v>6489.7341863102602</v>
      </c>
      <c r="P57">
        <v>6311.8199260973597</v>
      </c>
      <c r="Q57">
        <v>6313.9987436219699</v>
      </c>
      <c r="R57">
        <v>6463.3309667822596</v>
      </c>
      <c r="S57">
        <v>6466.71147925482</v>
      </c>
      <c r="T57">
        <v>6019.2306226011897</v>
      </c>
      <c r="U57">
        <v>5855.44985028048</v>
      </c>
      <c r="V57">
        <v>5781.4437918916701</v>
      </c>
      <c r="W57">
        <v>5801.5835793326196</v>
      </c>
      <c r="X57">
        <v>5841.7682995498799</v>
      </c>
      <c r="Y57">
        <v>5923.53183369812</v>
      </c>
      <c r="Z57">
        <v>6160.1959634476698</v>
      </c>
      <c r="AA57">
        <v>6437.4676833580797</v>
      </c>
      <c r="AB57">
        <v>6691.28089111809</v>
      </c>
      <c r="AC57">
        <v>6756.78390335732</v>
      </c>
      <c r="AD57">
        <v>6767.4494833864801</v>
      </c>
      <c r="AE57">
        <v>6583.3474150126904</v>
      </c>
      <c r="AF57">
        <v>6549.49803054926</v>
      </c>
    </row>
    <row r="58" spans="1:32" x14ac:dyDescent="0.3">
      <c r="A58" t="s">
        <v>222</v>
      </c>
      <c r="B58" t="s">
        <v>409</v>
      </c>
      <c r="C58" t="s">
        <v>297</v>
      </c>
      <c r="D58" t="s">
        <v>410</v>
      </c>
      <c r="E58" t="s">
        <v>298</v>
      </c>
      <c r="F58">
        <v>4621.55501654612</v>
      </c>
      <c r="G58">
        <v>4923.09872281974</v>
      </c>
      <c r="H58">
        <v>5106.7625307472799</v>
      </c>
      <c r="I58">
        <v>5276.1302393542001</v>
      </c>
      <c r="J58">
        <v>5413.3704746152498</v>
      </c>
      <c r="K58">
        <v>5554.2527980455798</v>
      </c>
      <c r="L58">
        <v>5910.6907840071399</v>
      </c>
      <c r="M58">
        <v>6106.0415613725299</v>
      </c>
      <c r="N58">
        <v>6441.3554147438999</v>
      </c>
      <c r="O58">
        <v>6489.7341863102602</v>
      </c>
      <c r="P58">
        <v>6311.8199260973597</v>
      </c>
      <c r="Q58">
        <v>6313.9987436219699</v>
      </c>
      <c r="R58">
        <v>6463.3309667822596</v>
      </c>
      <c r="S58">
        <v>6466.71147925482</v>
      </c>
      <c r="T58">
        <v>6019.2306226011897</v>
      </c>
      <c r="U58">
        <v>5855.44985028048</v>
      </c>
      <c r="V58">
        <v>5781.4437918916701</v>
      </c>
      <c r="W58">
        <v>5801.5835793326196</v>
      </c>
      <c r="X58">
        <v>5841.7682995498799</v>
      </c>
      <c r="Y58">
        <v>5923.53183369812</v>
      </c>
      <c r="Z58">
        <v>6160.1959634476698</v>
      </c>
      <c r="AA58">
        <v>6437.4676833580797</v>
      </c>
      <c r="AB58">
        <v>6691.28089111809</v>
      </c>
      <c r="AC58">
        <v>6756.78390335732</v>
      </c>
      <c r="AD58">
        <v>6767.4494833864801</v>
      </c>
      <c r="AE58">
        <v>6583.3474150126904</v>
      </c>
      <c r="AF58">
        <v>6549.49803054926</v>
      </c>
    </row>
    <row r="59" spans="1:32" x14ac:dyDescent="0.3">
      <c r="A59" t="s">
        <v>222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224</v>
      </c>
      <c r="B2" t="s">
        <v>295</v>
      </c>
      <c r="C2" t="s">
        <v>297</v>
      </c>
      <c r="D2" t="s">
        <v>296</v>
      </c>
      <c r="E2" t="s">
        <v>298</v>
      </c>
      <c r="F2">
        <v>104.432559581102</v>
      </c>
      <c r="G2">
        <v>107.736634935694</v>
      </c>
      <c r="H2">
        <v>108.724803233765</v>
      </c>
      <c r="I2">
        <v>108.645142137657</v>
      </c>
      <c r="J2">
        <v>110.64110871557899</v>
      </c>
      <c r="K2">
        <v>111.29277262341699</v>
      </c>
      <c r="L2">
        <v>110.248243938306</v>
      </c>
      <c r="M2">
        <v>109.397735042902</v>
      </c>
      <c r="N2">
        <v>109.298853249324</v>
      </c>
      <c r="O2">
        <v>109.277803660877</v>
      </c>
      <c r="P2">
        <v>110.41159083362</v>
      </c>
      <c r="Q2">
        <v>109.66414042305399</v>
      </c>
      <c r="R2">
        <v>116.249301231845</v>
      </c>
      <c r="S2">
        <v>121.299129681464</v>
      </c>
      <c r="T2">
        <v>120.262984679167</v>
      </c>
      <c r="U2">
        <v>121.40541946723199</v>
      </c>
      <c r="V2">
        <v>127.011453145902</v>
      </c>
      <c r="W2">
        <v>133.55905078466</v>
      </c>
      <c r="X2">
        <v>131.54777480710399</v>
      </c>
      <c r="Y2">
        <v>136.11683734147701</v>
      </c>
      <c r="Z2">
        <v>143.535967187625</v>
      </c>
      <c r="AA2">
        <v>151.19762976906199</v>
      </c>
      <c r="AB2">
        <v>154.39191605687699</v>
      </c>
      <c r="AC2">
        <v>152.949258354639</v>
      </c>
      <c r="AD2">
        <v>157.84132217361099</v>
      </c>
      <c r="AE2">
        <v>150.42305413082201</v>
      </c>
      <c r="AF2">
        <v>146.32538346116201</v>
      </c>
    </row>
    <row r="3" spans="1:32" x14ac:dyDescent="0.3">
      <c r="A3" t="s">
        <v>224</v>
      </c>
      <c r="B3" t="s">
        <v>299</v>
      </c>
      <c r="C3" t="s">
        <v>297</v>
      </c>
      <c r="D3" t="s">
        <v>300</v>
      </c>
      <c r="E3" t="s">
        <v>298</v>
      </c>
      <c r="F3">
        <v>10.879173889702599</v>
      </c>
      <c r="G3">
        <v>11.069002040734899</v>
      </c>
      <c r="H3">
        <v>11.4930072726979</v>
      </c>
      <c r="I3">
        <v>11.6645104733881</v>
      </c>
      <c r="J3">
        <v>11.8573690706177</v>
      </c>
      <c r="K3">
        <v>12.3596905931077</v>
      </c>
      <c r="L3">
        <v>13.0376735509029</v>
      </c>
      <c r="M3">
        <v>13.5357381110276</v>
      </c>
      <c r="N3">
        <v>13.574723737322399</v>
      </c>
      <c r="O3">
        <v>13.6571908276615</v>
      </c>
      <c r="P3">
        <v>14.4360271966542</v>
      </c>
      <c r="Q3">
        <v>14.8852965985282</v>
      </c>
      <c r="R3">
        <v>15.652064440266001</v>
      </c>
      <c r="S3">
        <v>16.319143852407201</v>
      </c>
      <c r="T3">
        <v>15.2992896375141</v>
      </c>
      <c r="U3">
        <v>14.977105731630999</v>
      </c>
      <c r="V3">
        <v>15.4826024617134</v>
      </c>
      <c r="W3">
        <v>15.418667892742301</v>
      </c>
      <c r="X3">
        <v>15.1101957675425</v>
      </c>
      <c r="Y3">
        <v>15.1095298679575</v>
      </c>
      <c r="Z3">
        <v>15.1903968832085</v>
      </c>
      <c r="AA3">
        <v>15.0277205378065</v>
      </c>
      <c r="AB3">
        <v>14.8906970583676</v>
      </c>
      <c r="AC3">
        <v>17.093891420473199</v>
      </c>
      <c r="AD3">
        <v>18.466010918559601</v>
      </c>
      <c r="AE3">
        <v>18.748512074328701</v>
      </c>
      <c r="AF3">
        <v>19.612416522569099</v>
      </c>
    </row>
    <row r="4" spans="1:32" x14ac:dyDescent="0.3">
      <c r="A4" t="s">
        <v>224</v>
      </c>
      <c r="B4" t="s">
        <v>301</v>
      </c>
      <c r="C4" t="s">
        <v>297</v>
      </c>
      <c r="D4" t="s">
        <v>302</v>
      </c>
      <c r="E4" t="s">
        <v>298</v>
      </c>
      <c r="F4">
        <v>1828.0737724887899</v>
      </c>
      <c r="G4">
        <v>1835.4606186113999</v>
      </c>
      <c r="H4">
        <v>1855.0405884237</v>
      </c>
      <c r="I4">
        <v>1860.9443243016201</v>
      </c>
      <c r="J4">
        <v>1865.93417101048</v>
      </c>
      <c r="K4">
        <v>1884.5493381245401</v>
      </c>
      <c r="L4">
        <v>1904.9789156510101</v>
      </c>
      <c r="M4">
        <v>1926.7575776943399</v>
      </c>
      <c r="N4">
        <v>1912.6191243048499</v>
      </c>
      <c r="O4">
        <v>1884.1839247785699</v>
      </c>
      <c r="P4">
        <v>1862.9198591979</v>
      </c>
      <c r="Q4">
        <v>1855.5724733258201</v>
      </c>
      <c r="R4">
        <v>1855.4584261354501</v>
      </c>
      <c r="S4">
        <v>1850.86271124429</v>
      </c>
      <c r="T4">
        <v>1762.65640038284</v>
      </c>
      <c r="U4">
        <v>1734.6371859646899</v>
      </c>
      <c r="V4">
        <v>1715.39319119588</v>
      </c>
      <c r="W4">
        <v>1673.74115713227</v>
      </c>
      <c r="X4">
        <v>1631.1554361518499</v>
      </c>
      <c r="Y4">
        <v>1610.40009797267</v>
      </c>
      <c r="Z4">
        <v>1613.9767734294901</v>
      </c>
      <c r="AA4">
        <v>1626.73261929048</v>
      </c>
      <c r="AB4">
        <v>1647.66110349683</v>
      </c>
      <c r="AC4">
        <v>1672.98508063483</v>
      </c>
      <c r="AD4">
        <v>1724.2812705393401</v>
      </c>
      <c r="AE4">
        <v>1783.20435907512</v>
      </c>
      <c r="AF4">
        <v>1899.61487459927</v>
      </c>
    </row>
    <row r="5" spans="1:32" x14ac:dyDescent="0.3">
      <c r="A5" t="s">
        <v>224</v>
      </c>
      <c r="B5" t="s">
        <v>303</v>
      </c>
      <c r="C5" t="s">
        <v>297</v>
      </c>
      <c r="D5" t="s">
        <v>304</v>
      </c>
      <c r="E5" t="s">
        <v>298</v>
      </c>
      <c r="F5">
        <v>249.73803802193501</v>
      </c>
      <c r="G5">
        <v>253.62529269550501</v>
      </c>
      <c r="H5">
        <v>252.62541468799401</v>
      </c>
      <c r="I5">
        <v>251.02590537432999</v>
      </c>
      <c r="J5">
        <v>250.538961662529</v>
      </c>
      <c r="K5">
        <v>250.877067413817</v>
      </c>
      <c r="L5">
        <v>254.437667857099</v>
      </c>
      <c r="M5">
        <v>258.61881989761099</v>
      </c>
      <c r="N5">
        <v>258.66412671358898</v>
      </c>
      <c r="O5">
        <v>255.75467256386801</v>
      </c>
      <c r="P5">
        <v>254.897257206668</v>
      </c>
      <c r="Q5">
        <v>255.01716334430901</v>
      </c>
      <c r="R5">
        <v>258.86282478852598</v>
      </c>
      <c r="S5">
        <v>265.43385154784698</v>
      </c>
      <c r="T5">
        <v>263.454318222832</v>
      </c>
      <c r="U5">
        <v>263.18991231423303</v>
      </c>
      <c r="V5">
        <v>262.24239317889101</v>
      </c>
      <c r="W5">
        <v>258.94529169243202</v>
      </c>
      <c r="X5">
        <v>257.10324430300898</v>
      </c>
      <c r="Y5">
        <v>257.20245686753299</v>
      </c>
      <c r="Z5">
        <v>262.01011589544498</v>
      </c>
      <c r="AA5">
        <v>270.65086938277801</v>
      </c>
      <c r="AB5">
        <v>279.495902859637</v>
      </c>
      <c r="AC5">
        <v>288.99024719216402</v>
      </c>
      <c r="AD5">
        <v>301.04588313715902</v>
      </c>
      <c r="AE5">
        <v>310.87728723349801</v>
      </c>
      <c r="AF5">
        <v>324.08541605436699</v>
      </c>
    </row>
    <row r="6" spans="1:32" x14ac:dyDescent="0.3">
      <c r="A6" t="s">
        <v>224</v>
      </c>
      <c r="B6" t="s">
        <v>305</v>
      </c>
      <c r="C6" t="s">
        <v>297</v>
      </c>
      <c r="D6" t="s">
        <v>306</v>
      </c>
      <c r="E6" t="s">
        <v>298</v>
      </c>
      <c r="F6">
        <v>427.54994757847197</v>
      </c>
      <c r="G6">
        <v>414.83635468313298</v>
      </c>
      <c r="H6">
        <v>408.55798377052997</v>
      </c>
      <c r="I6">
        <v>403.286612214971</v>
      </c>
      <c r="J6">
        <v>394.97308481472498</v>
      </c>
      <c r="K6">
        <v>386.34349418862797</v>
      </c>
      <c r="L6">
        <v>381.48819426850298</v>
      </c>
      <c r="M6">
        <v>379.01744648276298</v>
      </c>
      <c r="N6">
        <v>364.33121244247599</v>
      </c>
      <c r="O6">
        <v>347.97011545429001</v>
      </c>
      <c r="P6">
        <v>327.86872338230501</v>
      </c>
      <c r="Q6">
        <v>311.54690573812002</v>
      </c>
      <c r="R6">
        <v>297.45232341756298</v>
      </c>
      <c r="S6">
        <v>281.21600749358203</v>
      </c>
      <c r="T6">
        <v>259.283926147589</v>
      </c>
      <c r="U6">
        <v>247.01821018092201</v>
      </c>
      <c r="V6">
        <v>236.26504375901999</v>
      </c>
      <c r="W6">
        <v>229.17037461021201</v>
      </c>
      <c r="X6">
        <v>224.446823990686</v>
      </c>
      <c r="Y6">
        <v>224.787742708324</v>
      </c>
      <c r="Z6">
        <v>228.862581844125</v>
      </c>
      <c r="AA6">
        <v>235.50568177593399</v>
      </c>
      <c r="AB6">
        <v>241.176832575866</v>
      </c>
      <c r="AC6">
        <v>242.940015436495</v>
      </c>
      <c r="AD6">
        <v>248.65697862611501</v>
      </c>
      <c r="AE6">
        <v>254.970114610601</v>
      </c>
      <c r="AF6">
        <v>272.32303613746001</v>
      </c>
    </row>
    <row r="7" spans="1:32" x14ac:dyDescent="0.3">
      <c r="A7" t="s">
        <v>224</v>
      </c>
      <c r="B7" t="s">
        <v>307</v>
      </c>
      <c r="C7" t="s">
        <v>297</v>
      </c>
      <c r="D7" t="s">
        <v>308</v>
      </c>
      <c r="E7" t="s">
        <v>298</v>
      </c>
      <c r="F7">
        <v>192.23443420623499</v>
      </c>
      <c r="G7">
        <v>191.30383817414199</v>
      </c>
      <c r="H7">
        <v>192.88121169847599</v>
      </c>
      <c r="I7">
        <v>196.11638814688101</v>
      </c>
      <c r="J7">
        <v>198.11312305316699</v>
      </c>
      <c r="K7">
        <v>202.41641962785701</v>
      </c>
      <c r="L7">
        <v>204.15973399540701</v>
      </c>
      <c r="M7">
        <v>205.18752661253899</v>
      </c>
      <c r="N7">
        <v>204.58641649509099</v>
      </c>
      <c r="O7">
        <v>202.54306704052399</v>
      </c>
      <c r="P7">
        <v>200.75828781722601</v>
      </c>
      <c r="Q7">
        <v>199.39220024598399</v>
      </c>
      <c r="R7">
        <v>197.95501480287101</v>
      </c>
      <c r="S7">
        <v>193.929140800992</v>
      </c>
      <c r="T7">
        <v>182.304555282157</v>
      </c>
      <c r="U7">
        <v>178.368103872988</v>
      </c>
      <c r="V7">
        <v>173.63078731014701</v>
      </c>
      <c r="W7">
        <v>167.32289721888401</v>
      </c>
      <c r="X7">
        <v>159.86623267656299</v>
      </c>
      <c r="Y7">
        <v>155.19091393939499</v>
      </c>
      <c r="Z7">
        <v>154.985310359148</v>
      </c>
      <c r="AA7">
        <v>154.44060427830601</v>
      </c>
      <c r="AB7">
        <v>156.282524348176</v>
      </c>
      <c r="AC7">
        <v>156.39463976658101</v>
      </c>
      <c r="AD7">
        <v>159.61847911287501</v>
      </c>
      <c r="AE7">
        <v>165.58357074123199</v>
      </c>
      <c r="AF7">
        <v>175.629668318374</v>
      </c>
    </row>
    <row r="8" spans="1:32" x14ac:dyDescent="0.3">
      <c r="A8" t="s">
        <v>224</v>
      </c>
      <c r="B8" t="s">
        <v>309</v>
      </c>
      <c r="C8" t="s">
        <v>297</v>
      </c>
      <c r="D8" t="s">
        <v>310</v>
      </c>
      <c r="E8" t="s">
        <v>298</v>
      </c>
      <c r="F8">
        <v>26.092545595122999</v>
      </c>
      <c r="G8">
        <v>27.138128631508199</v>
      </c>
      <c r="H8">
        <v>27.4985812840786</v>
      </c>
      <c r="I8">
        <v>24.386364895843599</v>
      </c>
      <c r="J8">
        <v>24.198746317329199</v>
      </c>
      <c r="K8">
        <v>28.022907544034801</v>
      </c>
      <c r="L8">
        <v>29.861615937846501</v>
      </c>
      <c r="M8">
        <v>30.471274561811999</v>
      </c>
      <c r="N8">
        <v>31.884800850862401</v>
      </c>
      <c r="O8">
        <v>34.825033393928102</v>
      </c>
      <c r="P8">
        <v>42.913652117949098</v>
      </c>
      <c r="Q8">
        <v>51.6190738279751</v>
      </c>
      <c r="R8">
        <v>55.450801373453203</v>
      </c>
      <c r="S8">
        <v>63.249064244459198</v>
      </c>
      <c r="T8">
        <v>57.173962649931902</v>
      </c>
      <c r="U8">
        <v>60.290429467158397</v>
      </c>
      <c r="V8">
        <v>70.394134596382102</v>
      </c>
      <c r="W8">
        <v>68.099045046303402</v>
      </c>
      <c r="X8">
        <v>68.200303631810002</v>
      </c>
      <c r="Y8">
        <v>69.452834163380103</v>
      </c>
      <c r="Z8">
        <v>64.752294190765397</v>
      </c>
      <c r="AA8">
        <v>57.463257310074901</v>
      </c>
      <c r="AB8">
        <v>48.589708189398202</v>
      </c>
      <c r="AC8">
        <v>42.171781639179898</v>
      </c>
      <c r="AD8">
        <v>36.973795679128202</v>
      </c>
      <c r="AE8">
        <v>31.2384768140159</v>
      </c>
      <c r="AF8">
        <v>28.822754716737499</v>
      </c>
    </row>
    <row r="9" spans="1:32" x14ac:dyDescent="0.3">
      <c r="A9" t="s">
        <v>224</v>
      </c>
      <c r="B9" t="s">
        <v>311</v>
      </c>
      <c r="C9" t="s">
        <v>297</v>
      </c>
      <c r="D9" t="s">
        <v>312</v>
      </c>
      <c r="E9" t="s">
        <v>298</v>
      </c>
      <c r="F9">
        <v>73.756552323612198</v>
      </c>
      <c r="G9">
        <v>72.836335396451005</v>
      </c>
      <c r="H9">
        <v>73.419587533523199</v>
      </c>
      <c r="I9">
        <v>71.616067530100807</v>
      </c>
      <c r="J9">
        <v>69.470556646791806</v>
      </c>
      <c r="K9">
        <v>68.834909000222495</v>
      </c>
      <c r="L9">
        <v>68.482705586590001</v>
      </c>
      <c r="M9">
        <v>70.095248675513702</v>
      </c>
      <c r="N9">
        <v>71.1800706220492</v>
      </c>
      <c r="O9">
        <v>72.057243113485498</v>
      </c>
      <c r="P9">
        <v>72.617679384449005</v>
      </c>
      <c r="Q9">
        <v>72.970696613619296</v>
      </c>
      <c r="R9">
        <v>74.291013962696297</v>
      </c>
      <c r="S9">
        <v>73.931219171199103</v>
      </c>
      <c r="T9">
        <v>69.205398107160505</v>
      </c>
      <c r="U9">
        <v>70.723899803655698</v>
      </c>
      <c r="V9">
        <v>71.021365263863899</v>
      </c>
      <c r="W9">
        <v>71.513355927534306</v>
      </c>
      <c r="X9">
        <v>69.412471775175703</v>
      </c>
      <c r="Y9">
        <v>67.995484676063199</v>
      </c>
      <c r="Z9">
        <v>67.849556893295997</v>
      </c>
      <c r="AA9">
        <v>68.362907867786006</v>
      </c>
      <c r="AB9">
        <v>72.832766252569201</v>
      </c>
      <c r="AC9">
        <v>75.103967489154499</v>
      </c>
      <c r="AD9">
        <v>79.713460543510195</v>
      </c>
      <c r="AE9">
        <v>80.862468561365901</v>
      </c>
      <c r="AF9">
        <v>83.735443319468004</v>
      </c>
    </row>
    <row r="10" spans="1:32" x14ac:dyDescent="0.3">
      <c r="A10" t="s">
        <v>224</v>
      </c>
      <c r="B10" t="s">
        <v>313</v>
      </c>
      <c r="C10" t="s">
        <v>297</v>
      </c>
      <c r="D10" t="s">
        <v>314</v>
      </c>
      <c r="E10" t="s">
        <v>298</v>
      </c>
      <c r="F10">
        <v>134.849717355053</v>
      </c>
      <c r="G10">
        <v>133.58694229307599</v>
      </c>
      <c r="H10">
        <v>135.34816583836701</v>
      </c>
      <c r="I10">
        <v>132.21669823678499</v>
      </c>
      <c r="J10">
        <v>128.32088560190101</v>
      </c>
      <c r="K10">
        <v>127.62437154271799</v>
      </c>
      <c r="L10">
        <v>126.887982060548</v>
      </c>
      <c r="M10">
        <v>128.99367279982599</v>
      </c>
      <c r="N10">
        <v>128.570932444097</v>
      </c>
      <c r="O10">
        <v>128.38590991987601</v>
      </c>
      <c r="P10">
        <v>128.67729559475899</v>
      </c>
      <c r="Q10">
        <v>129.72092012307999</v>
      </c>
      <c r="R10">
        <v>133.35726942016601</v>
      </c>
      <c r="S10">
        <v>132.960546958576</v>
      </c>
      <c r="T10">
        <v>128.75165529796601</v>
      </c>
      <c r="U10">
        <v>131.468291779862</v>
      </c>
      <c r="V10">
        <v>132.88634861008501</v>
      </c>
      <c r="W10">
        <v>125.860307483658</v>
      </c>
      <c r="X10">
        <v>116.566804993158</v>
      </c>
      <c r="Y10">
        <v>108.964652114087</v>
      </c>
      <c r="Z10">
        <v>106.467948188045</v>
      </c>
      <c r="AA10">
        <v>105.31046052492</v>
      </c>
      <c r="AB10">
        <v>108.337770320221</v>
      </c>
      <c r="AC10">
        <v>110.140737240333</v>
      </c>
      <c r="AD10">
        <v>115.933318081094</v>
      </c>
      <c r="AE10">
        <v>120.095033805098</v>
      </c>
      <c r="AF10">
        <v>126.84612882158299</v>
      </c>
    </row>
    <row r="11" spans="1:32" x14ac:dyDescent="0.3">
      <c r="A11" t="s">
        <v>224</v>
      </c>
      <c r="B11" t="s">
        <v>315</v>
      </c>
      <c r="C11" t="s">
        <v>297</v>
      </c>
      <c r="D11" t="s">
        <v>316</v>
      </c>
      <c r="E11" t="s">
        <v>298</v>
      </c>
      <c r="F11">
        <v>61.093165031441202</v>
      </c>
      <c r="G11">
        <v>60.7506068966252</v>
      </c>
      <c r="H11">
        <v>61.928578304844002</v>
      </c>
      <c r="I11">
        <v>60.6006307066841</v>
      </c>
      <c r="J11">
        <v>58.850328955109298</v>
      </c>
      <c r="K11">
        <v>58.789462542495698</v>
      </c>
      <c r="L11">
        <v>58.405276473957699</v>
      </c>
      <c r="M11">
        <v>58.898424124312101</v>
      </c>
      <c r="N11">
        <v>57.390861822048002</v>
      </c>
      <c r="O11">
        <v>56.328666806390203</v>
      </c>
      <c r="P11">
        <v>56.059616210310303</v>
      </c>
      <c r="Q11">
        <v>56.750223509460298</v>
      </c>
      <c r="R11">
        <v>59.066255457470099</v>
      </c>
      <c r="S11">
        <v>59.029327787376999</v>
      </c>
      <c r="T11">
        <v>59.546257190805498</v>
      </c>
      <c r="U11">
        <v>60.744391976206103</v>
      </c>
      <c r="V11">
        <v>61.8649833462215</v>
      </c>
      <c r="W11">
        <v>54.346951556123599</v>
      </c>
      <c r="X11">
        <v>47.154333217982</v>
      </c>
      <c r="Y11">
        <v>40.969167438024101</v>
      </c>
      <c r="Z11">
        <v>38.618391294748903</v>
      </c>
      <c r="AA11">
        <v>36.947552657133897</v>
      </c>
      <c r="AB11">
        <v>35.505004067651498</v>
      </c>
      <c r="AC11">
        <v>35.036769751178497</v>
      </c>
      <c r="AD11">
        <v>36.2198575375836</v>
      </c>
      <c r="AE11">
        <v>39.232565243732203</v>
      </c>
      <c r="AF11">
        <v>43.110685502114798</v>
      </c>
    </row>
    <row r="12" spans="1:32" x14ac:dyDescent="0.3">
      <c r="A12" t="s">
        <v>224</v>
      </c>
      <c r="B12" t="s">
        <v>317</v>
      </c>
      <c r="C12" t="s">
        <v>297</v>
      </c>
      <c r="D12" t="s">
        <v>318</v>
      </c>
      <c r="E12" t="s">
        <v>298</v>
      </c>
      <c r="F12">
        <v>182.98232887880499</v>
      </c>
      <c r="G12">
        <v>186.34978154131599</v>
      </c>
      <c r="H12">
        <v>189.89361399268799</v>
      </c>
      <c r="I12">
        <v>192.73746048388</v>
      </c>
      <c r="J12">
        <v>196.651939391197</v>
      </c>
      <c r="K12">
        <v>202.83435059215799</v>
      </c>
      <c r="L12">
        <v>208.34198534942399</v>
      </c>
      <c r="M12">
        <v>214.44798114019801</v>
      </c>
      <c r="N12">
        <v>216.539550411086</v>
      </c>
      <c r="O12">
        <v>216.13315597265299</v>
      </c>
      <c r="P12">
        <v>217.486207905817</v>
      </c>
      <c r="Q12">
        <v>217.88977320126401</v>
      </c>
      <c r="R12">
        <v>219.07236072601199</v>
      </c>
      <c r="S12">
        <v>218.22730408346001</v>
      </c>
      <c r="T12">
        <v>206.799705982408</v>
      </c>
      <c r="U12">
        <v>201.02428856304499</v>
      </c>
      <c r="V12">
        <v>196.67161370133601</v>
      </c>
      <c r="W12">
        <v>187.101994915577</v>
      </c>
      <c r="X12">
        <v>176.36669969236999</v>
      </c>
      <c r="Y12">
        <v>170.33131715123599</v>
      </c>
      <c r="Z12">
        <v>169.51177333878101</v>
      </c>
      <c r="AA12">
        <v>169.804670439641</v>
      </c>
      <c r="AB12">
        <v>171.429986078621</v>
      </c>
      <c r="AC12">
        <v>174.21350314561701</v>
      </c>
      <c r="AD12">
        <v>180.32755044729799</v>
      </c>
      <c r="AE12">
        <v>187.35561042648999</v>
      </c>
      <c r="AF12">
        <v>201.593346435748</v>
      </c>
    </row>
    <row r="13" spans="1:32" x14ac:dyDescent="0.3">
      <c r="A13" t="s">
        <v>224</v>
      </c>
      <c r="B13" t="s">
        <v>319</v>
      </c>
      <c r="C13" t="s">
        <v>297</v>
      </c>
      <c r="D13" t="s">
        <v>320</v>
      </c>
      <c r="E13" t="s">
        <v>298</v>
      </c>
      <c r="F13">
        <v>158.18525623694799</v>
      </c>
      <c r="G13">
        <v>160.87132270335701</v>
      </c>
      <c r="H13">
        <v>166.052264965972</v>
      </c>
      <c r="I13">
        <v>169.999035208321</v>
      </c>
      <c r="J13">
        <v>173.52190399029499</v>
      </c>
      <c r="K13">
        <v>178.26217998802099</v>
      </c>
      <c r="L13">
        <v>182.80142419475899</v>
      </c>
      <c r="M13">
        <v>186.20481328118001</v>
      </c>
      <c r="N13">
        <v>186.99585909716501</v>
      </c>
      <c r="O13">
        <v>188.480984662396</v>
      </c>
      <c r="P13">
        <v>189.390083943018</v>
      </c>
      <c r="Q13">
        <v>192.541334404743</v>
      </c>
      <c r="R13">
        <v>198.441182345058</v>
      </c>
      <c r="S13">
        <v>203.38678792868299</v>
      </c>
      <c r="T13">
        <v>195.29043131901301</v>
      </c>
      <c r="U13">
        <v>191.752374486745</v>
      </c>
      <c r="V13">
        <v>191.47466002351501</v>
      </c>
      <c r="W13">
        <v>191.14597369757499</v>
      </c>
      <c r="X13">
        <v>188.66511698155901</v>
      </c>
      <c r="Y13">
        <v>183.150692105698</v>
      </c>
      <c r="Z13">
        <v>176.27545076320101</v>
      </c>
      <c r="AA13">
        <v>173.48267542455301</v>
      </c>
      <c r="AB13">
        <v>176.02869874421401</v>
      </c>
      <c r="AC13">
        <v>177.83441629778301</v>
      </c>
      <c r="AD13">
        <v>184.815588130957</v>
      </c>
      <c r="AE13">
        <v>194.721433218633</v>
      </c>
      <c r="AF13">
        <v>214.353344753203</v>
      </c>
    </row>
    <row r="14" spans="1:32" x14ac:dyDescent="0.3">
      <c r="A14" t="s">
        <v>224</v>
      </c>
      <c r="B14" t="s">
        <v>321</v>
      </c>
      <c r="C14" t="s">
        <v>297</v>
      </c>
      <c r="D14" t="s">
        <v>322</v>
      </c>
      <c r="E14" t="s">
        <v>298</v>
      </c>
      <c r="F14">
        <v>50.7740247350728</v>
      </c>
      <c r="G14">
        <v>50.163518722085499</v>
      </c>
      <c r="H14">
        <v>50.856068413148002</v>
      </c>
      <c r="I14">
        <v>50.655582743607297</v>
      </c>
      <c r="J14">
        <v>51.787807412296303</v>
      </c>
      <c r="K14">
        <v>51.156640270114899</v>
      </c>
      <c r="L14">
        <v>52.129715792240198</v>
      </c>
      <c r="M14">
        <v>52.6133747704923</v>
      </c>
      <c r="N14">
        <v>52.853823773243001</v>
      </c>
      <c r="O14">
        <v>52.280932456744203</v>
      </c>
      <c r="P14">
        <v>52.706994958702097</v>
      </c>
      <c r="Q14">
        <v>53.511014768206202</v>
      </c>
      <c r="R14">
        <v>52.2592088015695</v>
      </c>
      <c r="S14">
        <v>49.3226863926227</v>
      </c>
      <c r="T14">
        <v>43.106804646001102</v>
      </c>
      <c r="U14">
        <v>38.848461353739197</v>
      </c>
      <c r="V14">
        <v>37.231523927655203</v>
      </c>
      <c r="W14">
        <v>36.2042366506587</v>
      </c>
      <c r="X14">
        <v>34.366033206566797</v>
      </c>
      <c r="Y14">
        <v>33.059373592708802</v>
      </c>
      <c r="Z14">
        <v>32.867537653373901</v>
      </c>
      <c r="AA14">
        <v>33.716622840164497</v>
      </c>
      <c r="AB14">
        <v>35.3346956181161</v>
      </c>
      <c r="AC14">
        <v>36.403795304726799</v>
      </c>
      <c r="AD14">
        <v>36.101340380402902</v>
      </c>
      <c r="AE14">
        <v>37.690227996615498</v>
      </c>
      <c r="AF14">
        <v>40.559217477139903</v>
      </c>
    </row>
    <row r="15" spans="1:32" x14ac:dyDescent="0.3">
      <c r="A15" t="s">
        <v>224</v>
      </c>
      <c r="B15" t="s">
        <v>323</v>
      </c>
      <c r="C15" t="s">
        <v>297</v>
      </c>
      <c r="D15" t="s">
        <v>324</v>
      </c>
      <c r="E15" t="s">
        <v>298</v>
      </c>
      <c r="F15">
        <v>108.022583979297</v>
      </c>
      <c r="G15">
        <v>107.935949688599</v>
      </c>
      <c r="H15">
        <v>110.280961222635</v>
      </c>
      <c r="I15">
        <v>110.392569890239</v>
      </c>
      <c r="J15">
        <v>113.16417573023099</v>
      </c>
      <c r="K15">
        <v>113.948539669242</v>
      </c>
      <c r="L15">
        <v>115.749996310513</v>
      </c>
      <c r="M15">
        <v>115.543004097457</v>
      </c>
      <c r="N15">
        <v>113.015181444121</v>
      </c>
      <c r="O15">
        <v>109.13148041046399</v>
      </c>
      <c r="P15">
        <v>107.35190190423</v>
      </c>
      <c r="Q15">
        <v>106.664562898152</v>
      </c>
      <c r="R15">
        <v>105.00496293542599</v>
      </c>
      <c r="S15">
        <v>102.71133827205701</v>
      </c>
      <c r="T15">
        <v>97.1876973940889</v>
      </c>
      <c r="U15">
        <v>94.388907715835401</v>
      </c>
      <c r="V15">
        <v>92.334615488003607</v>
      </c>
      <c r="W15">
        <v>91.426122089904496</v>
      </c>
      <c r="X15">
        <v>90.846463534452099</v>
      </c>
      <c r="Y15">
        <v>90.774458254864399</v>
      </c>
      <c r="Z15">
        <v>91.223156247357906</v>
      </c>
      <c r="AA15">
        <v>92.888328280059994</v>
      </c>
      <c r="AB15">
        <v>96.380827464472404</v>
      </c>
      <c r="AC15">
        <v>98.124432887187197</v>
      </c>
      <c r="AD15">
        <v>98.567764170045805</v>
      </c>
      <c r="AE15">
        <v>100.173118435299</v>
      </c>
      <c r="AF15">
        <v>105.10997141266201</v>
      </c>
    </row>
    <row r="16" spans="1:32" x14ac:dyDescent="0.3">
      <c r="A16" t="s">
        <v>224</v>
      </c>
      <c r="B16" t="s">
        <v>325</v>
      </c>
      <c r="C16" t="s">
        <v>297</v>
      </c>
      <c r="D16" t="s">
        <v>326</v>
      </c>
      <c r="E16" t="s">
        <v>298</v>
      </c>
      <c r="F16">
        <v>57.248559244224197</v>
      </c>
      <c r="G16">
        <v>57.772430966513298</v>
      </c>
      <c r="H16">
        <v>59.4248928094867</v>
      </c>
      <c r="I16">
        <v>59.736987146632103</v>
      </c>
      <c r="J16">
        <v>61.376368317934599</v>
      </c>
      <c r="K16">
        <v>62.791899399127502</v>
      </c>
      <c r="L16">
        <v>63.620280518272601</v>
      </c>
      <c r="M16">
        <v>62.929629326964502</v>
      </c>
      <c r="N16">
        <v>60.161357670877898</v>
      </c>
      <c r="O16">
        <v>56.850547953719499</v>
      </c>
      <c r="P16">
        <v>54.644906945528</v>
      </c>
      <c r="Q16">
        <v>53.153548129945399</v>
      </c>
      <c r="R16">
        <v>52.7457541338567</v>
      </c>
      <c r="S16">
        <v>53.3886518794341</v>
      </c>
      <c r="T16">
        <v>54.080892748087798</v>
      </c>
      <c r="U16">
        <v>55.540446362096198</v>
      </c>
      <c r="V16">
        <v>55.103091560348403</v>
      </c>
      <c r="W16">
        <v>55.221885439245803</v>
      </c>
      <c r="X16">
        <v>56.480430327885301</v>
      </c>
      <c r="Y16">
        <v>57.715084662155597</v>
      </c>
      <c r="Z16">
        <v>58.355618593983998</v>
      </c>
      <c r="AA16">
        <v>59.171705439895497</v>
      </c>
      <c r="AB16">
        <v>61.046131846356303</v>
      </c>
      <c r="AC16">
        <v>61.720637582460299</v>
      </c>
      <c r="AD16">
        <v>62.466423789642903</v>
      </c>
      <c r="AE16">
        <v>62.482890438683498</v>
      </c>
      <c r="AF16">
        <v>64.550753935521996</v>
      </c>
    </row>
    <row r="17" spans="1:32" x14ac:dyDescent="0.3">
      <c r="A17" t="s">
        <v>224</v>
      </c>
      <c r="B17" t="s">
        <v>327</v>
      </c>
      <c r="C17" t="s">
        <v>297</v>
      </c>
      <c r="D17" t="s">
        <v>328</v>
      </c>
      <c r="E17" t="s">
        <v>298</v>
      </c>
      <c r="F17">
        <v>51.304229161322603</v>
      </c>
      <c r="G17">
        <v>52.114787241251904</v>
      </c>
      <c r="H17">
        <v>53.834921958982797</v>
      </c>
      <c r="I17">
        <v>54.536702072571998</v>
      </c>
      <c r="J17">
        <v>56.2306113137262</v>
      </c>
      <c r="K17">
        <v>58.0011369745758</v>
      </c>
      <c r="L17">
        <v>59.2801184352615</v>
      </c>
      <c r="M17">
        <v>60.779220623773</v>
      </c>
      <c r="N17">
        <v>61.197186146801897</v>
      </c>
      <c r="O17">
        <v>61.309972259606397</v>
      </c>
      <c r="P17">
        <v>60.952174587397401</v>
      </c>
      <c r="Q17">
        <v>61.6540293737187</v>
      </c>
      <c r="R17">
        <v>64.110887687489793</v>
      </c>
      <c r="S17">
        <v>65.680821461619303</v>
      </c>
      <c r="T17">
        <v>62.086269806544102</v>
      </c>
      <c r="U17">
        <v>58.715640715841602</v>
      </c>
      <c r="V17">
        <v>56.304021881845202</v>
      </c>
      <c r="W17">
        <v>53.822737778855497</v>
      </c>
      <c r="X17">
        <v>52.452690209387399</v>
      </c>
      <c r="Y17">
        <v>52.860884867894001</v>
      </c>
      <c r="Z17">
        <v>52.846872217123199</v>
      </c>
      <c r="AA17">
        <v>53.918601025409103</v>
      </c>
      <c r="AB17">
        <v>53.476012429381697</v>
      </c>
      <c r="AC17">
        <v>54.061436964336302</v>
      </c>
      <c r="AD17">
        <v>55.435161976270798</v>
      </c>
      <c r="AE17">
        <v>57.421051901225702</v>
      </c>
      <c r="AF17">
        <v>62.322045465734597</v>
      </c>
    </row>
    <row r="18" spans="1:32" x14ac:dyDescent="0.3">
      <c r="A18" t="s">
        <v>224</v>
      </c>
      <c r="B18" t="s">
        <v>329</v>
      </c>
      <c r="C18" t="s">
        <v>297</v>
      </c>
      <c r="D18" t="s">
        <v>330</v>
      </c>
      <c r="E18" t="s">
        <v>298</v>
      </c>
      <c r="F18">
        <v>144.054434558559</v>
      </c>
      <c r="G18">
        <v>147.890081034448</v>
      </c>
      <c r="H18">
        <v>151.28478229840499</v>
      </c>
      <c r="I18">
        <v>154.22509195295001</v>
      </c>
      <c r="J18">
        <v>154.38012353841299</v>
      </c>
      <c r="K18">
        <v>156.58657085425901</v>
      </c>
      <c r="L18">
        <v>159.20656768165799</v>
      </c>
      <c r="M18">
        <v>161.42099433115999</v>
      </c>
      <c r="N18">
        <v>160.02671562950599</v>
      </c>
      <c r="O18">
        <v>154.443758297644</v>
      </c>
      <c r="P18">
        <v>149.59389320760801</v>
      </c>
      <c r="Q18">
        <v>147.87970453136899</v>
      </c>
      <c r="R18">
        <v>142.06591149955301</v>
      </c>
      <c r="S18">
        <v>136.18433964856399</v>
      </c>
      <c r="T18">
        <v>123.530928226136</v>
      </c>
      <c r="U18">
        <v>121.024401411439</v>
      </c>
      <c r="V18">
        <v>118.979679860107</v>
      </c>
      <c r="W18">
        <v>118.35727517979601</v>
      </c>
      <c r="X18">
        <v>116.537370983453</v>
      </c>
      <c r="Y18">
        <v>115.86480007889701</v>
      </c>
      <c r="Z18">
        <v>120.727569971452</v>
      </c>
      <c r="AA18">
        <v>127.83541193657</v>
      </c>
      <c r="AB18">
        <v>130.25197568705801</v>
      </c>
      <c r="AC18">
        <v>137.619540219002</v>
      </c>
      <c r="AD18">
        <v>146.870813611599</v>
      </c>
      <c r="AE18">
        <v>154.521334720358</v>
      </c>
      <c r="AF18">
        <v>166.557954977252</v>
      </c>
    </row>
    <row r="19" spans="1:32" x14ac:dyDescent="0.3">
      <c r="A19" t="s">
        <v>224</v>
      </c>
      <c r="B19" t="s">
        <v>331</v>
      </c>
      <c r="C19" t="s">
        <v>297</v>
      </c>
      <c r="D19" t="s">
        <v>332</v>
      </c>
      <c r="E19" t="s">
        <v>298</v>
      </c>
      <c r="F19">
        <v>153.06025691703601</v>
      </c>
      <c r="G19">
        <v>159.80813992506401</v>
      </c>
      <c r="H19">
        <v>166.782686705571</v>
      </c>
      <c r="I19">
        <v>172.02149582484901</v>
      </c>
      <c r="J19">
        <v>175.840615596963</v>
      </c>
      <c r="K19">
        <v>179.63229972922699</v>
      </c>
      <c r="L19">
        <v>182.763629559995</v>
      </c>
      <c r="M19">
        <v>186.072823866021</v>
      </c>
      <c r="N19">
        <v>186.80714263004899</v>
      </c>
      <c r="O19">
        <v>185.20577480332301</v>
      </c>
      <c r="P19">
        <v>183.030381530916</v>
      </c>
      <c r="Q19">
        <v>181.646805637103</v>
      </c>
      <c r="R19">
        <v>183.68488713932501</v>
      </c>
      <c r="S19">
        <v>187.88350880445199</v>
      </c>
      <c r="T19">
        <v>186.79295005417401</v>
      </c>
      <c r="U19">
        <v>187.396625456621</v>
      </c>
      <c r="V19">
        <v>184.209892786544</v>
      </c>
      <c r="W19">
        <v>182.48913741907</v>
      </c>
      <c r="X19">
        <v>180.103685155406</v>
      </c>
      <c r="Y19">
        <v>181.81934572136001</v>
      </c>
      <c r="Z19">
        <v>186.313700414045</v>
      </c>
      <c r="AA19">
        <v>185.432058912234</v>
      </c>
      <c r="AB19">
        <v>186.21086479978899</v>
      </c>
      <c r="AC19">
        <v>190.49432984615299</v>
      </c>
      <c r="AD19">
        <v>196.03593756679501</v>
      </c>
      <c r="AE19">
        <v>206.24732716867101</v>
      </c>
      <c r="AF19">
        <v>221.97120750614599</v>
      </c>
    </row>
    <row r="20" spans="1:32" x14ac:dyDescent="0.3">
      <c r="A20" t="s">
        <v>224</v>
      </c>
      <c r="B20" t="s">
        <v>333</v>
      </c>
      <c r="C20" t="s">
        <v>297</v>
      </c>
      <c r="D20" t="s">
        <v>334</v>
      </c>
      <c r="E20" t="s">
        <v>298</v>
      </c>
      <c r="F20">
        <v>147.39566233180801</v>
      </c>
      <c r="G20">
        <v>148.29672192252301</v>
      </c>
      <c r="H20">
        <v>148.07759460405299</v>
      </c>
      <c r="I20">
        <v>145.480333862175</v>
      </c>
      <c r="J20">
        <v>151.64276236769501</v>
      </c>
      <c r="K20">
        <v>164.39948057662201</v>
      </c>
      <c r="L20">
        <v>177.18206777709599</v>
      </c>
      <c r="M20">
        <v>187.27920050421801</v>
      </c>
      <c r="N20">
        <v>193.49526954204401</v>
      </c>
      <c r="O20">
        <v>199.99690521794301</v>
      </c>
      <c r="P20">
        <v>223.461793379113</v>
      </c>
      <c r="Q20">
        <v>235.35818078591501</v>
      </c>
      <c r="R20">
        <v>256.10501757505199</v>
      </c>
      <c r="S20">
        <v>295.73699460540303</v>
      </c>
      <c r="T20">
        <v>294.42157482299098</v>
      </c>
      <c r="U20">
        <v>297.82007863451003</v>
      </c>
      <c r="V20">
        <v>295.25131041486298</v>
      </c>
      <c r="W20">
        <v>271.75779171036299</v>
      </c>
      <c r="X20">
        <v>271.24193738899498</v>
      </c>
      <c r="Y20">
        <v>266.30372593606597</v>
      </c>
      <c r="Z20">
        <v>249.30855840984299</v>
      </c>
      <c r="AA20">
        <v>237.94688766275999</v>
      </c>
      <c r="AB20">
        <v>235.240370998923</v>
      </c>
      <c r="AC20">
        <v>205.75014181684401</v>
      </c>
      <c r="AD20">
        <v>185.49679192223601</v>
      </c>
      <c r="AE20">
        <v>184.08073078834801</v>
      </c>
      <c r="AF20">
        <v>186.33473777467199</v>
      </c>
    </row>
    <row r="21" spans="1:32" x14ac:dyDescent="0.3">
      <c r="A21" t="s">
        <v>224</v>
      </c>
      <c r="B21" t="s">
        <v>335</v>
      </c>
      <c r="C21" t="s">
        <v>297</v>
      </c>
      <c r="D21" t="s">
        <v>336</v>
      </c>
      <c r="E21" t="s">
        <v>298</v>
      </c>
      <c r="F21">
        <v>184.28693252239901</v>
      </c>
      <c r="G21">
        <v>187.20485620862101</v>
      </c>
      <c r="H21">
        <v>188.84260577560099</v>
      </c>
      <c r="I21">
        <v>187.708040849105</v>
      </c>
      <c r="J21">
        <v>196.09830143347401</v>
      </c>
      <c r="K21">
        <v>211.406965333058</v>
      </c>
      <c r="L21">
        <v>227.512077250912</v>
      </c>
      <c r="M21">
        <v>241.28936231052799</v>
      </c>
      <c r="N21">
        <v>251.56171731181999</v>
      </c>
      <c r="O21">
        <v>261.49879444749098</v>
      </c>
      <c r="P21">
        <v>288.747776672984</v>
      </c>
      <c r="Q21">
        <v>304.52465089631301</v>
      </c>
      <c r="R21">
        <v>329.05077587490598</v>
      </c>
      <c r="S21">
        <v>372.38683280722802</v>
      </c>
      <c r="T21">
        <v>372.61244841269502</v>
      </c>
      <c r="U21">
        <v>376.469799853594</v>
      </c>
      <c r="V21">
        <v>375.06505726958102</v>
      </c>
      <c r="W21">
        <v>353.03453140893998</v>
      </c>
      <c r="X21">
        <v>352.36635705306003</v>
      </c>
      <c r="Y21">
        <v>345.43521077359497</v>
      </c>
      <c r="Z21">
        <v>326.21412683604302</v>
      </c>
      <c r="AA21">
        <v>314.34070081804202</v>
      </c>
      <c r="AB21">
        <v>311.47465201504099</v>
      </c>
      <c r="AC21">
        <v>279.83764355584299</v>
      </c>
      <c r="AD21">
        <v>261.11330764354699</v>
      </c>
      <c r="AE21">
        <v>265.04696358876402</v>
      </c>
      <c r="AF21">
        <v>273.55233087622003</v>
      </c>
    </row>
    <row r="22" spans="1:32" x14ac:dyDescent="0.3">
      <c r="A22" t="s">
        <v>224</v>
      </c>
      <c r="B22" t="s">
        <v>337</v>
      </c>
      <c r="C22" t="s">
        <v>297</v>
      </c>
      <c r="D22" t="s">
        <v>338</v>
      </c>
      <c r="E22" t="s">
        <v>298</v>
      </c>
      <c r="F22">
        <v>36.891270190591797</v>
      </c>
      <c r="G22">
        <v>38.908134286098402</v>
      </c>
      <c r="H22">
        <v>40.765011171547798</v>
      </c>
      <c r="I22">
        <v>42.227706986929498</v>
      </c>
      <c r="J22">
        <v>44.455539065779298</v>
      </c>
      <c r="K22">
        <v>47.007484756436597</v>
      </c>
      <c r="L22">
        <v>50.330009473815402</v>
      </c>
      <c r="M22">
        <v>54.010161806310599</v>
      </c>
      <c r="N22">
        <v>58.066447769776303</v>
      </c>
      <c r="O22">
        <v>61.501889229548702</v>
      </c>
      <c r="P22">
        <v>65.285983293871396</v>
      </c>
      <c r="Q22">
        <v>69.166470110398194</v>
      </c>
      <c r="R22">
        <v>72.945758299854205</v>
      </c>
      <c r="S22">
        <v>76.649838201825105</v>
      </c>
      <c r="T22">
        <v>78.190873589704196</v>
      </c>
      <c r="U22">
        <v>78.649721219084398</v>
      </c>
      <c r="V22">
        <v>79.813746854718005</v>
      </c>
      <c r="W22">
        <v>81.276739698577302</v>
      </c>
      <c r="X22">
        <v>81.124419664064405</v>
      </c>
      <c r="Y22">
        <v>79.1314848375292</v>
      </c>
      <c r="Z22">
        <v>76.905568426199594</v>
      </c>
      <c r="AA22">
        <v>76.393813155282203</v>
      </c>
      <c r="AB22">
        <v>76.234281016117606</v>
      </c>
      <c r="AC22">
        <v>74.087501738999407</v>
      </c>
      <c r="AD22">
        <v>75.616515721311103</v>
      </c>
      <c r="AE22">
        <v>80.966232800415298</v>
      </c>
      <c r="AF22">
        <v>87.217593101547394</v>
      </c>
    </row>
    <row r="23" spans="1:32" x14ac:dyDescent="0.3">
      <c r="A23" t="s">
        <v>224</v>
      </c>
      <c r="B23" t="s">
        <v>339</v>
      </c>
      <c r="C23" t="s">
        <v>297</v>
      </c>
      <c r="D23" t="s">
        <v>340</v>
      </c>
      <c r="E23" t="s">
        <v>298</v>
      </c>
      <c r="F23">
        <v>472.11719973911499</v>
      </c>
      <c r="G23">
        <v>490.947690926782</v>
      </c>
      <c r="H23">
        <v>527.47999775711105</v>
      </c>
      <c r="I23">
        <v>571.158236167464</v>
      </c>
      <c r="J23">
        <v>607.83482894014196</v>
      </c>
      <c r="K23">
        <v>652.48944286112601</v>
      </c>
      <c r="L23">
        <v>684.69738362744101</v>
      </c>
      <c r="M23">
        <v>721.58299236682205</v>
      </c>
      <c r="N23">
        <v>727.42852904426195</v>
      </c>
      <c r="O23">
        <v>734.29853960143498</v>
      </c>
      <c r="P23">
        <v>747.18427996997195</v>
      </c>
      <c r="Q23">
        <v>746.54987452197304</v>
      </c>
      <c r="R23">
        <v>750.48124596262801</v>
      </c>
      <c r="S23">
        <v>747.154735145377</v>
      </c>
      <c r="T23">
        <v>722.02961308757801</v>
      </c>
      <c r="U23">
        <v>699.48751001364701</v>
      </c>
      <c r="V23">
        <v>689.95701156437701</v>
      </c>
      <c r="W23">
        <v>631.69813424259996</v>
      </c>
      <c r="X23">
        <v>565.08796314664403</v>
      </c>
      <c r="Y23">
        <v>523.77332424532199</v>
      </c>
      <c r="Z23">
        <v>497.03625233839102</v>
      </c>
      <c r="AA23">
        <v>459.70990773843198</v>
      </c>
      <c r="AB23">
        <v>445.94616282171103</v>
      </c>
      <c r="AC23">
        <v>437.63804923607302</v>
      </c>
      <c r="AD23">
        <v>442.703275568008</v>
      </c>
      <c r="AE23">
        <v>439.27577307138301</v>
      </c>
      <c r="AF23">
        <v>460.751875354937</v>
      </c>
    </row>
    <row r="24" spans="1:32" x14ac:dyDescent="0.3">
      <c r="A24" t="s">
        <v>224</v>
      </c>
      <c r="B24" t="s">
        <v>341</v>
      </c>
      <c r="C24" t="s">
        <v>297</v>
      </c>
      <c r="D24" t="s">
        <v>342</v>
      </c>
      <c r="E24" t="s">
        <v>298</v>
      </c>
      <c r="F24">
        <v>1579.95543312892</v>
      </c>
      <c r="G24">
        <v>1615.5425772890301</v>
      </c>
      <c r="H24">
        <v>1636.6808756390301</v>
      </c>
      <c r="I24">
        <v>1679.3164213503801</v>
      </c>
      <c r="J24">
        <v>1727.8756336153101</v>
      </c>
      <c r="K24">
        <v>1774.3704171289501</v>
      </c>
      <c r="L24">
        <v>1826.76251235881</v>
      </c>
      <c r="M24">
        <v>1872.44905168426</v>
      </c>
      <c r="N24">
        <v>1887.2028721997999</v>
      </c>
      <c r="O24">
        <v>1923.8601686272</v>
      </c>
      <c r="P24">
        <v>1963.13493802778</v>
      </c>
      <c r="Q24">
        <v>1990.11338937338</v>
      </c>
      <c r="R24">
        <v>2017.0328485671901</v>
      </c>
      <c r="S24">
        <v>2049.34260160439</v>
      </c>
      <c r="T24">
        <v>2038.75147138233</v>
      </c>
      <c r="U24">
        <v>2030.0868266719399</v>
      </c>
      <c r="V24">
        <v>1938.43078008477</v>
      </c>
      <c r="W24">
        <v>1853.3094466989201</v>
      </c>
      <c r="X24">
        <v>1780.0400353657999</v>
      </c>
      <c r="Y24">
        <v>1777.49743997516</v>
      </c>
      <c r="Z24">
        <v>1815.0514416869401</v>
      </c>
      <c r="AA24">
        <v>1862.5917888547101</v>
      </c>
      <c r="AB24">
        <v>1919.25203600692</v>
      </c>
      <c r="AC24">
        <v>1965.7695647206499</v>
      </c>
      <c r="AD24">
        <v>2010.83190590608</v>
      </c>
      <c r="AE24">
        <v>2015.07361392553</v>
      </c>
      <c r="AF24">
        <v>2124.1864437210202</v>
      </c>
    </row>
    <row r="25" spans="1:32" x14ac:dyDescent="0.3">
      <c r="A25" t="s">
        <v>224</v>
      </c>
      <c r="B25" t="s">
        <v>343</v>
      </c>
      <c r="C25" t="s">
        <v>297</v>
      </c>
      <c r="D25" t="s">
        <v>344</v>
      </c>
      <c r="E25" t="s">
        <v>298</v>
      </c>
      <c r="F25">
        <v>190.03217608569801</v>
      </c>
      <c r="G25">
        <v>193.03195595637601</v>
      </c>
      <c r="H25">
        <v>194.94789487335501</v>
      </c>
      <c r="I25">
        <v>199.719950516246</v>
      </c>
      <c r="J25">
        <v>205.67495560248599</v>
      </c>
      <c r="K25">
        <v>211.45621482035699</v>
      </c>
      <c r="L25">
        <v>219.07262702395801</v>
      </c>
      <c r="M25">
        <v>226.46780881644901</v>
      </c>
      <c r="N25">
        <v>231.506906136971</v>
      </c>
      <c r="O25">
        <v>236.66460384392599</v>
      </c>
      <c r="P25">
        <v>240.871255180064</v>
      </c>
      <c r="Q25">
        <v>244.300220946243</v>
      </c>
      <c r="R25">
        <v>248.53641254723999</v>
      </c>
      <c r="S25">
        <v>252.519970826178</v>
      </c>
      <c r="T25">
        <v>250.55601484985999</v>
      </c>
      <c r="U25">
        <v>249.074872557026</v>
      </c>
      <c r="V25">
        <v>240.842727248561</v>
      </c>
      <c r="W25">
        <v>226.80441958956101</v>
      </c>
      <c r="X25">
        <v>211.97059254242399</v>
      </c>
      <c r="Y25">
        <v>205.42126716520301</v>
      </c>
      <c r="Z25">
        <v>206.259463223566</v>
      </c>
      <c r="AA25">
        <v>210.38269552067899</v>
      </c>
      <c r="AB25">
        <v>217.16845660007399</v>
      </c>
      <c r="AC25">
        <v>221.665004635457</v>
      </c>
      <c r="AD25">
        <v>232.28580139295701</v>
      </c>
      <c r="AE25">
        <v>225.76752878066401</v>
      </c>
      <c r="AF25">
        <v>235.56193933401701</v>
      </c>
    </row>
    <row r="26" spans="1:32" x14ac:dyDescent="0.3">
      <c r="A26" t="s">
        <v>224</v>
      </c>
      <c r="B26" t="s">
        <v>345</v>
      </c>
      <c r="C26" t="s">
        <v>297</v>
      </c>
      <c r="D26" t="s">
        <v>346</v>
      </c>
      <c r="E26" t="s">
        <v>298</v>
      </c>
      <c r="F26">
        <v>716.09561148993703</v>
      </c>
      <c r="G26">
        <v>733.58995183674801</v>
      </c>
      <c r="H26">
        <v>743.41704122341798</v>
      </c>
      <c r="I26">
        <v>763.004984005143</v>
      </c>
      <c r="J26">
        <v>784.92172431555105</v>
      </c>
      <c r="K26">
        <v>805.13559983723098</v>
      </c>
      <c r="L26">
        <v>826.45767129815397</v>
      </c>
      <c r="M26">
        <v>844.347131196757</v>
      </c>
      <c r="N26">
        <v>849.78860162171304</v>
      </c>
      <c r="O26">
        <v>864.07959723378997</v>
      </c>
      <c r="P26">
        <v>882.90590704247404</v>
      </c>
      <c r="Q26">
        <v>894.91433944133803</v>
      </c>
      <c r="R26">
        <v>905.529181444899</v>
      </c>
      <c r="S26">
        <v>920.60948870372999</v>
      </c>
      <c r="T26">
        <v>920.31662769847503</v>
      </c>
      <c r="U26">
        <v>920.66891760591102</v>
      </c>
      <c r="V26">
        <v>867.14934938741703</v>
      </c>
      <c r="W26">
        <v>820.69095698470699</v>
      </c>
      <c r="X26">
        <v>783.69717048037103</v>
      </c>
      <c r="Y26">
        <v>782.93281102206902</v>
      </c>
      <c r="Z26">
        <v>793.784069176397</v>
      </c>
      <c r="AA26">
        <v>804.46957695010894</v>
      </c>
      <c r="AB26">
        <v>818.15178896764996</v>
      </c>
      <c r="AC26">
        <v>816.92081322375498</v>
      </c>
      <c r="AD26">
        <v>821.90899342783405</v>
      </c>
      <c r="AE26">
        <v>820.73690514884197</v>
      </c>
      <c r="AF26">
        <v>863.33448901803001</v>
      </c>
    </row>
    <row r="27" spans="1:32" x14ac:dyDescent="0.3">
      <c r="A27" t="s">
        <v>224</v>
      </c>
      <c r="B27" t="s">
        <v>347</v>
      </c>
      <c r="C27" t="s">
        <v>297</v>
      </c>
      <c r="D27" t="s">
        <v>348</v>
      </c>
      <c r="E27" t="s">
        <v>298</v>
      </c>
      <c r="F27">
        <v>673.82764555328299</v>
      </c>
      <c r="G27">
        <v>688.92066949591106</v>
      </c>
      <c r="H27">
        <v>698.31593954225696</v>
      </c>
      <c r="I27">
        <v>716.59148682899399</v>
      </c>
      <c r="J27">
        <v>737.27895369727605</v>
      </c>
      <c r="K27">
        <v>757.77860247136596</v>
      </c>
      <c r="L27">
        <v>781.23221403669504</v>
      </c>
      <c r="M27">
        <v>801.63411167105096</v>
      </c>
      <c r="N27">
        <v>805.90736444112099</v>
      </c>
      <c r="O27">
        <v>823.11596754948903</v>
      </c>
      <c r="P27">
        <v>839.35777580524496</v>
      </c>
      <c r="Q27">
        <v>850.89882898579799</v>
      </c>
      <c r="R27">
        <v>862.96725457505397</v>
      </c>
      <c r="S27">
        <v>876.21314207448404</v>
      </c>
      <c r="T27">
        <v>867.87882883399698</v>
      </c>
      <c r="U27">
        <v>860.34303650900301</v>
      </c>
      <c r="V27">
        <v>830.43870344878701</v>
      </c>
      <c r="W27">
        <v>805.81407012465502</v>
      </c>
      <c r="X27">
        <v>784.37227234300804</v>
      </c>
      <c r="Y27">
        <v>789.14336178788994</v>
      </c>
      <c r="Z27">
        <v>815.00790928697995</v>
      </c>
      <c r="AA27">
        <v>847.73951638392498</v>
      </c>
      <c r="AB27">
        <v>883.93179043919201</v>
      </c>
      <c r="AC27">
        <v>927.18374686144205</v>
      </c>
      <c r="AD27">
        <v>956.637111085284</v>
      </c>
      <c r="AE27">
        <v>968.56917999602399</v>
      </c>
      <c r="AF27">
        <v>1025.29001536897</v>
      </c>
    </row>
    <row r="28" spans="1:32" x14ac:dyDescent="0.3">
      <c r="A28" t="s">
        <v>224</v>
      </c>
      <c r="B28" t="s">
        <v>349</v>
      </c>
      <c r="C28" t="s">
        <v>297</v>
      </c>
      <c r="D28" t="s">
        <v>350</v>
      </c>
      <c r="E28" t="s">
        <v>298</v>
      </c>
      <c r="F28">
        <v>338.66294696706501</v>
      </c>
      <c r="G28">
        <v>360.90603867881401</v>
      </c>
      <c r="H28">
        <v>381.44585102976203</v>
      </c>
      <c r="I28">
        <v>402.48935108399002</v>
      </c>
      <c r="J28">
        <v>419.20298600048</v>
      </c>
      <c r="K28">
        <v>444.971405967735</v>
      </c>
      <c r="L28">
        <v>468.43875372947798</v>
      </c>
      <c r="M28">
        <v>492.15710519487197</v>
      </c>
      <c r="N28">
        <v>509.20972773603899</v>
      </c>
      <c r="O28">
        <v>528.15602760062302</v>
      </c>
      <c r="P28">
        <v>555.39991424407799</v>
      </c>
      <c r="Q28">
        <v>574.66553021651202</v>
      </c>
      <c r="R28">
        <v>598.73442795867595</v>
      </c>
      <c r="S28">
        <v>624.11118784790096</v>
      </c>
      <c r="T28">
        <v>622.07761531544395</v>
      </c>
      <c r="U28">
        <v>635.29830185758703</v>
      </c>
      <c r="V28">
        <v>622.92377200286705</v>
      </c>
      <c r="W28">
        <v>580.09468527424201</v>
      </c>
      <c r="X28">
        <v>555.55101334347603</v>
      </c>
      <c r="Y28">
        <v>537.44401920607595</v>
      </c>
      <c r="Z28">
        <v>532.41258436311705</v>
      </c>
      <c r="AA28">
        <v>541.31087466787301</v>
      </c>
      <c r="AB28">
        <v>562.428668539868</v>
      </c>
      <c r="AC28">
        <v>589.98090840923805</v>
      </c>
      <c r="AD28">
        <v>606.56722640723297</v>
      </c>
      <c r="AE28">
        <v>612.37820753884705</v>
      </c>
      <c r="AF28">
        <v>599.77365932393798</v>
      </c>
    </row>
    <row r="29" spans="1:32" x14ac:dyDescent="0.3">
      <c r="A29" t="s">
        <v>224</v>
      </c>
      <c r="B29" t="s">
        <v>351</v>
      </c>
      <c r="C29" t="s">
        <v>297</v>
      </c>
      <c r="D29" t="s">
        <v>352</v>
      </c>
      <c r="E29" t="s">
        <v>298</v>
      </c>
      <c r="F29">
        <v>101.430582507008</v>
      </c>
      <c r="G29">
        <v>106.901447002165</v>
      </c>
      <c r="H29">
        <v>112.296582287037</v>
      </c>
      <c r="I29">
        <v>118.114447943279</v>
      </c>
      <c r="J29">
        <v>123.20284825954801</v>
      </c>
      <c r="K29">
        <v>129.67802910864299</v>
      </c>
      <c r="L29">
        <v>136.10486408425601</v>
      </c>
      <c r="M29">
        <v>142.94797039642799</v>
      </c>
      <c r="N29">
        <v>146.301695236748</v>
      </c>
      <c r="O29">
        <v>150.693972533786</v>
      </c>
      <c r="P29">
        <v>156.12932463138</v>
      </c>
      <c r="Q29">
        <v>160.62615381137201</v>
      </c>
      <c r="R29">
        <v>165.68545227877499</v>
      </c>
      <c r="S29">
        <v>170.41305441149899</v>
      </c>
      <c r="T29">
        <v>170.15782673755299</v>
      </c>
      <c r="U29">
        <v>176.18942878598301</v>
      </c>
      <c r="V29">
        <v>175.608391780853</v>
      </c>
      <c r="W29">
        <v>172.84519932529599</v>
      </c>
      <c r="X29">
        <v>175.09578778816899</v>
      </c>
      <c r="Y29">
        <v>172.83061702213601</v>
      </c>
      <c r="Z29">
        <v>175.982866423844</v>
      </c>
      <c r="AA29">
        <v>181.470609150196</v>
      </c>
      <c r="AB29">
        <v>194.174032845928</v>
      </c>
      <c r="AC29">
        <v>212.871552045123</v>
      </c>
      <c r="AD29">
        <v>221.763666282337</v>
      </c>
      <c r="AE29">
        <v>231.88656988572299</v>
      </c>
      <c r="AF29">
        <v>230.33938984839099</v>
      </c>
    </row>
    <row r="30" spans="1:32" x14ac:dyDescent="0.3">
      <c r="A30" t="s">
        <v>224</v>
      </c>
      <c r="B30" t="s">
        <v>353</v>
      </c>
      <c r="C30" t="s">
        <v>297</v>
      </c>
      <c r="D30" t="s">
        <v>354</v>
      </c>
      <c r="E30" t="s">
        <v>298</v>
      </c>
      <c r="F30">
        <v>7.3769951322693901</v>
      </c>
      <c r="G30">
        <v>7.9197962668380599</v>
      </c>
      <c r="H30">
        <v>8.4213907731909607</v>
      </c>
      <c r="I30">
        <v>8.9432670477416494</v>
      </c>
      <c r="J30">
        <v>9.3458994204952308</v>
      </c>
      <c r="K30">
        <v>9.9813378934636408</v>
      </c>
      <c r="L30">
        <v>10.549733207607</v>
      </c>
      <c r="M30">
        <v>11.110911337592199</v>
      </c>
      <c r="N30">
        <v>11.593346034381399</v>
      </c>
      <c r="O30">
        <v>12.109321991486899</v>
      </c>
      <c r="P30">
        <v>12.892995325723399</v>
      </c>
      <c r="Q30">
        <v>13.465202123107099</v>
      </c>
      <c r="R30">
        <v>14.185977058041299</v>
      </c>
      <c r="S30">
        <v>14.9764052024879</v>
      </c>
      <c r="T30">
        <v>14.987173416231</v>
      </c>
      <c r="U30">
        <v>15.256198636896899</v>
      </c>
      <c r="V30">
        <v>15.4262333649664</v>
      </c>
      <c r="W30">
        <v>14.9436555734379</v>
      </c>
      <c r="X30">
        <v>15.1800054476818</v>
      </c>
      <c r="Y30">
        <v>16.7203036844769</v>
      </c>
      <c r="Z30">
        <v>17.143853893191199</v>
      </c>
      <c r="AA30">
        <v>16.602487302835399</v>
      </c>
      <c r="AB30">
        <v>16.497043347073099</v>
      </c>
      <c r="AC30">
        <v>18.091953581248202</v>
      </c>
      <c r="AD30">
        <v>22.645630593915701</v>
      </c>
      <c r="AE30">
        <v>24.383332515447002</v>
      </c>
      <c r="AF30">
        <v>25.6331546902755</v>
      </c>
    </row>
    <row r="31" spans="1:32" x14ac:dyDescent="0.3">
      <c r="A31" t="s">
        <v>224</v>
      </c>
      <c r="B31" t="s">
        <v>355</v>
      </c>
      <c r="C31" t="s">
        <v>297</v>
      </c>
      <c r="D31" t="s">
        <v>356</v>
      </c>
      <c r="E31" t="s">
        <v>298</v>
      </c>
      <c r="F31">
        <v>46.563681617424699</v>
      </c>
      <c r="G31">
        <v>49.353199244638098</v>
      </c>
      <c r="H31">
        <v>51.961840844613498</v>
      </c>
      <c r="I31">
        <v>54.695731314440202</v>
      </c>
      <c r="J31">
        <v>56.925493030172802</v>
      </c>
      <c r="K31">
        <v>60.064164788143998</v>
      </c>
      <c r="L31">
        <v>63.2372510738603</v>
      </c>
      <c r="M31">
        <v>66.604565716047006</v>
      </c>
      <c r="N31">
        <v>69.290510617757405</v>
      </c>
      <c r="O31">
        <v>71.763928981892604</v>
      </c>
      <c r="P31">
        <v>75.075188069212601</v>
      </c>
      <c r="Q31">
        <v>77.564535827555105</v>
      </c>
      <c r="R31">
        <v>80.861933909599998</v>
      </c>
      <c r="S31">
        <v>84.085325738815499</v>
      </c>
      <c r="T31">
        <v>84.079325517634103</v>
      </c>
      <c r="U31">
        <v>85.136512099872306</v>
      </c>
      <c r="V31">
        <v>78.898746228049006</v>
      </c>
      <c r="W31">
        <v>73.996877203328495</v>
      </c>
      <c r="X31">
        <v>71.448116851938195</v>
      </c>
      <c r="Y31">
        <v>68.545095567118906</v>
      </c>
      <c r="Z31">
        <v>66.273460738871407</v>
      </c>
      <c r="AA31">
        <v>65.889170678282099</v>
      </c>
      <c r="AB31">
        <v>66.496718315059297</v>
      </c>
      <c r="AC31">
        <v>69.596226827690202</v>
      </c>
      <c r="AD31">
        <v>71.242611317168993</v>
      </c>
      <c r="AE31">
        <v>69.190393418276599</v>
      </c>
      <c r="AF31">
        <v>64.041506913359399</v>
      </c>
    </row>
    <row r="32" spans="1:32" x14ac:dyDescent="0.3">
      <c r="A32" t="s">
        <v>224</v>
      </c>
      <c r="B32" t="s">
        <v>357</v>
      </c>
      <c r="C32" t="s">
        <v>297</v>
      </c>
      <c r="D32" t="s">
        <v>358</v>
      </c>
      <c r="E32" t="s">
        <v>298</v>
      </c>
      <c r="F32">
        <v>159.122694345832</v>
      </c>
      <c r="G32">
        <v>171.378555489365</v>
      </c>
      <c r="H32">
        <v>182.21409463733599</v>
      </c>
      <c r="I32">
        <v>192.947180553538</v>
      </c>
      <c r="J32">
        <v>200.79668357180901</v>
      </c>
      <c r="K32">
        <v>214.69570644341499</v>
      </c>
      <c r="L32">
        <v>226.49385510021801</v>
      </c>
      <c r="M32">
        <v>237.93841621642699</v>
      </c>
      <c r="N32">
        <v>247.564142996698</v>
      </c>
      <c r="O32">
        <v>258.25071484028803</v>
      </c>
      <c r="P32">
        <v>274.719832815264</v>
      </c>
      <c r="Q32">
        <v>285.445423009683</v>
      </c>
      <c r="R32">
        <v>299.37396979745802</v>
      </c>
      <c r="S32">
        <v>314.92852945777599</v>
      </c>
      <c r="T32">
        <v>313.388026415338</v>
      </c>
      <c r="U32">
        <v>319.02051194173401</v>
      </c>
      <c r="V32">
        <v>316.15503803681099</v>
      </c>
      <c r="W32">
        <v>280.20154591729602</v>
      </c>
      <c r="X32">
        <v>256.35120599388898</v>
      </c>
      <c r="Y32">
        <v>242.204300695125</v>
      </c>
      <c r="Z32">
        <v>236.85508888997401</v>
      </c>
      <c r="AA32">
        <v>241.78886965509099</v>
      </c>
      <c r="AB32">
        <v>249.67885553013801</v>
      </c>
      <c r="AC32">
        <v>253.763565097456</v>
      </c>
      <c r="AD32">
        <v>256.70432046155503</v>
      </c>
      <c r="AE32">
        <v>253.44167376079599</v>
      </c>
      <c r="AF32">
        <v>247.88355989949801</v>
      </c>
    </row>
    <row r="33" spans="1:32" x14ac:dyDescent="0.3">
      <c r="A33" t="s">
        <v>224</v>
      </c>
      <c r="B33" t="s">
        <v>359</v>
      </c>
      <c r="C33" t="s">
        <v>297</v>
      </c>
      <c r="D33" t="s">
        <v>360</v>
      </c>
      <c r="E33" t="s">
        <v>298</v>
      </c>
      <c r="F33">
        <v>24.168993364531101</v>
      </c>
      <c r="G33">
        <v>25.3530406758087</v>
      </c>
      <c r="H33">
        <v>26.551942487584402</v>
      </c>
      <c r="I33">
        <v>27.788724224991501</v>
      </c>
      <c r="J33">
        <v>28.932061718455198</v>
      </c>
      <c r="K33">
        <v>30.552167734068899</v>
      </c>
      <c r="L33">
        <v>32.053050263535901</v>
      </c>
      <c r="M33">
        <v>33.555241528377302</v>
      </c>
      <c r="N33">
        <v>34.460032850453899</v>
      </c>
      <c r="O33">
        <v>35.338089253169201</v>
      </c>
      <c r="P33">
        <v>36.582573402497601</v>
      </c>
      <c r="Q33">
        <v>37.564215444793902</v>
      </c>
      <c r="R33">
        <v>38.627094914801397</v>
      </c>
      <c r="S33">
        <v>39.707873037322003</v>
      </c>
      <c r="T33">
        <v>39.465263228688002</v>
      </c>
      <c r="U33">
        <v>39.695650393100699</v>
      </c>
      <c r="V33">
        <v>36.835362592187799</v>
      </c>
      <c r="W33">
        <v>38.107407254883803</v>
      </c>
      <c r="X33">
        <v>37.4758972617986</v>
      </c>
      <c r="Y33">
        <v>37.143702237219301</v>
      </c>
      <c r="Z33">
        <v>36.157314417235597</v>
      </c>
      <c r="AA33">
        <v>35.5597378814685</v>
      </c>
      <c r="AB33">
        <v>35.582018501668998</v>
      </c>
      <c r="AC33">
        <v>35.6576108577204</v>
      </c>
      <c r="AD33">
        <v>34.210997752256198</v>
      </c>
      <c r="AE33">
        <v>33.476237958603399</v>
      </c>
      <c r="AF33">
        <v>31.876047972413399</v>
      </c>
    </row>
    <row r="34" spans="1:32" x14ac:dyDescent="0.3">
      <c r="A34" t="s">
        <v>224</v>
      </c>
      <c r="B34" t="s">
        <v>361</v>
      </c>
      <c r="C34" t="s">
        <v>297</v>
      </c>
      <c r="D34" t="s">
        <v>362</v>
      </c>
      <c r="E34" t="s">
        <v>298</v>
      </c>
      <c r="F34">
        <v>215.78880472193001</v>
      </c>
      <c r="G34">
        <v>224.62997343350301</v>
      </c>
      <c r="H34">
        <v>236.38319506670999</v>
      </c>
      <c r="I34">
        <v>248.167104625219</v>
      </c>
      <c r="J34">
        <v>257.91970950161601</v>
      </c>
      <c r="K34">
        <v>267.67252150888697</v>
      </c>
      <c r="L34">
        <v>281.81769810162001</v>
      </c>
      <c r="M34">
        <v>294.554252748875</v>
      </c>
      <c r="N34">
        <v>301.46161372568901</v>
      </c>
      <c r="O34">
        <v>307.62883073077103</v>
      </c>
      <c r="P34">
        <v>316.97290142292599</v>
      </c>
      <c r="Q34">
        <v>326.18278585505698</v>
      </c>
      <c r="R34">
        <v>337.56919647127</v>
      </c>
      <c r="S34">
        <v>344.36603909611603</v>
      </c>
      <c r="T34">
        <v>345.90182841386502</v>
      </c>
      <c r="U34">
        <v>349.43650441632701</v>
      </c>
      <c r="V34">
        <v>341.22263054206297</v>
      </c>
      <c r="W34">
        <v>321.31791653459999</v>
      </c>
      <c r="X34">
        <v>298.254966127763</v>
      </c>
      <c r="Y34">
        <v>287.826767654837</v>
      </c>
      <c r="Z34">
        <v>290.58152442323899</v>
      </c>
      <c r="AA34">
        <v>304.14807157484699</v>
      </c>
      <c r="AB34">
        <v>324.97913548882002</v>
      </c>
      <c r="AC34">
        <v>345.02670828250501</v>
      </c>
      <c r="AD34">
        <v>386.83562911770503</v>
      </c>
      <c r="AE34">
        <v>362.26447484710502</v>
      </c>
      <c r="AF34">
        <v>367.94132624161102</v>
      </c>
    </row>
    <row r="35" spans="1:32" x14ac:dyDescent="0.3">
      <c r="A35" t="s">
        <v>224</v>
      </c>
      <c r="B35" t="s">
        <v>363</v>
      </c>
      <c r="C35" t="s">
        <v>297</v>
      </c>
      <c r="D35" t="s">
        <v>364</v>
      </c>
      <c r="E35" t="s">
        <v>298</v>
      </c>
      <c r="F35">
        <v>598.802463559795</v>
      </c>
      <c r="G35">
        <v>628.17664709722601</v>
      </c>
      <c r="H35">
        <v>654.68943900842703</v>
      </c>
      <c r="I35">
        <v>681.09660610252899</v>
      </c>
      <c r="J35">
        <v>706.57437131321399</v>
      </c>
      <c r="K35">
        <v>737.44277802617398</v>
      </c>
      <c r="L35">
        <v>775.66447656852995</v>
      </c>
      <c r="M35">
        <v>807.56836897848405</v>
      </c>
      <c r="N35">
        <v>827.85857318746901</v>
      </c>
      <c r="O35">
        <v>843.30135944230403</v>
      </c>
      <c r="P35">
        <v>863.16802568001901</v>
      </c>
      <c r="Q35">
        <v>865.14309600225499</v>
      </c>
      <c r="R35">
        <v>867.97428419127698</v>
      </c>
      <c r="S35">
        <v>888.15000842992401</v>
      </c>
      <c r="T35">
        <v>909.69025774544298</v>
      </c>
      <c r="U35">
        <v>923.36846137967802</v>
      </c>
      <c r="V35">
        <v>938.49937800417604</v>
      </c>
      <c r="W35">
        <v>975.99609226518498</v>
      </c>
      <c r="X35">
        <v>1007.02089413159</v>
      </c>
      <c r="Y35">
        <v>1032.11117038355</v>
      </c>
      <c r="Z35">
        <v>1046.3607623620601</v>
      </c>
      <c r="AA35">
        <v>1056.0845674515299</v>
      </c>
      <c r="AB35">
        <v>1077.7728002578201</v>
      </c>
      <c r="AC35">
        <v>1090.69065838183</v>
      </c>
      <c r="AD35">
        <v>1203.47736947677</v>
      </c>
      <c r="AE35">
        <v>1237.9337345553199</v>
      </c>
      <c r="AF35">
        <v>1343.89069620123</v>
      </c>
    </row>
    <row r="36" spans="1:32" x14ac:dyDescent="0.3">
      <c r="A36" t="s">
        <v>224</v>
      </c>
      <c r="B36" t="s">
        <v>365</v>
      </c>
      <c r="C36" t="s">
        <v>297</v>
      </c>
      <c r="D36" t="s">
        <v>366</v>
      </c>
      <c r="E36" t="s">
        <v>298</v>
      </c>
      <c r="F36">
        <v>187.96817821822299</v>
      </c>
      <c r="G36">
        <v>188.11106105758299</v>
      </c>
      <c r="H36">
        <v>189.550130627551</v>
      </c>
      <c r="I36">
        <v>191.104666711558</v>
      </c>
      <c r="J36">
        <v>193.59397492839599</v>
      </c>
      <c r="K36">
        <v>198.43425343909001</v>
      </c>
      <c r="L36">
        <v>199.95499374381399</v>
      </c>
      <c r="M36">
        <v>197.69335472136001</v>
      </c>
      <c r="N36">
        <v>193.93390191292499</v>
      </c>
      <c r="O36">
        <v>191.76595298595001</v>
      </c>
      <c r="P36">
        <v>191.56885108744601</v>
      </c>
      <c r="Q36">
        <v>191.64755714594901</v>
      </c>
      <c r="R36">
        <v>193.632176738966</v>
      </c>
      <c r="S36">
        <v>198.51196051257301</v>
      </c>
      <c r="T36">
        <v>196.895453288509</v>
      </c>
      <c r="U36">
        <v>194.142243703514</v>
      </c>
      <c r="V36">
        <v>192.404145866427</v>
      </c>
      <c r="W36">
        <v>186.10776919019801</v>
      </c>
      <c r="X36">
        <v>174.53121417764001</v>
      </c>
      <c r="Y36">
        <v>174.35450293044201</v>
      </c>
      <c r="Z36">
        <v>172.031368846037</v>
      </c>
      <c r="AA36">
        <v>167.82628432870499</v>
      </c>
      <c r="AB36">
        <v>162.863692541538</v>
      </c>
      <c r="AC36">
        <v>153.001445897727</v>
      </c>
      <c r="AD36">
        <v>156.697446864715</v>
      </c>
      <c r="AE36">
        <v>147.666971307241</v>
      </c>
      <c r="AF36">
        <v>151.108612393242</v>
      </c>
    </row>
    <row r="37" spans="1:32" x14ac:dyDescent="0.3">
      <c r="A37" t="s">
        <v>224</v>
      </c>
      <c r="B37" t="s">
        <v>367</v>
      </c>
      <c r="C37" t="s">
        <v>297</v>
      </c>
      <c r="D37" t="s">
        <v>368</v>
      </c>
      <c r="E37" t="s">
        <v>298</v>
      </c>
      <c r="F37">
        <v>221.08156275475201</v>
      </c>
      <c r="G37">
        <v>235.006767409503</v>
      </c>
      <c r="H37">
        <v>247.04029753934901</v>
      </c>
      <c r="I37">
        <v>261.06302457936999</v>
      </c>
      <c r="J37">
        <v>272.64465074130601</v>
      </c>
      <c r="K37">
        <v>284.83369480935499</v>
      </c>
      <c r="L37">
        <v>313.63112373097601</v>
      </c>
      <c r="M37">
        <v>331.44469856685402</v>
      </c>
      <c r="N37">
        <v>342.162461362697</v>
      </c>
      <c r="O37">
        <v>350.27981685298602</v>
      </c>
      <c r="P37">
        <v>356.39069677264399</v>
      </c>
      <c r="Q37">
        <v>350.93795206546201</v>
      </c>
      <c r="R37">
        <v>344.75392616009901</v>
      </c>
      <c r="S37">
        <v>344.63831685381302</v>
      </c>
      <c r="T37">
        <v>347.34545410895601</v>
      </c>
      <c r="U37">
        <v>350.30570484696898</v>
      </c>
      <c r="V37">
        <v>356.44490093983899</v>
      </c>
      <c r="W37">
        <v>375.03287067797498</v>
      </c>
      <c r="X37">
        <v>398.50469472762398</v>
      </c>
      <c r="Y37">
        <v>397.72052413206501</v>
      </c>
      <c r="Z37">
        <v>394.849804049206</v>
      </c>
      <c r="AA37">
        <v>392.81865982891298</v>
      </c>
      <c r="AB37">
        <v>400.37586794281702</v>
      </c>
      <c r="AC37">
        <v>396.81751439049799</v>
      </c>
      <c r="AD37">
        <v>412.59835789463102</v>
      </c>
      <c r="AE37">
        <v>423.53355202852202</v>
      </c>
      <c r="AF37">
        <v>448.03925829501901</v>
      </c>
    </row>
    <row r="38" spans="1:32" x14ac:dyDescent="0.3">
      <c r="A38" t="s">
        <v>224</v>
      </c>
      <c r="B38" t="s">
        <v>369</v>
      </c>
      <c r="C38" t="s">
        <v>297</v>
      </c>
      <c r="D38" t="s">
        <v>370</v>
      </c>
      <c r="E38" t="s">
        <v>298</v>
      </c>
      <c r="F38">
        <v>189.75272258682099</v>
      </c>
      <c r="G38">
        <v>205.05881863014099</v>
      </c>
      <c r="H38">
        <v>218.09901084152801</v>
      </c>
      <c r="I38">
        <v>228.928914811602</v>
      </c>
      <c r="J38">
        <v>240.33574564351201</v>
      </c>
      <c r="K38">
        <v>254.17482977773</v>
      </c>
      <c r="L38">
        <v>262.07835909374</v>
      </c>
      <c r="M38">
        <v>278.43031569027102</v>
      </c>
      <c r="N38">
        <v>291.762209911848</v>
      </c>
      <c r="O38">
        <v>301.25558960336798</v>
      </c>
      <c r="P38">
        <v>315.20847781992899</v>
      </c>
      <c r="Q38">
        <v>322.55758679084602</v>
      </c>
      <c r="R38">
        <v>329.58818129221299</v>
      </c>
      <c r="S38">
        <v>344.99973106354003</v>
      </c>
      <c r="T38">
        <v>365.449350347978</v>
      </c>
      <c r="U38">
        <v>378.92051282919601</v>
      </c>
      <c r="V38">
        <v>389.65033119791099</v>
      </c>
      <c r="W38">
        <v>414.85545239701202</v>
      </c>
      <c r="X38">
        <v>433.98498522632701</v>
      </c>
      <c r="Y38">
        <v>460.03614332103899</v>
      </c>
      <c r="Z38">
        <v>479.479589466817</v>
      </c>
      <c r="AA38">
        <v>495.43962329391701</v>
      </c>
      <c r="AB38">
        <v>514.53323977346702</v>
      </c>
      <c r="AC38">
        <v>540.87169809360103</v>
      </c>
      <c r="AD38">
        <v>634.18156471742805</v>
      </c>
      <c r="AE38">
        <v>666.73321121955701</v>
      </c>
      <c r="AF38">
        <v>744.74282551296506</v>
      </c>
    </row>
    <row r="39" spans="1:32" x14ac:dyDescent="0.3">
      <c r="A39" t="s">
        <v>224</v>
      </c>
      <c r="B39" t="s">
        <v>371</v>
      </c>
      <c r="C39" t="s">
        <v>297</v>
      </c>
      <c r="D39" t="s">
        <v>372</v>
      </c>
      <c r="E39" t="s">
        <v>298</v>
      </c>
      <c r="F39">
        <v>1260.71224646665</v>
      </c>
      <c r="G39">
        <v>1304.47578898302</v>
      </c>
      <c r="H39">
        <v>1348.3110441613401</v>
      </c>
      <c r="I39">
        <v>1377.3007162793499</v>
      </c>
      <c r="J39">
        <v>1410.8161228143299</v>
      </c>
      <c r="K39">
        <v>1447.11380756074</v>
      </c>
      <c r="L39">
        <v>1468.4339845622801</v>
      </c>
      <c r="M39">
        <v>1500.63377576116</v>
      </c>
      <c r="N39">
        <v>1519.3542534067701</v>
      </c>
      <c r="O39">
        <v>1521.7191445646299</v>
      </c>
      <c r="P39">
        <v>1576.7135239926999</v>
      </c>
      <c r="Q39">
        <v>1631.67554206709</v>
      </c>
      <c r="R39">
        <v>1686.47061537372</v>
      </c>
      <c r="S39">
        <v>1717.0620215177</v>
      </c>
      <c r="T39">
        <v>1737.2410424310799</v>
      </c>
      <c r="U39">
        <v>1757.0144649077499</v>
      </c>
      <c r="V39">
        <v>1712.9439184372</v>
      </c>
      <c r="W39">
        <v>1672.0916883361599</v>
      </c>
      <c r="X39">
        <v>1643.23899242939</v>
      </c>
      <c r="Y39">
        <v>1565.95822711297</v>
      </c>
      <c r="Z39">
        <v>1509.0864318188201</v>
      </c>
      <c r="AA39">
        <v>1463.57169329724</v>
      </c>
      <c r="AB39">
        <v>1430.6521229244499</v>
      </c>
      <c r="AC39">
        <v>1376.0104648747999</v>
      </c>
      <c r="AD39">
        <v>1381.35816929623</v>
      </c>
      <c r="AE39">
        <v>1283.9930419576101</v>
      </c>
      <c r="AF39">
        <v>1300.19158033641</v>
      </c>
    </row>
    <row r="40" spans="1:32" x14ac:dyDescent="0.3">
      <c r="A40" t="s">
        <v>224</v>
      </c>
      <c r="B40" t="s">
        <v>373</v>
      </c>
      <c r="C40" t="s">
        <v>297</v>
      </c>
      <c r="D40" t="s">
        <v>374</v>
      </c>
      <c r="E40" t="s">
        <v>298</v>
      </c>
      <c r="F40">
        <v>202.25400241299999</v>
      </c>
      <c r="G40">
        <v>214.83676897193399</v>
      </c>
      <c r="H40">
        <v>226.931925982564</v>
      </c>
      <c r="I40">
        <v>235.22916746612501</v>
      </c>
      <c r="J40">
        <v>242.01865987530101</v>
      </c>
      <c r="K40">
        <v>253.80690312656199</v>
      </c>
      <c r="L40">
        <v>268.44012436435401</v>
      </c>
      <c r="M40">
        <v>279.76109885113101</v>
      </c>
      <c r="N40">
        <v>284.077554997866</v>
      </c>
      <c r="O40">
        <v>282.757401913546</v>
      </c>
      <c r="P40">
        <v>284.74761968511802</v>
      </c>
      <c r="Q40">
        <v>283.42539793936101</v>
      </c>
      <c r="R40">
        <v>277.382684149662</v>
      </c>
      <c r="S40">
        <v>274.34988901371702</v>
      </c>
      <c r="T40">
        <v>268.46909719685999</v>
      </c>
      <c r="U40">
        <v>250.347035953953</v>
      </c>
      <c r="V40">
        <v>233.15619940693099</v>
      </c>
      <c r="W40">
        <v>206.66058936568999</v>
      </c>
      <c r="X40">
        <v>191.163081211068</v>
      </c>
      <c r="Y40">
        <v>181.534652088033</v>
      </c>
      <c r="Z40">
        <v>187.573260126024</v>
      </c>
      <c r="AA40">
        <v>211.43459811043499</v>
      </c>
      <c r="AB40">
        <v>250.98152126676899</v>
      </c>
      <c r="AC40">
        <v>286.64923122042399</v>
      </c>
      <c r="AD40">
        <v>315.467792361965</v>
      </c>
      <c r="AE40">
        <v>335.81582647007599</v>
      </c>
      <c r="AF40">
        <v>366.66557825776198</v>
      </c>
    </row>
    <row r="41" spans="1:32" x14ac:dyDescent="0.3">
      <c r="A41" t="s">
        <v>224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224</v>
      </c>
      <c r="B42" t="s">
        <v>377</v>
      </c>
      <c r="C42" t="s">
        <v>297</v>
      </c>
      <c r="D42" t="s">
        <v>378</v>
      </c>
      <c r="E42" t="s">
        <v>298</v>
      </c>
      <c r="F42">
        <v>800.68290094197505</v>
      </c>
      <c r="G42">
        <v>845.07151767877303</v>
      </c>
      <c r="H42">
        <v>883.98469040923806</v>
      </c>
      <c r="I42">
        <v>920.31044023470304</v>
      </c>
      <c r="J42">
        <v>959.55581624517697</v>
      </c>
      <c r="K42">
        <v>992.75875141192398</v>
      </c>
      <c r="L42">
        <v>1028.25445549285</v>
      </c>
      <c r="M42">
        <v>1050.02664781833</v>
      </c>
      <c r="N42">
        <v>1063.99642876749</v>
      </c>
      <c r="O42">
        <v>1074.2964002245999</v>
      </c>
      <c r="P42">
        <v>1101.3573890915</v>
      </c>
      <c r="Q42">
        <v>1084.8269866241999</v>
      </c>
      <c r="R42">
        <v>1103.2062211472401</v>
      </c>
      <c r="S42">
        <v>1133.10252029202</v>
      </c>
      <c r="T42">
        <v>1174.2735833291399</v>
      </c>
      <c r="U42">
        <v>1191.47183978096</v>
      </c>
      <c r="V42">
        <v>1219.24621060955</v>
      </c>
      <c r="W42">
        <v>1216.5108852507899</v>
      </c>
      <c r="X42">
        <v>1187.3724366398401</v>
      </c>
      <c r="Y42">
        <v>1204.3858091384</v>
      </c>
      <c r="Z42">
        <v>1236.03604395449</v>
      </c>
      <c r="AA42">
        <v>1280.88857651025</v>
      </c>
      <c r="AB42">
        <v>1383.70479385218</v>
      </c>
      <c r="AC42">
        <v>1492.7632617148399</v>
      </c>
      <c r="AD42">
        <v>1577.33714117726</v>
      </c>
      <c r="AE42">
        <v>1618.6045413935999</v>
      </c>
      <c r="AF42">
        <v>1660.7433626351001</v>
      </c>
    </row>
    <row r="43" spans="1:32" x14ac:dyDescent="0.3">
      <c r="A43" t="s">
        <v>224</v>
      </c>
      <c r="B43" t="s">
        <v>379</v>
      </c>
      <c r="C43" t="s">
        <v>297</v>
      </c>
      <c r="D43" t="s">
        <v>380</v>
      </c>
      <c r="E43" t="s">
        <v>298</v>
      </c>
      <c r="F43">
        <v>1041.3124902110801</v>
      </c>
      <c r="G43">
        <v>1100.7785797457</v>
      </c>
      <c r="H43">
        <v>1152.8185675833599</v>
      </c>
      <c r="I43">
        <v>1201.2037452802399</v>
      </c>
      <c r="J43">
        <v>1253.4746904608401</v>
      </c>
      <c r="K43">
        <v>1301.0206681238899</v>
      </c>
      <c r="L43">
        <v>1345.66568037204</v>
      </c>
      <c r="M43">
        <v>1376.8994175590799</v>
      </c>
      <c r="N43">
        <v>1395.7549530732999</v>
      </c>
      <c r="O43">
        <v>1412.7894297447299</v>
      </c>
      <c r="P43">
        <v>1451.1664675831901</v>
      </c>
      <c r="Q43">
        <v>1442.28291502907</v>
      </c>
      <c r="R43">
        <v>1474.2286291712101</v>
      </c>
      <c r="S43">
        <v>1523.41451009093</v>
      </c>
      <c r="T43">
        <v>1577.18870004626</v>
      </c>
      <c r="U43">
        <v>1601.7708499893399</v>
      </c>
      <c r="V43">
        <v>1624.3066179965299</v>
      </c>
      <c r="W43">
        <v>1609.52352279514</v>
      </c>
      <c r="X43">
        <v>1564.74997190921</v>
      </c>
      <c r="Y43">
        <v>1564.8909798991201</v>
      </c>
      <c r="Z43">
        <v>1598.3430480525401</v>
      </c>
      <c r="AA43">
        <v>1657.65444108477</v>
      </c>
      <c r="AB43">
        <v>1793.2585389584999</v>
      </c>
      <c r="AC43">
        <v>1937.82116704892</v>
      </c>
      <c r="AD43">
        <v>2034.25040759269</v>
      </c>
      <c r="AE43">
        <v>2073.1283621204302</v>
      </c>
      <c r="AF43">
        <v>2144.2737804708599</v>
      </c>
    </row>
    <row r="44" spans="1:32" x14ac:dyDescent="0.3">
      <c r="A44" t="s">
        <v>224</v>
      </c>
      <c r="B44" t="s">
        <v>381</v>
      </c>
      <c r="C44" t="s">
        <v>297</v>
      </c>
      <c r="D44" t="s">
        <v>382</v>
      </c>
      <c r="E44" t="s">
        <v>298</v>
      </c>
      <c r="F44">
        <v>7992.0230340238404</v>
      </c>
      <c r="G44">
        <v>8233.6119094649894</v>
      </c>
      <c r="H44">
        <v>8473.4601470983707</v>
      </c>
      <c r="I44">
        <v>8701.6727486469608</v>
      </c>
      <c r="J44">
        <v>8942.5622691992703</v>
      </c>
      <c r="K44">
        <v>9224.9648990787791</v>
      </c>
      <c r="L44">
        <v>9496.2552970037596</v>
      </c>
      <c r="M44">
        <v>9753.7171407395508</v>
      </c>
      <c r="N44">
        <v>9857.9554180123305</v>
      </c>
      <c r="O44">
        <v>9952.2706165509007</v>
      </c>
      <c r="P44">
        <v>10174.1007467297</v>
      </c>
      <c r="Q44">
        <v>10292.832925185099</v>
      </c>
      <c r="R44">
        <v>10492.8736845034</v>
      </c>
      <c r="S44">
        <v>10716.022471476301</v>
      </c>
      <c r="T44">
        <v>10698.9629759044</v>
      </c>
      <c r="U44">
        <v>10726.460676704501</v>
      </c>
      <c r="V44">
        <v>10582.3071249636</v>
      </c>
      <c r="W44">
        <v>10293.9386485134</v>
      </c>
      <c r="X44">
        <v>10012.1120540346</v>
      </c>
      <c r="Y44">
        <v>9875.0789633849708</v>
      </c>
      <c r="Z44">
        <v>9868.525868486</v>
      </c>
      <c r="AA44">
        <v>9942.5115450632693</v>
      </c>
      <c r="AB44">
        <v>10179.610160255899</v>
      </c>
      <c r="AC44">
        <v>10366.7441155866</v>
      </c>
      <c r="AD44">
        <v>10737.440218133101</v>
      </c>
      <c r="AE44">
        <v>10737.817046611701</v>
      </c>
      <c r="AF44">
        <v>11156.629647280601</v>
      </c>
    </row>
    <row r="45" spans="1:32" x14ac:dyDescent="0.3">
      <c r="A45" t="s">
        <v>224</v>
      </c>
      <c r="B45" t="s">
        <v>383</v>
      </c>
      <c r="C45" t="s">
        <v>297</v>
      </c>
      <c r="D45" t="s">
        <v>384</v>
      </c>
      <c r="E45" t="s">
        <v>298</v>
      </c>
      <c r="F45">
        <v>7887.5904744427298</v>
      </c>
      <c r="G45">
        <v>8125.8752745292904</v>
      </c>
      <c r="H45">
        <v>8364.7353438646005</v>
      </c>
      <c r="I45">
        <v>8593.0276065093003</v>
      </c>
      <c r="J45">
        <v>8831.9211604836892</v>
      </c>
      <c r="K45">
        <v>9113.6721264553598</v>
      </c>
      <c r="L45">
        <v>9386.0070530654502</v>
      </c>
      <c r="M45">
        <v>9644.3194056966495</v>
      </c>
      <c r="N45">
        <v>9748.6565647629996</v>
      </c>
      <c r="O45">
        <v>9842.9928128900192</v>
      </c>
      <c r="P45">
        <v>10063.6891558961</v>
      </c>
      <c r="Q45">
        <v>10183.1687847621</v>
      </c>
      <c r="R45">
        <v>10376.624383271601</v>
      </c>
      <c r="S45">
        <v>10594.723341794799</v>
      </c>
      <c r="T45">
        <v>10578.6999912253</v>
      </c>
      <c r="U45">
        <v>10605.0552572373</v>
      </c>
      <c r="V45">
        <v>10455.295671817699</v>
      </c>
      <c r="W45">
        <v>10160.379597728701</v>
      </c>
      <c r="X45">
        <v>9880.5642792274903</v>
      </c>
      <c r="Y45">
        <v>9738.9621260434906</v>
      </c>
      <c r="Z45">
        <v>9724.9899012983806</v>
      </c>
      <c r="AA45">
        <v>9791.3139152942094</v>
      </c>
      <c r="AB45">
        <v>10025.218244199001</v>
      </c>
      <c r="AC45">
        <v>10213.7948572319</v>
      </c>
      <c r="AD45">
        <v>10579.5988959595</v>
      </c>
      <c r="AE45">
        <v>10587.3939924809</v>
      </c>
      <c r="AF45">
        <v>11010.3042638195</v>
      </c>
    </row>
    <row r="46" spans="1:32" x14ac:dyDescent="0.3">
      <c r="A46" t="s">
        <v>224</v>
      </c>
      <c r="B46" t="s">
        <v>385</v>
      </c>
      <c r="C46" t="s">
        <v>297</v>
      </c>
      <c r="D46" t="s">
        <v>386</v>
      </c>
      <c r="E46" t="s">
        <v>298</v>
      </c>
      <c r="F46">
        <v>240.62958926910801</v>
      </c>
      <c r="G46">
        <v>255.70706206692901</v>
      </c>
      <c r="H46">
        <v>268.83387717411898</v>
      </c>
      <c r="I46">
        <v>280.89330504553499</v>
      </c>
      <c r="J46">
        <v>293.91887421566599</v>
      </c>
      <c r="K46">
        <v>308.26191671196699</v>
      </c>
      <c r="L46">
        <v>317.41122487918199</v>
      </c>
      <c r="M46">
        <v>326.87276974074803</v>
      </c>
      <c r="N46">
        <v>331.758524305805</v>
      </c>
      <c r="O46">
        <v>338.493029520128</v>
      </c>
      <c r="P46">
        <v>349.80907849168699</v>
      </c>
      <c r="Q46">
        <v>357.45592840487001</v>
      </c>
      <c r="R46">
        <v>371.02240802396602</v>
      </c>
      <c r="S46">
        <v>390.31198979890502</v>
      </c>
      <c r="T46">
        <v>402.91511671712198</v>
      </c>
      <c r="U46">
        <v>410.29901020837599</v>
      </c>
      <c r="V46">
        <v>405.060407386983</v>
      </c>
      <c r="W46">
        <v>393.01263754434399</v>
      </c>
      <c r="X46">
        <v>377.37753526937303</v>
      </c>
      <c r="Y46">
        <v>360.50517076071498</v>
      </c>
      <c r="Z46">
        <v>362.307004098047</v>
      </c>
      <c r="AA46">
        <v>376.76586457451799</v>
      </c>
      <c r="AB46">
        <v>409.55374510632203</v>
      </c>
      <c r="AC46">
        <v>445.05790533407497</v>
      </c>
      <c r="AD46">
        <v>456.91326641542997</v>
      </c>
      <c r="AE46">
        <v>454.52382072683503</v>
      </c>
      <c r="AF46">
        <v>483.53041783576299</v>
      </c>
    </row>
    <row r="47" spans="1:32" x14ac:dyDescent="0.3">
      <c r="A47" t="s">
        <v>224</v>
      </c>
      <c r="B47" t="s">
        <v>387</v>
      </c>
      <c r="C47" t="s">
        <v>297</v>
      </c>
      <c r="D47" t="s">
        <v>388</v>
      </c>
      <c r="E47" t="s">
        <v>298</v>
      </c>
      <c r="F47">
        <v>79.618384105955499</v>
      </c>
      <c r="G47">
        <v>83.377192537353693</v>
      </c>
      <c r="H47">
        <v>85.611124013259499</v>
      </c>
      <c r="I47">
        <v>86.675519737262803</v>
      </c>
      <c r="J47">
        <v>90.471215307121696</v>
      </c>
      <c r="K47">
        <v>98.254009866934396</v>
      </c>
      <c r="L47">
        <v>101.871385840557</v>
      </c>
      <c r="M47">
        <v>102.823380538371</v>
      </c>
      <c r="N47">
        <v>104.582964797972</v>
      </c>
      <c r="O47">
        <v>106.35000351075701</v>
      </c>
      <c r="P47">
        <v>113.391177064868</v>
      </c>
      <c r="Q47">
        <v>117.426436929655</v>
      </c>
      <c r="R47">
        <v>127.495315018995</v>
      </c>
      <c r="S47">
        <v>134.12504989221799</v>
      </c>
      <c r="T47">
        <v>146.101616696262</v>
      </c>
      <c r="U47">
        <v>145.28693157463499</v>
      </c>
      <c r="V47">
        <v>140.45284675104099</v>
      </c>
      <c r="W47">
        <v>137.255487167551</v>
      </c>
      <c r="X47">
        <v>134.231443232424</v>
      </c>
      <c r="Y47">
        <v>128.748432268876</v>
      </c>
      <c r="Z47">
        <v>123.92732049819401</v>
      </c>
      <c r="AA47">
        <v>117.18536690414901</v>
      </c>
      <c r="AB47">
        <v>115.22877909898</v>
      </c>
      <c r="AC47">
        <v>114.46770736211199</v>
      </c>
      <c r="AD47">
        <v>111.150313599508</v>
      </c>
      <c r="AE47">
        <v>102.24595807534</v>
      </c>
      <c r="AF47">
        <v>97.128791558968501</v>
      </c>
    </row>
    <row r="48" spans="1:32" x14ac:dyDescent="0.3">
      <c r="A48" t="s">
        <v>224</v>
      </c>
      <c r="B48" t="s">
        <v>389</v>
      </c>
      <c r="C48" t="s">
        <v>297</v>
      </c>
      <c r="D48" t="s">
        <v>390</v>
      </c>
      <c r="E48" t="s">
        <v>298</v>
      </c>
      <c r="F48">
        <v>632.32870178240898</v>
      </c>
      <c r="G48">
        <v>658.77242458059504</v>
      </c>
      <c r="H48">
        <v>677.31412229592502</v>
      </c>
      <c r="I48">
        <v>690.35354988965105</v>
      </c>
      <c r="J48">
        <v>717.21916105665002</v>
      </c>
      <c r="K48">
        <v>752.63315725509301</v>
      </c>
      <c r="L48">
        <v>785.32633497437598</v>
      </c>
      <c r="M48">
        <v>827.52603153191501</v>
      </c>
      <c r="N48">
        <v>864.04576146860097</v>
      </c>
      <c r="O48">
        <v>895.68168376322399</v>
      </c>
      <c r="P48">
        <v>927.85744005848005</v>
      </c>
      <c r="Q48">
        <v>941.16588466686096</v>
      </c>
      <c r="R48">
        <v>958.60213399548502</v>
      </c>
      <c r="S48">
        <v>989.37860888484499</v>
      </c>
      <c r="T48">
        <v>1043.54032084762</v>
      </c>
      <c r="U48">
        <v>1074.45234852304</v>
      </c>
      <c r="V48">
        <v>1103.3445615533101</v>
      </c>
      <c r="W48">
        <v>1095.1898728235799</v>
      </c>
      <c r="X48">
        <v>1088.64126019121</v>
      </c>
      <c r="Y48">
        <v>1095.1789510077899</v>
      </c>
      <c r="Z48">
        <v>1102.5628294866499</v>
      </c>
      <c r="AA48">
        <v>1125.1107252781301</v>
      </c>
      <c r="AB48">
        <v>1165.4406872781101</v>
      </c>
      <c r="AC48">
        <v>1189.16917004063</v>
      </c>
      <c r="AD48">
        <v>1235.60551703939</v>
      </c>
      <c r="AE48">
        <v>1197.7000800385699</v>
      </c>
      <c r="AF48">
        <v>1198.04843097294</v>
      </c>
    </row>
    <row r="49" spans="1:32" x14ac:dyDescent="0.3">
      <c r="A49" t="s">
        <v>224</v>
      </c>
      <c r="B49" t="s">
        <v>391</v>
      </c>
      <c r="C49" t="s">
        <v>297</v>
      </c>
      <c r="D49" t="s">
        <v>392</v>
      </c>
      <c r="E49" t="s">
        <v>298</v>
      </c>
      <c r="F49">
        <v>193.17043435934801</v>
      </c>
      <c r="G49">
        <v>197.28479388429</v>
      </c>
      <c r="H49">
        <v>201.731598758242</v>
      </c>
      <c r="I49">
        <v>204.57684827505699</v>
      </c>
      <c r="J49">
        <v>209.69976498532901</v>
      </c>
      <c r="K49">
        <v>217.52026975849799</v>
      </c>
      <c r="L49">
        <v>225.50672081994799</v>
      </c>
      <c r="M49">
        <v>236.41657183969301</v>
      </c>
      <c r="N49">
        <v>242.181597195503</v>
      </c>
      <c r="O49">
        <v>247.00633914999099</v>
      </c>
      <c r="P49">
        <v>254.15342128699999</v>
      </c>
      <c r="Q49">
        <v>255.377853978281</v>
      </c>
      <c r="R49">
        <v>251.94880052174901</v>
      </c>
      <c r="S49">
        <v>254.18193273697699</v>
      </c>
      <c r="T49">
        <v>262.96865642936598</v>
      </c>
      <c r="U49">
        <v>267.53136657982901</v>
      </c>
      <c r="V49">
        <v>271.839938733427</v>
      </c>
      <c r="W49">
        <v>258.13783215991202</v>
      </c>
      <c r="X49">
        <v>256.509195994663</v>
      </c>
      <c r="Y49">
        <v>254.88276961407499</v>
      </c>
      <c r="Z49">
        <v>248.312844897514</v>
      </c>
      <c r="AA49">
        <v>246.72189553140601</v>
      </c>
      <c r="AB49">
        <v>245.449235284011</v>
      </c>
      <c r="AC49">
        <v>246.84952823167399</v>
      </c>
      <c r="AD49">
        <v>246.19968799123899</v>
      </c>
      <c r="AE49">
        <v>230.02655681303699</v>
      </c>
      <c r="AF49">
        <v>231.200697094069</v>
      </c>
    </row>
    <row r="50" spans="1:32" x14ac:dyDescent="0.3">
      <c r="A50" t="s">
        <v>224</v>
      </c>
      <c r="B50" t="s">
        <v>393</v>
      </c>
      <c r="C50" t="s">
        <v>297</v>
      </c>
      <c r="D50" t="s">
        <v>394</v>
      </c>
      <c r="E50" t="s">
        <v>298</v>
      </c>
      <c r="F50">
        <v>359.53988331710599</v>
      </c>
      <c r="G50">
        <v>378.11043815895198</v>
      </c>
      <c r="H50">
        <v>389.97139952442399</v>
      </c>
      <c r="I50">
        <v>399.10118187733201</v>
      </c>
      <c r="J50">
        <v>417.04818076420003</v>
      </c>
      <c r="K50">
        <v>436.85887762966098</v>
      </c>
      <c r="L50">
        <v>457.94822831387103</v>
      </c>
      <c r="M50">
        <v>488.286079153853</v>
      </c>
      <c r="N50">
        <v>517.28119947512698</v>
      </c>
      <c r="O50">
        <v>542.32534110247695</v>
      </c>
      <c r="P50">
        <v>560.31284170661297</v>
      </c>
      <c r="Q50">
        <v>568.36159375892498</v>
      </c>
      <c r="R50">
        <v>579.15801845474004</v>
      </c>
      <c r="S50">
        <v>601.07162625565002</v>
      </c>
      <c r="T50">
        <v>634.47004772198898</v>
      </c>
      <c r="U50">
        <v>661.634050368575</v>
      </c>
      <c r="V50">
        <v>691.05177606883899</v>
      </c>
      <c r="W50">
        <v>699.79655349611505</v>
      </c>
      <c r="X50">
        <v>697.90062096411896</v>
      </c>
      <c r="Y50">
        <v>711.54774912484197</v>
      </c>
      <c r="Z50">
        <v>730.32266409094098</v>
      </c>
      <c r="AA50">
        <v>761.20346284257596</v>
      </c>
      <c r="AB50">
        <v>804.76267289511497</v>
      </c>
      <c r="AC50">
        <v>827.85193444684205</v>
      </c>
      <c r="AD50">
        <v>878.25551544864004</v>
      </c>
      <c r="AE50">
        <v>865.427565150193</v>
      </c>
      <c r="AF50">
        <v>869.71894231990802</v>
      </c>
    </row>
    <row r="51" spans="1:32" x14ac:dyDescent="0.3">
      <c r="A51" t="s">
        <v>224</v>
      </c>
      <c r="B51" t="s">
        <v>395</v>
      </c>
      <c r="C51" t="s">
        <v>297</v>
      </c>
      <c r="D51" t="s">
        <v>396</v>
      </c>
      <c r="E51" t="s">
        <v>298</v>
      </c>
      <c r="F51">
        <v>308.67308029883901</v>
      </c>
      <c r="G51">
        <v>325.56845017302498</v>
      </c>
      <c r="H51">
        <v>336.84423313600303</v>
      </c>
      <c r="I51">
        <v>345.45980562710099</v>
      </c>
      <c r="J51">
        <v>362.32732641431397</v>
      </c>
      <c r="K51">
        <v>380.92306811784698</v>
      </c>
      <c r="L51">
        <v>400.40627628253901</v>
      </c>
      <c r="M51">
        <v>427.47076966889199</v>
      </c>
      <c r="N51">
        <v>455.07415465344002</v>
      </c>
      <c r="O51">
        <v>478.64569725858797</v>
      </c>
      <c r="P51">
        <v>495.62312791792903</v>
      </c>
      <c r="Q51">
        <v>502.67595789550199</v>
      </c>
      <c r="R51">
        <v>511.77540682150601</v>
      </c>
      <c r="S51">
        <v>531.28940597172004</v>
      </c>
      <c r="T51">
        <v>562.15943624915496</v>
      </c>
      <c r="U51">
        <v>587.31992442095702</v>
      </c>
      <c r="V51">
        <v>615.28901141018298</v>
      </c>
      <c r="W51">
        <v>623.29850225697305</v>
      </c>
      <c r="X51">
        <v>620.79011930250101</v>
      </c>
      <c r="Y51">
        <v>633.669463209387</v>
      </c>
      <c r="Z51">
        <v>650.01369543479404</v>
      </c>
      <c r="AA51">
        <v>676.06494766359697</v>
      </c>
      <c r="AB51">
        <v>712.49181320973605</v>
      </c>
      <c r="AC51">
        <v>729.26428166971402</v>
      </c>
      <c r="AD51">
        <v>771.99763167760705</v>
      </c>
      <c r="AE51">
        <v>761.15756760726504</v>
      </c>
      <c r="AF51">
        <v>764.34954527827301</v>
      </c>
    </row>
    <row r="52" spans="1:32" x14ac:dyDescent="0.3">
      <c r="A52" t="s">
        <v>224</v>
      </c>
      <c r="B52" t="s">
        <v>397</v>
      </c>
      <c r="C52" t="s">
        <v>297</v>
      </c>
      <c r="D52" t="s">
        <v>398</v>
      </c>
      <c r="E52" t="s">
        <v>298</v>
      </c>
      <c r="F52">
        <v>50.8668030182669</v>
      </c>
      <c r="G52">
        <v>52.541987985925999</v>
      </c>
      <c r="H52">
        <v>53.127166388421003</v>
      </c>
      <c r="I52">
        <v>53.641376250231403</v>
      </c>
      <c r="J52">
        <v>54.7208543498854</v>
      </c>
      <c r="K52">
        <v>55.935809511814298</v>
      </c>
      <c r="L52">
        <v>57.541952031332102</v>
      </c>
      <c r="M52">
        <v>60.815309484959897</v>
      </c>
      <c r="N52">
        <v>62.207044821687099</v>
      </c>
      <c r="O52">
        <v>63.679643843888698</v>
      </c>
      <c r="P52">
        <v>64.689713788683505</v>
      </c>
      <c r="Q52">
        <v>65.685635863422903</v>
      </c>
      <c r="R52">
        <v>67.382611633234305</v>
      </c>
      <c r="S52">
        <v>69.782220283929703</v>
      </c>
      <c r="T52">
        <v>72.3106114728335</v>
      </c>
      <c r="U52">
        <v>74.314125947618805</v>
      </c>
      <c r="V52">
        <v>75.762764658656394</v>
      </c>
      <c r="W52">
        <v>76.498051239142697</v>
      </c>
      <c r="X52">
        <v>77.110501661618699</v>
      </c>
      <c r="Y52">
        <v>77.878285915454995</v>
      </c>
      <c r="Z52">
        <v>80.308968656147499</v>
      </c>
      <c r="AA52">
        <v>85.138515178979105</v>
      </c>
      <c r="AB52">
        <v>92.270859685379094</v>
      </c>
      <c r="AC52">
        <v>98.587652777127403</v>
      </c>
      <c r="AD52">
        <v>106.25788377103299</v>
      </c>
      <c r="AE52">
        <v>104.269997542928</v>
      </c>
      <c r="AF52">
        <v>105.369397041634</v>
      </c>
    </row>
    <row r="53" spans="1:32" x14ac:dyDescent="0.3">
      <c r="A53" t="s">
        <v>224</v>
      </c>
      <c r="B53" t="s">
        <v>399</v>
      </c>
      <c r="C53" t="s">
        <v>297</v>
      </c>
      <c r="D53" t="s">
        <v>400</v>
      </c>
      <c r="E53" t="s">
        <v>298</v>
      </c>
      <c r="F53">
        <v>143.12486066299999</v>
      </c>
      <c r="G53">
        <v>146.251704575133</v>
      </c>
      <c r="H53">
        <v>147.36848958344001</v>
      </c>
      <c r="I53">
        <v>146.87472314079</v>
      </c>
      <c r="J53">
        <v>148.36024936491199</v>
      </c>
      <c r="K53">
        <v>152.400687775215</v>
      </c>
      <c r="L53">
        <v>156.59604533109899</v>
      </c>
      <c r="M53">
        <v>157.263850653313</v>
      </c>
      <c r="N53">
        <v>154.227551188104</v>
      </c>
      <c r="O53">
        <v>156.132252297056</v>
      </c>
      <c r="P53">
        <v>161.75745549836799</v>
      </c>
      <c r="Q53">
        <v>165.253845786792</v>
      </c>
      <c r="R53">
        <v>171.20796177218699</v>
      </c>
      <c r="S53">
        <v>178.49252270740999</v>
      </c>
      <c r="T53">
        <v>183.557735309343</v>
      </c>
      <c r="U53">
        <v>187.36309345719499</v>
      </c>
      <c r="V53">
        <v>188.06219400120199</v>
      </c>
      <c r="W53">
        <v>188.17365305449101</v>
      </c>
      <c r="X53">
        <v>186.91687574749901</v>
      </c>
      <c r="Y53">
        <v>196.90614763624899</v>
      </c>
      <c r="Z53">
        <v>202.20042032436899</v>
      </c>
      <c r="AA53">
        <v>217.95606494830801</v>
      </c>
      <c r="AB53">
        <v>226.68229342279099</v>
      </c>
      <c r="AC53">
        <v>234.98593152494499</v>
      </c>
      <c r="AD53">
        <v>253.52246844941399</v>
      </c>
      <c r="AE53">
        <v>239.44183740604799</v>
      </c>
      <c r="AF53">
        <v>225.79271368947801</v>
      </c>
    </row>
    <row r="54" spans="1:32" x14ac:dyDescent="0.3">
      <c r="A54" t="s">
        <v>224</v>
      </c>
      <c r="B54" t="s">
        <v>401</v>
      </c>
      <c r="C54" t="s">
        <v>297</v>
      </c>
      <c r="D54" t="s">
        <v>402</v>
      </c>
      <c r="E54" t="s">
        <v>298</v>
      </c>
      <c r="F54">
        <v>356.99901074728803</v>
      </c>
      <c r="G54">
        <v>366.68350151445497</v>
      </c>
      <c r="H54">
        <v>371.55017214686598</v>
      </c>
      <c r="I54">
        <v>371.97854999600202</v>
      </c>
      <c r="J54">
        <v>374.33297632318403</v>
      </c>
      <c r="K54">
        <v>380.27509122714201</v>
      </c>
      <c r="L54">
        <v>388.99789729242502</v>
      </c>
      <c r="M54">
        <v>396.89176328719401</v>
      </c>
      <c r="N54">
        <v>402.63047703567298</v>
      </c>
      <c r="O54">
        <v>411.89940252459502</v>
      </c>
      <c r="P54">
        <v>423.84544190786198</v>
      </c>
      <c r="Q54">
        <v>431.57323087605801</v>
      </c>
      <c r="R54">
        <v>443.97186912501201</v>
      </c>
      <c r="S54">
        <v>461.55355015855798</v>
      </c>
      <c r="T54">
        <v>475.25132437020198</v>
      </c>
      <c r="U54">
        <v>482.50824645106798</v>
      </c>
      <c r="V54">
        <v>481.07071225852798</v>
      </c>
      <c r="W54">
        <v>474.15375514790702</v>
      </c>
      <c r="X54">
        <v>467.98845380116097</v>
      </c>
      <c r="Y54">
        <v>478.51535895224299</v>
      </c>
      <c r="Z54">
        <v>480.73655910452101</v>
      </c>
      <c r="AA54">
        <v>490.14152997846003</v>
      </c>
      <c r="AB54">
        <v>496.90232663069099</v>
      </c>
      <c r="AC54">
        <v>500.94072066675199</v>
      </c>
      <c r="AD54">
        <v>509.71432349332798</v>
      </c>
      <c r="AE54">
        <v>496.34694972643001</v>
      </c>
      <c r="AF54">
        <v>476.51528017140203</v>
      </c>
    </row>
    <row r="55" spans="1:32" x14ac:dyDescent="0.3">
      <c r="A55" t="s">
        <v>224</v>
      </c>
      <c r="B55" t="s">
        <v>403</v>
      </c>
      <c r="C55" t="s">
        <v>297</v>
      </c>
      <c r="D55" t="s">
        <v>404</v>
      </c>
      <c r="E55" t="s">
        <v>298</v>
      </c>
      <c r="F55">
        <v>213.874150084289</v>
      </c>
      <c r="G55">
        <v>220.431796939322</v>
      </c>
      <c r="H55">
        <v>224.181682563425</v>
      </c>
      <c r="I55">
        <v>225.10382685521199</v>
      </c>
      <c r="J55">
        <v>225.972726958273</v>
      </c>
      <c r="K55">
        <v>227.874403451928</v>
      </c>
      <c r="L55">
        <v>232.401851961326</v>
      </c>
      <c r="M55">
        <v>239.627912633882</v>
      </c>
      <c r="N55">
        <v>248.40292584756901</v>
      </c>
      <c r="O55">
        <v>255.76715022753999</v>
      </c>
      <c r="P55">
        <v>262.08798640949402</v>
      </c>
      <c r="Q55">
        <v>266.31938508926601</v>
      </c>
      <c r="R55">
        <v>272.76390735282502</v>
      </c>
      <c r="S55">
        <v>283.06102745114799</v>
      </c>
      <c r="T55">
        <v>291.69358906086001</v>
      </c>
      <c r="U55">
        <v>295.14515299387301</v>
      </c>
      <c r="V55">
        <v>293.00851825732599</v>
      </c>
      <c r="W55">
        <v>285.98010209341601</v>
      </c>
      <c r="X55">
        <v>281.07157805366199</v>
      </c>
      <c r="Y55">
        <v>281.609211315994</v>
      </c>
      <c r="Z55">
        <v>278.53613878015199</v>
      </c>
      <c r="AA55">
        <v>272.18546503015301</v>
      </c>
      <c r="AB55">
        <v>270.22003320789997</v>
      </c>
      <c r="AC55">
        <v>265.954789141807</v>
      </c>
      <c r="AD55">
        <v>256.19185504391402</v>
      </c>
      <c r="AE55">
        <v>256.90511232038102</v>
      </c>
      <c r="AF55">
        <v>250.72256648192399</v>
      </c>
    </row>
    <row r="56" spans="1:32" x14ac:dyDescent="0.3">
      <c r="A56" t="s">
        <v>224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224</v>
      </c>
      <c r="B57" t="s">
        <v>407</v>
      </c>
      <c r="C57" t="s">
        <v>297</v>
      </c>
      <c r="D57" t="s">
        <v>408</v>
      </c>
      <c r="E57" t="s">
        <v>298</v>
      </c>
      <c r="F57">
        <v>8826.6057382192394</v>
      </c>
      <c r="G57">
        <v>9107.2211030175094</v>
      </c>
      <c r="H57">
        <v>9377.7061953768607</v>
      </c>
      <c r="I57">
        <v>9627.2554660027308</v>
      </c>
      <c r="J57">
        <v>9901.8000901312207</v>
      </c>
      <c r="K57">
        <v>10231.4049594604</v>
      </c>
      <c r="L57">
        <v>10550.021756342499</v>
      </c>
      <c r="M57">
        <v>10861.0042711226</v>
      </c>
      <c r="N57">
        <v>11006.0787344788</v>
      </c>
      <c r="O57">
        <v>11130.709702227699</v>
      </c>
      <c r="P57">
        <v>11386.705806473299</v>
      </c>
      <c r="Q57">
        <v>11517.4242077913</v>
      </c>
      <c r="R57">
        <v>11728.8585026486</v>
      </c>
      <c r="S57">
        <v>11979.7509693748</v>
      </c>
      <c r="T57">
        <v>12010.972393948899</v>
      </c>
      <c r="U57">
        <v>12051.2600611815</v>
      </c>
      <c r="V57">
        <v>11918.807885923799</v>
      </c>
      <c r="W57">
        <v>11595.789110702601</v>
      </c>
      <c r="X57">
        <v>11291.9163954369</v>
      </c>
      <c r="Y57">
        <v>11151.792566480801</v>
      </c>
      <c r="Z57">
        <v>11158.661958098701</v>
      </c>
      <c r="AA57">
        <v>11279.0568684518</v>
      </c>
      <c r="AB57">
        <v>11596.032368800799</v>
      </c>
      <c r="AC57">
        <v>11842.5625168476</v>
      </c>
      <c r="AD57">
        <v>12288.5135275344</v>
      </c>
      <c r="AE57">
        <v>12271.3329531203</v>
      </c>
      <c r="AF57">
        <v>12721.343656511301</v>
      </c>
    </row>
    <row r="58" spans="1:32" x14ac:dyDescent="0.3">
      <c r="A58" t="s">
        <v>224</v>
      </c>
      <c r="B58" t="s">
        <v>409</v>
      </c>
      <c r="C58" t="s">
        <v>297</v>
      </c>
      <c r="D58" t="s">
        <v>410</v>
      </c>
      <c r="E58" t="s">
        <v>298</v>
      </c>
      <c r="F58">
        <v>8826.6057382192394</v>
      </c>
      <c r="G58">
        <v>9107.2211030175094</v>
      </c>
      <c r="H58">
        <v>9377.7061953768607</v>
      </c>
      <c r="I58">
        <v>9627.2554660027308</v>
      </c>
      <c r="J58">
        <v>9901.8000901312207</v>
      </c>
      <c r="K58">
        <v>10231.4049594604</v>
      </c>
      <c r="L58">
        <v>10550.021756342499</v>
      </c>
      <c r="M58">
        <v>10861.0042711226</v>
      </c>
      <c r="N58">
        <v>11006.0787344788</v>
      </c>
      <c r="O58">
        <v>11130.709702227699</v>
      </c>
      <c r="P58">
        <v>11386.705806473299</v>
      </c>
      <c r="Q58">
        <v>11517.4242077913</v>
      </c>
      <c r="R58">
        <v>11728.8585026486</v>
      </c>
      <c r="S58">
        <v>11979.7509693748</v>
      </c>
      <c r="T58">
        <v>12010.972393948899</v>
      </c>
      <c r="U58">
        <v>12051.2600611815</v>
      </c>
      <c r="V58">
        <v>11918.807885923799</v>
      </c>
      <c r="W58">
        <v>11595.789110702601</v>
      </c>
      <c r="X58">
        <v>11291.9163954369</v>
      </c>
      <c r="Y58">
        <v>11151.792566480801</v>
      </c>
      <c r="Z58">
        <v>11158.661958098701</v>
      </c>
      <c r="AA58">
        <v>11279.0568684518</v>
      </c>
      <c r="AB58">
        <v>11596.032368800799</v>
      </c>
      <c r="AC58">
        <v>11842.5625168476</v>
      </c>
      <c r="AD58">
        <v>12288.5135275344</v>
      </c>
      <c r="AE58">
        <v>12271.3329531203</v>
      </c>
      <c r="AF58">
        <v>12721.343656511301</v>
      </c>
    </row>
    <row r="59" spans="1:32" x14ac:dyDescent="0.3">
      <c r="A59" t="s">
        <v>224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226</v>
      </c>
      <c r="B2" t="s">
        <v>295</v>
      </c>
      <c r="C2" t="s">
        <v>297</v>
      </c>
      <c r="D2" t="s">
        <v>296</v>
      </c>
      <c r="E2" t="s">
        <v>298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 t="s">
        <v>226</v>
      </c>
      <c r="B3" t="s">
        <v>299</v>
      </c>
      <c r="C3" t="s">
        <v>297</v>
      </c>
      <c r="D3" t="s">
        <v>300</v>
      </c>
      <c r="E3" t="s">
        <v>298</v>
      </c>
      <c r="F3">
        <v>5.0159878167086598</v>
      </c>
      <c r="G3">
        <v>5.2907551784526499</v>
      </c>
      <c r="H3">
        <v>5.7246896129448004</v>
      </c>
      <c r="I3">
        <v>5.92571675078291</v>
      </c>
      <c r="J3">
        <v>6.0741993306069002</v>
      </c>
      <c r="K3">
        <v>6.2181289846412602</v>
      </c>
      <c r="L3">
        <v>6.6922552874193197</v>
      </c>
      <c r="M3">
        <v>7.3500896096503796</v>
      </c>
      <c r="N3">
        <v>7.8189107766493597</v>
      </c>
      <c r="O3">
        <v>8.2702339630621999</v>
      </c>
      <c r="P3">
        <v>8.4268822594469395</v>
      </c>
      <c r="Q3">
        <v>8.84721059563274</v>
      </c>
      <c r="R3">
        <v>9.3737704471637198</v>
      </c>
      <c r="S3">
        <v>9.9173793137241208</v>
      </c>
      <c r="T3">
        <v>10.457229744945399</v>
      </c>
      <c r="U3">
        <v>11.4746663638192</v>
      </c>
      <c r="V3">
        <v>12.1612790841061</v>
      </c>
      <c r="W3">
        <v>12.5454918076022</v>
      </c>
      <c r="X3">
        <v>12.0269151292479</v>
      </c>
      <c r="Y3">
        <v>11.3900480539242</v>
      </c>
      <c r="Z3">
        <v>10.6799664612395</v>
      </c>
      <c r="AA3">
        <v>9.8391873750942391</v>
      </c>
      <c r="AB3">
        <v>9.3255483742569805</v>
      </c>
      <c r="AC3">
        <v>8.9882542748683907</v>
      </c>
      <c r="AD3">
        <v>8.4829296062896198</v>
      </c>
      <c r="AE3">
        <v>7.9390402524520596</v>
      </c>
      <c r="AF3">
        <v>7.8480639702652999</v>
      </c>
    </row>
    <row r="4" spans="1:32" x14ac:dyDescent="0.3">
      <c r="A4" t="s">
        <v>226</v>
      </c>
      <c r="B4" t="s">
        <v>301</v>
      </c>
      <c r="C4" t="s">
        <v>297</v>
      </c>
      <c r="D4" t="s">
        <v>302</v>
      </c>
      <c r="E4" t="s">
        <v>298</v>
      </c>
      <c r="F4">
        <v>443.33739778773997</v>
      </c>
      <c r="G4">
        <v>460.74606624944602</v>
      </c>
      <c r="H4">
        <v>474.41031054483301</v>
      </c>
      <c r="I4">
        <v>482.42843295607298</v>
      </c>
      <c r="J4">
        <v>488.085405304527</v>
      </c>
      <c r="K4">
        <v>491.48728066840499</v>
      </c>
      <c r="L4">
        <v>496.47907701876102</v>
      </c>
      <c r="M4">
        <v>500.15437583373699</v>
      </c>
      <c r="N4">
        <v>491.32187315547702</v>
      </c>
      <c r="O4">
        <v>477.06250542927103</v>
      </c>
      <c r="P4">
        <v>464.68485567066301</v>
      </c>
      <c r="Q4">
        <v>482.485903707006</v>
      </c>
      <c r="R4">
        <v>509.23483379837802</v>
      </c>
      <c r="S4">
        <v>542.50373219832295</v>
      </c>
      <c r="T4">
        <v>560.03047284427601</v>
      </c>
      <c r="U4">
        <v>594.56746084968495</v>
      </c>
      <c r="V4">
        <v>602.19153561471398</v>
      </c>
      <c r="W4">
        <v>587.98553211134697</v>
      </c>
      <c r="X4">
        <v>565.78173515474896</v>
      </c>
      <c r="Y4">
        <v>545.13755277774101</v>
      </c>
      <c r="Z4">
        <v>527.52829809668503</v>
      </c>
      <c r="AA4">
        <v>512.53823173665899</v>
      </c>
      <c r="AB4">
        <v>501.97036786672999</v>
      </c>
      <c r="AC4">
        <v>489.29505953537199</v>
      </c>
      <c r="AD4">
        <v>475.14503175544701</v>
      </c>
      <c r="AE4">
        <v>448.26348000400299</v>
      </c>
      <c r="AF4">
        <v>441.26054205290899</v>
      </c>
    </row>
    <row r="5" spans="1:32" x14ac:dyDescent="0.3">
      <c r="A5" t="s">
        <v>226</v>
      </c>
      <c r="B5" t="s">
        <v>303</v>
      </c>
      <c r="C5" t="s">
        <v>297</v>
      </c>
      <c r="D5" t="s">
        <v>304</v>
      </c>
      <c r="E5" t="s">
        <v>298</v>
      </c>
      <c r="F5">
        <v>45.703624034044097</v>
      </c>
      <c r="G5">
        <v>50.044745809636296</v>
      </c>
      <c r="H5">
        <v>51.7462149374837</v>
      </c>
      <c r="I5">
        <v>52.887552447829002</v>
      </c>
      <c r="J5">
        <v>54.004982025735202</v>
      </c>
      <c r="K5">
        <v>54.433601004566498</v>
      </c>
      <c r="L5">
        <v>57.197565726473599</v>
      </c>
      <c r="M5">
        <v>61.681137434242402</v>
      </c>
      <c r="N5">
        <v>66.160350345541701</v>
      </c>
      <c r="O5">
        <v>70.742600211382907</v>
      </c>
      <c r="P5">
        <v>73.661845196140902</v>
      </c>
      <c r="Q5">
        <v>80.811127274772204</v>
      </c>
      <c r="R5">
        <v>89.468206190617494</v>
      </c>
      <c r="S5">
        <v>99.534310722744806</v>
      </c>
      <c r="T5">
        <v>107.307751739043</v>
      </c>
      <c r="U5">
        <v>117.01022461028001</v>
      </c>
      <c r="V5">
        <v>118.73600851697201</v>
      </c>
      <c r="W5">
        <v>115.92064723451401</v>
      </c>
      <c r="X5">
        <v>111.8184636549</v>
      </c>
      <c r="Y5">
        <v>107.819474766791</v>
      </c>
      <c r="Z5">
        <v>104.24457750593</v>
      </c>
      <c r="AA5">
        <v>101.558140618146</v>
      </c>
      <c r="AB5">
        <v>98.674087154002095</v>
      </c>
      <c r="AC5">
        <v>94.845766780049104</v>
      </c>
      <c r="AD5">
        <v>91.471130295492799</v>
      </c>
      <c r="AE5">
        <v>85.7983597671806</v>
      </c>
      <c r="AF5">
        <v>82.149928567987004</v>
      </c>
    </row>
    <row r="6" spans="1:32" x14ac:dyDescent="0.3">
      <c r="A6" t="s">
        <v>226</v>
      </c>
      <c r="B6" t="s">
        <v>305</v>
      </c>
      <c r="C6" t="s">
        <v>297</v>
      </c>
      <c r="D6" t="s">
        <v>306</v>
      </c>
      <c r="E6" t="s">
        <v>298</v>
      </c>
      <c r="F6">
        <v>78.756218961746995</v>
      </c>
      <c r="G6">
        <v>78.676145468377698</v>
      </c>
      <c r="H6">
        <v>78.779429764124799</v>
      </c>
      <c r="I6">
        <v>78.624159827898893</v>
      </c>
      <c r="J6">
        <v>77.749969051141306</v>
      </c>
      <c r="K6">
        <v>75.868004545322606</v>
      </c>
      <c r="L6">
        <v>74.569640213474202</v>
      </c>
      <c r="M6">
        <v>73.656450273396104</v>
      </c>
      <c r="N6">
        <v>70.202200786060104</v>
      </c>
      <c r="O6">
        <v>66.527881833192097</v>
      </c>
      <c r="P6">
        <v>62.134817685331797</v>
      </c>
      <c r="Q6">
        <v>60.536059838480597</v>
      </c>
      <c r="R6">
        <v>60.017744841902598</v>
      </c>
      <c r="S6">
        <v>59.476550423509103</v>
      </c>
      <c r="T6">
        <v>57.463792662964501</v>
      </c>
      <c r="U6">
        <v>56.659803439891</v>
      </c>
      <c r="V6">
        <v>54.9082931826593</v>
      </c>
      <c r="W6">
        <v>52.198042904380102</v>
      </c>
      <c r="X6">
        <v>49.914908992278001</v>
      </c>
      <c r="Y6">
        <v>48.538334666139903</v>
      </c>
      <c r="Z6">
        <v>47.423129707487803</v>
      </c>
      <c r="AA6">
        <v>46.258471114676098</v>
      </c>
      <c r="AB6">
        <v>45.500824209444602</v>
      </c>
      <c r="AC6">
        <v>44.1781307253638</v>
      </c>
      <c r="AD6">
        <v>42.708591202178702</v>
      </c>
      <c r="AE6">
        <v>40.264209643183399</v>
      </c>
      <c r="AF6">
        <v>39.4270002481042</v>
      </c>
    </row>
    <row r="7" spans="1:32" x14ac:dyDescent="0.3">
      <c r="A7" t="s">
        <v>226</v>
      </c>
      <c r="B7" t="s">
        <v>307</v>
      </c>
      <c r="C7" t="s">
        <v>297</v>
      </c>
      <c r="D7" t="s">
        <v>308</v>
      </c>
      <c r="E7" t="s">
        <v>298</v>
      </c>
      <c r="F7">
        <v>32.1800539619503</v>
      </c>
      <c r="G7">
        <v>34.413870736460098</v>
      </c>
      <c r="H7">
        <v>36.193225437781699</v>
      </c>
      <c r="I7">
        <v>37.572651555606697</v>
      </c>
      <c r="J7">
        <v>38.259948809529902</v>
      </c>
      <c r="K7">
        <v>38.816995119019403</v>
      </c>
      <c r="L7">
        <v>39.601008033717001</v>
      </c>
      <c r="M7">
        <v>40.834168921978197</v>
      </c>
      <c r="N7">
        <v>41.532872898577097</v>
      </c>
      <c r="O7">
        <v>42.293789784178003</v>
      </c>
      <c r="P7">
        <v>42.825584986852</v>
      </c>
      <c r="Q7">
        <v>45.812006659235401</v>
      </c>
      <c r="R7">
        <v>49.146455308910902</v>
      </c>
      <c r="S7">
        <v>52.118304338357497</v>
      </c>
      <c r="T7">
        <v>53.822093348852597</v>
      </c>
      <c r="U7">
        <v>56.855679726656398</v>
      </c>
      <c r="V7">
        <v>56.802368149898001</v>
      </c>
      <c r="W7">
        <v>54.612290484099702</v>
      </c>
      <c r="X7">
        <v>52.123594630396298</v>
      </c>
      <c r="Y7">
        <v>49.876180537669697</v>
      </c>
      <c r="Z7">
        <v>48.68522510319</v>
      </c>
      <c r="AA7">
        <v>47.269611385724097</v>
      </c>
      <c r="AB7">
        <v>45.480548115882797</v>
      </c>
      <c r="AC7">
        <v>43.333170664093998</v>
      </c>
      <c r="AD7">
        <v>41.4026287731973</v>
      </c>
      <c r="AE7">
        <v>38.913520701154901</v>
      </c>
      <c r="AF7">
        <v>38.197049467003097</v>
      </c>
    </row>
    <row r="8" spans="1:32" x14ac:dyDescent="0.3">
      <c r="A8" t="s">
        <v>226</v>
      </c>
      <c r="B8" t="s">
        <v>309</v>
      </c>
      <c r="C8" t="s">
        <v>297</v>
      </c>
      <c r="D8" t="s">
        <v>310</v>
      </c>
      <c r="E8" t="s">
        <v>298</v>
      </c>
      <c r="F8">
        <v>0.58672211200027602</v>
      </c>
      <c r="G8">
        <v>0.61496967887347298</v>
      </c>
      <c r="H8">
        <v>0.59506000860255703</v>
      </c>
      <c r="I8">
        <v>0.55915015817744196</v>
      </c>
      <c r="J8">
        <v>0.543570143558046</v>
      </c>
      <c r="K8">
        <v>0.512700525985613</v>
      </c>
      <c r="L8">
        <v>0.505563847373799</v>
      </c>
      <c r="M8">
        <v>0.50298904120905996</v>
      </c>
      <c r="N8">
        <v>0.49971223102346002</v>
      </c>
      <c r="O8">
        <v>0.518469215782978</v>
      </c>
      <c r="P8">
        <v>0.54764801125301399</v>
      </c>
      <c r="Q8">
        <v>0.61778771632628604</v>
      </c>
      <c r="R8">
        <v>0.63273367529098101</v>
      </c>
      <c r="S8">
        <v>0.62124578902391203</v>
      </c>
      <c r="T8">
        <v>0.60620809290504996</v>
      </c>
      <c r="U8">
        <v>0.64358661262689898</v>
      </c>
      <c r="V8">
        <v>0.62690838135524096</v>
      </c>
      <c r="W8">
        <v>0.65346655823412003</v>
      </c>
      <c r="X8">
        <v>0.66371958583606805</v>
      </c>
      <c r="Y8">
        <v>0.675280252928248</v>
      </c>
      <c r="Z8">
        <v>0.68428380420951795</v>
      </c>
      <c r="AA8">
        <v>0.70357086218826603</v>
      </c>
      <c r="AB8">
        <v>0.70196561732130403</v>
      </c>
      <c r="AC8">
        <v>0.69079067649838699</v>
      </c>
      <c r="AD8">
        <v>0.696276429291666</v>
      </c>
      <c r="AE8">
        <v>0.68201228221746402</v>
      </c>
      <c r="AF8">
        <v>0.70880883297507702</v>
      </c>
    </row>
    <row r="9" spans="1:32" x14ac:dyDescent="0.3">
      <c r="A9" t="s">
        <v>226</v>
      </c>
      <c r="B9" t="s">
        <v>311</v>
      </c>
      <c r="C9" t="s">
        <v>297</v>
      </c>
      <c r="D9" t="s">
        <v>312</v>
      </c>
      <c r="E9" t="s">
        <v>298</v>
      </c>
      <c r="F9">
        <v>37.1564491553276</v>
      </c>
      <c r="G9">
        <v>36.313848439676399</v>
      </c>
      <c r="H9">
        <v>36.040853353071903</v>
      </c>
      <c r="I9">
        <v>34.907981913392703</v>
      </c>
      <c r="J9">
        <v>33.887769140990301</v>
      </c>
      <c r="K9">
        <v>33.0029083198853</v>
      </c>
      <c r="L9">
        <v>31.830309884874101</v>
      </c>
      <c r="M9">
        <v>30.861718619185702</v>
      </c>
      <c r="N9">
        <v>28.606373476206201</v>
      </c>
      <c r="O9">
        <v>25.4275574660562</v>
      </c>
      <c r="P9">
        <v>22.9277263325687</v>
      </c>
      <c r="Q9">
        <v>22.0892173414341</v>
      </c>
      <c r="R9">
        <v>22.179544434670401</v>
      </c>
      <c r="S9">
        <v>22.195813561650599</v>
      </c>
      <c r="T9">
        <v>22.070745962840501</v>
      </c>
      <c r="U9">
        <v>22.437675940662299</v>
      </c>
      <c r="V9">
        <v>21.6468359550469</v>
      </c>
      <c r="W9">
        <v>20.114140715276701</v>
      </c>
      <c r="X9">
        <v>18.19338237937</v>
      </c>
      <c r="Y9">
        <v>16.347087180981902</v>
      </c>
      <c r="Z9">
        <v>14.589172825051801</v>
      </c>
      <c r="AA9">
        <v>13.0175411594313</v>
      </c>
      <c r="AB9">
        <v>11.971199519087699</v>
      </c>
      <c r="AC9">
        <v>11.1572418167201</v>
      </c>
      <c r="AD9">
        <v>10.560936941321399</v>
      </c>
      <c r="AE9">
        <v>9.9125204986789104</v>
      </c>
      <c r="AF9">
        <v>9.6429054513967696</v>
      </c>
    </row>
    <row r="10" spans="1:32" x14ac:dyDescent="0.3">
      <c r="A10" t="s">
        <v>226</v>
      </c>
      <c r="B10" t="s">
        <v>313</v>
      </c>
      <c r="C10" t="s">
        <v>297</v>
      </c>
      <c r="D10" t="s">
        <v>314</v>
      </c>
      <c r="E10" t="s">
        <v>298</v>
      </c>
      <c r="F10">
        <v>70.5278333903007</v>
      </c>
      <c r="G10">
        <v>68.685695263554507</v>
      </c>
      <c r="H10">
        <v>68.015376360905506</v>
      </c>
      <c r="I10">
        <v>65.804264720388701</v>
      </c>
      <c r="J10">
        <v>63.870932439802999</v>
      </c>
      <c r="K10">
        <v>62.294184582049397</v>
      </c>
      <c r="L10">
        <v>59.0357860439942</v>
      </c>
      <c r="M10">
        <v>56.196159710865601</v>
      </c>
      <c r="N10">
        <v>50.853242727510199</v>
      </c>
      <c r="O10">
        <v>44.278467897627998</v>
      </c>
      <c r="P10">
        <v>39.705381998498403</v>
      </c>
      <c r="Q10">
        <v>38.250656222557403</v>
      </c>
      <c r="R10">
        <v>38.479959524270797</v>
      </c>
      <c r="S10">
        <v>38.712150075629403</v>
      </c>
      <c r="T10">
        <v>38.590000542057197</v>
      </c>
      <c r="U10">
        <v>39.689681973784403</v>
      </c>
      <c r="V10">
        <v>38.413037876223498</v>
      </c>
      <c r="W10">
        <v>35.4168363992802</v>
      </c>
      <c r="X10">
        <v>32.224616602480303</v>
      </c>
      <c r="Y10">
        <v>29.261991890287401</v>
      </c>
      <c r="Z10">
        <v>26.6716151200939</v>
      </c>
      <c r="AA10">
        <v>24.4939027883512</v>
      </c>
      <c r="AB10">
        <v>23.225870350787101</v>
      </c>
      <c r="AC10">
        <v>22.2374800875792</v>
      </c>
      <c r="AD10">
        <v>21.541020732077701</v>
      </c>
      <c r="AE10">
        <v>20.9689906794999</v>
      </c>
      <c r="AF10">
        <v>21.089783685644498</v>
      </c>
    </row>
    <row r="11" spans="1:32" x14ac:dyDescent="0.3">
      <c r="A11" t="s">
        <v>226</v>
      </c>
      <c r="B11" t="s">
        <v>315</v>
      </c>
      <c r="C11" t="s">
        <v>297</v>
      </c>
      <c r="D11" t="s">
        <v>316</v>
      </c>
      <c r="E11" t="s">
        <v>298</v>
      </c>
      <c r="F11">
        <v>33.3713842349731</v>
      </c>
      <c r="G11">
        <v>32.371846823878101</v>
      </c>
      <c r="H11">
        <v>31.9745230078336</v>
      </c>
      <c r="I11">
        <v>30.896282806995998</v>
      </c>
      <c r="J11">
        <v>29.983163298812801</v>
      </c>
      <c r="K11">
        <v>29.2912762621641</v>
      </c>
      <c r="L11">
        <v>27.205476159120099</v>
      </c>
      <c r="M11">
        <v>25.334441091679899</v>
      </c>
      <c r="N11">
        <v>22.246869251303998</v>
      </c>
      <c r="O11">
        <v>18.850910431571801</v>
      </c>
      <c r="P11">
        <v>16.7776556659297</v>
      </c>
      <c r="Q11">
        <v>16.161438881123299</v>
      </c>
      <c r="R11">
        <v>16.3004150896003</v>
      </c>
      <c r="S11">
        <v>16.516336513978899</v>
      </c>
      <c r="T11">
        <v>16.5192545792167</v>
      </c>
      <c r="U11">
        <v>17.2520060331221</v>
      </c>
      <c r="V11">
        <v>16.766201921176702</v>
      </c>
      <c r="W11">
        <v>15.3026956840036</v>
      </c>
      <c r="X11">
        <v>14.0312342231103</v>
      </c>
      <c r="Y11">
        <v>12.9149047093055</v>
      </c>
      <c r="Z11">
        <v>12.0824422950421</v>
      </c>
      <c r="AA11">
        <v>11.4763616289199</v>
      </c>
      <c r="AB11">
        <v>11.2546708316994</v>
      </c>
      <c r="AC11">
        <v>11.0802382708591</v>
      </c>
      <c r="AD11">
        <v>10.9800837907563</v>
      </c>
      <c r="AE11">
        <v>11.056470180821</v>
      </c>
      <c r="AF11">
        <v>11.4468782342477</v>
      </c>
    </row>
    <row r="12" spans="1:32" x14ac:dyDescent="0.3">
      <c r="A12" t="s">
        <v>226</v>
      </c>
      <c r="B12" t="s">
        <v>317</v>
      </c>
      <c r="C12" t="s">
        <v>297</v>
      </c>
      <c r="D12" t="s">
        <v>318</v>
      </c>
      <c r="E12" t="s">
        <v>298</v>
      </c>
      <c r="F12">
        <v>49.424055612419401</v>
      </c>
      <c r="G12">
        <v>52.487781926890101</v>
      </c>
      <c r="H12">
        <v>54.486863871688797</v>
      </c>
      <c r="I12">
        <v>56.144131155589399</v>
      </c>
      <c r="J12">
        <v>57.850510680087702</v>
      </c>
      <c r="K12">
        <v>59.417150616777697</v>
      </c>
      <c r="L12">
        <v>60.222816541816599</v>
      </c>
      <c r="M12">
        <v>60.582245513570903</v>
      </c>
      <c r="N12">
        <v>59.392846558855098</v>
      </c>
      <c r="O12">
        <v>56.930622261845599</v>
      </c>
      <c r="P12">
        <v>55.284399409714197</v>
      </c>
      <c r="Q12">
        <v>57.093954387150902</v>
      </c>
      <c r="R12">
        <v>60.467846735521903</v>
      </c>
      <c r="S12">
        <v>64.124686780179502</v>
      </c>
      <c r="T12">
        <v>65.727514628648294</v>
      </c>
      <c r="U12">
        <v>68.594199423328504</v>
      </c>
      <c r="V12">
        <v>68.957337669296393</v>
      </c>
      <c r="W12">
        <v>67.1274479983297</v>
      </c>
      <c r="X12">
        <v>65.319073769167801</v>
      </c>
      <c r="Y12">
        <v>64.927773521476297</v>
      </c>
      <c r="Z12">
        <v>66.077521721528001</v>
      </c>
      <c r="AA12">
        <v>67.821294494920707</v>
      </c>
      <c r="AB12">
        <v>68.744885539755501</v>
      </c>
      <c r="AC12">
        <v>68.144238894371597</v>
      </c>
      <c r="AD12">
        <v>66.765750701934607</v>
      </c>
      <c r="AE12">
        <v>64.090890263862306</v>
      </c>
      <c r="AF12">
        <v>64.581628864176807</v>
      </c>
    </row>
    <row r="13" spans="1:32" x14ac:dyDescent="0.3">
      <c r="A13" t="s">
        <v>226</v>
      </c>
      <c r="B13" t="s">
        <v>319</v>
      </c>
      <c r="C13" t="s">
        <v>297</v>
      </c>
      <c r="D13" t="s">
        <v>320</v>
      </c>
      <c r="E13" t="s">
        <v>298</v>
      </c>
      <c r="F13">
        <v>18.057699168060001</v>
      </c>
      <c r="G13">
        <v>20.242685592239098</v>
      </c>
      <c r="H13">
        <v>22.008733372656799</v>
      </c>
      <c r="I13">
        <v>23.167875786713001</v>
      </c>
      <c r="J13">
        <v>24.126977155855801</v>
      </c>
      <c r="K13">
        <v>24.885568153447998</v>
      </c>
      <c r="L13">
        <v>25.906671549924202</v>
      </c>
      <c r="M13">
        <v>26.807322298323999</v>
      </c>
      <c r="N13">
        <v>27.404244127572301</v>
      </c>
      <c r="O13">
        <v>28.055802811514301</v>
      </c>
      <c r="P13">
        <v>29.253340050654401</v>
      </c>
      <c r="Q13">
        <v>33.0862027347683</v>
      </c>
      <c r="R13">
        <v>38.934738742935203</v>
      </c>
      <c r="S13">
        <v>46.531357956705101</v>
      </c>
      <c r="T13">
        <v>53.186785987536503</v>
      </c>
      <c r="U13">
        <v>62.2824002694245</v>
      </c>
      <c r="V13">
        <v>69.917177415914296</v>
      </c>
      <c r="W13">
        <v>74.9337520115171</v>
      </c>
      <c r="X13">
        <v>74.606248557717393</v>
      </c>
      <c r="Y13">
        <v>72.419852717208002</v>
      </c>
      <c r="Z13">
        <v>68.717225862001598</v>
      </c>
      <c r="AA13">
        <v>64.890039147292995</v>
      </c>
      <c r="AB13">
        <v>62.448943809814701</v>
      </c>
      <c r="AC13">
        <v>60.1801939764038</v>
      </c>
      <c r="AD13">
        <v>58.407129561532102</v>
      </c>
      <c r="AE13">
        <v>55.063372722035403</v>
      </c>
      <c r="AF13">
        <v>54.931523600776302</v>
      </c>
    </row>
    <row r="14" spans="1:32" x14ac:dyDescent="0.3">
      <c r="A14" t="s">
        <v>226</v>
      </c>
      <c r="B14" t="s">
        <v>321</v>
      </c>
      <c r="C14" t="s">
        <v>297</v>
      </c>
      <c r="D14" t="s">
        <v>322</v>
      </c>
      <c r="E14" t="s">
        <v>298</v>
      </c>
      <c r="F14">
        <v>18.711346969738699</v>
      </c>
      <c r="G14">
        <v>18.674793873374899</v>
      </c>
      <c r="H14">
        <v>19.285826584237601</v>
      </c>
      <c r="I14">
        <v>19.392709027633</v>
      </c>
      <c r="J14">
        <v>19.867159568138401</v>
      </c>
      <c r="K14">
        <v>19.186279167753099</v>
      </c>
      <c r="L14">
        <v>19.0384534117123</v>
      </c>
      <c r="M14">
        <v>17.810039318764801</v>
      </c>
      <c r="N14">
        <v>16.190174084341599</v>
      </c>
      <c r="O14">
        <v>14.317838233405601</v>
      </c>
      <c r="P14">
        <v>12.9792814947601</v>
      </c>
      <c r="Q14">
        <v>12.588916847834501</v>
      </c>
      <c r="R14">
        <v>12.307952426740201</v>
      </c>
      <c r="S14">
        <v>11.9170034867168</v>
      </c>
      <c r="T14">
        <v>11.0557254618643</v>
      </c>
      <c r="U14">
        <v>10.4758471517284</v>
      </c>
      <c r="V14">
        <v>10.0146205770048</v>
      </c>
      <c r="W14">
        <v>9.1821695454626102</v>
      </c>
      <c r="X14">
        <v>8.7574829487539105</v>
      </c>
      <c r="Y14">
        <v>8.9019416796014905</v>
      </c>
      <c r="Z14">
        <v>9.2660769183418292</v>
      </c>
      <c r="AA14">
        <v>10.002929401218699</v>
      </c>
      <c r="AB14">
        <v>10.3310895702017</v>
      </c>
      <c r="AC14">
        <v>10.474868546726</v>
      </c>
      <c r="AD14">
        <v>9.5477173169497505</v>
      </c>
      <c r="AE14">
        <v>8.56972101945383</v>
      </c>
      <c r="AF14">
        <v>8.2176826886791705</v>
      </c>
    </row>
    <row r="15" spans="1:32" x14ac:dyDescent="0.3">
      <c r="A15" t="s">
        <v>226</v>
      </c>
      <c r="B15" t="s">
        <v>323</v>
      </c>
      <c r="C15" t="s">
        <v>297</v>
      </c>
      <c r="D15" t="s">
        <v>324</v>
      </c>
      <c r="E15" t="s">
        <v>298</v>
      </c>
      <c r="F15">
        <v>28.3152575702536</v>
      </c>
      <c r="G15">
        <v>29.325049779852598</v>
      </c>
      <c r="H15">
        <v>30.977514233062799</v>
      </c>
      <c r="I15">
        <v>31.5152191667155</v>
      </c>
      <c r="J15">
        <v>32.541538057817299</v>
      </c>
      <c r="K15">
        <v>32.211814922369904</v>
      </c>
      <c r="L15">
        <v>33.020658749912499</v>
      </c>
      <c r="M15">
        <v>32.778669946271599</v>
      </c>
      <c r="N15">
        <v>31.824668694105601</v>
      </c>
      <c r="O15">
        <v>30.6525714746003</v>
      </c>
      <c r="P15">
        <v>29.903982765267202</v>
      </c>
      <c r="Q15">
        <v>30.637399689748602</v>
      </c>
      <c r="R15">
        <v>31.9500126067556</v>
      </c>
      <c r="S15">
        <v>33.737716222856797</v>
      </c>
      <c r="T15">
        <v>34.6320734734309</v>
      </c>
      <c r="U15">
        <v>36.6787234927817</v>
      </c>
      <c r="V15">
        <v>37.492930696274001</v>
      </c>
      <c r="W15">
        <v>36.658449488241899</v>
      </c>
      <c r="X15">
        <v>35.816888811731602</v>
      </c>
      <c r="Y15">
        <v>34.859411309401203</v>
      </c>
      <c r="Z15">
        <v>33.516355704652703</v>
      </c>
      <c r="AA15">
        <v>32.374786804212299</v>
      </c>
      <c r="AB15">
        <v>31.511463133576601</v>
      </c>
      <c r="AC15">
        <v>30.492980648453301</v>
      </c>
      <c r="AD15">
        <v>28.9702580664975</v>
      </c>
      <c r="AE15">
        <v>26.7105828389744</v>
      </c>
      <c r="AF15">
        <v>25.692487960190402</v>
      </c>
    </row>
    <row r="16" spans="1:32" x14ac:dyDescent="0.3">
      <c r="A16" t="s">
        <v>226</v>
      </c>
      <c r="B16" t="s">
        <v>325</v>
      </c>
      <c r="C16" t="s">
        <v>297</v>
      </c>
      <c r="D16" t="s">
        <v>326</v>
      </c>
      <c r="E16" t="s">
        <v>298</v>
      </c>
      <c r="F16">
        <v>9.6039106005148795</v>
      </c>
      <c r="G16">
        <v>10.6502559064776</v>
      </c>
      <c r="H16">
        <v>11.6916876488251</v>
      </c>
      <c r="I16">
        <v>12.1225101390825</v>
      </c>
      <c r="J16">
        <v>12.674378489678899</v>
      </c>
      <c r="K16">
        <v>13.025535754616801</v>
      </c>
      <c r="L16">
        <v>13.982205338200201</v>
      </c>
      <c r="M16">
        <v>14.9686306275068</v>
      </c>
      <c r="N16">
        <v>15.634494609763999</v>
      </c>
      <c r="O16">
        <v>16.334733241194701</v>
      </c>
      <c r="P16">
        <v>16.9247012705071</v>
      </c>
      <c r="Q16">
        <v>18.048482841914002</v>
      </c>
      <c r="R16">
        <v>19.642060180015399</v>
      </c>
      <c r="S16">
        <v>21.8207127361399</v>
      </c>
      <c r="T16">
        <v>23.576348011566601</v>
      </c>
      <c r="U16">
        <v>26.202876341053301</v>
      </c>
      <c r="V16">
        <v>27.478310119269199</v>
      </c>
      <c r="W16">
        <v>27.4762799427792</v>
      </c>
      <c r="X16">
        <v>27.059405862977702</v>
      </c>
      <c r="Y16">
        <v>25.9574696297997</v>
      </c>
      <c r="Z16">
        <v>24.250278786310901</v>
      </c>
      <c r="AA16">
        <v>22.371857402993601</v>
      </c>
      <c r="AB16">
        <v>21.1803735633748</v>
      </c>
      <c r="AC16">
        <v>20.018112101727301</v>
      </c>
      <c r="AD16">
        <v>19.4225407495478</v>
      </c>
      <c r="AE16">
        <v>18.140861819520499</v>
      </c>
      <c r="AF16">
        <v>17.4748052715113</v>
      </c>
    </row>
    <row r="17" spans="1:32" x14ac:dyDescent="0.3">
      <c r="A17" t="s">
        <v>226</v>
      </c>
      <c r="B17" t="s">
        <v>327</v>
      </c>
      <c r="C17" t="s">
        <v>297</v>
      </c>
      <c r="D17" t="s">
        <v>328</v>
      </c>
      <c r="E17" t="s">
        <v>298</v>
      </c>
      <c r="F17">
        <v>16.128946631745301</v>
      </c>
      <c r="G17">
        <v>16.383176689948801</v>
      </c>
      <c r="H17">
        <v>16.930882740933399</v>
      </c>
      <c r="I17">
        <v>16.9603689100562</v>
      </c>
      <c r="J17">
        <v>17.457063094645399</v>
      </c>
      <c r="K17">
        <v>17.857981955367901</v>
      </c>
      <c r="L17">
        <v>17.735701357773401</v>
      </c>
      <c r="M17">
        <v>17.310285532541702</v>
      </c>
      <c r="N17">
        <v>16.322933461968599</v>
      </c>
      <c r="O17">
        <v>15.035812200543701</v>
      </c>
      <c r="P17">
        <v>13.812107368880101</v>
      </c>
      <c r="Q17">
        <v>13.780685795929401</v>
      </c>
      <c r="R17">
        <v>14.303897263289899</v>
      </c>
      <c r="S17">
        <v>14.793070160252601</v>
      </c>
      <c r="T17">
        <v>14.5143673499083</v>
      </c>
      <c r="U17">
        <v>14.1191737561005</v>
      </c>
      <c r="V17">
        <v>13.2819662464955</v>
      </c>
      <c r="W17">
        <v>11.847776319023399</v>
      </c>
      <c r="X17">
        <v>10.7206337132081</v>
      </c>
      <c r="Y17">
        <v>9.8090484851794102</v>
      </c>
      <c r="Z17">
        <v>9.0622068640112392</v>
      </c>
      <c r="AA17">
        <v>8.3977298486172298</v>
      </c>
      <c r="AB17">
        <v>7.9636082907583603</v>
      </c>
      <c r="AC17">
        <v>7.6595050799018196</v>
      </c>
      <c r="AD17">
        <v>7.4698776522503501</v>
      </c>
      <c r="AE17">
        <v>7.0651664417277003</v>
      </c>
      <c r="AF17">
        <v>7.01999725879514</v>
      </c>
    </row>
    <row r="18" spans="1:32" x14ac:dyDescent="0.3">
      <c r="A18" t="s">
        <v>226</v>
      </c>
      <c r="B18" t="s">
        <v>329</v>
      </c>
      <c r="C18" t="s">
        <v>297</v>
      </c>
      <c r="D18" t="s">
        <v>330</v>
      </c>
      <c r="E18" t="s">
        <v>298</v>
      </c>
      <c r="F18">
        <v>86.896450221496806</v>
      </c>
      <c r="G18">
        <v>91.186756863778697</v>
      </c>
      <c r="H18">
        <v>94.300770381057504</v>
      </c>
      <c r="I18">
        <v>97.796347494976303</v>
      </c>
      <c r="J18">
        <v>99.484367417008798</v>
      </c>
      <c r="K18">
        <v>102.36902399391499</v>
      </c>
      <c r="L18">
        <v>104.70131287452899</v>
      </c>
      <c r="M18">
        <v>104.32731698104099</v>
      </c>
      <c r="N18">
        <v>100.566779874139</v>
      </c>
      <c r="O18">
        <v>94.546627655867795</v>
      </c>
      <c r="P18">
        <v>89.840744707472098</v>
      </c>
      <c r="Q18">
        <v>92.121389994220706</v>
      </c>
      <c r="R18">
        <v>92.550463519595695</v>
      </c>
      <c r="S18">
        <v>94.7762361859414</v>
      </c>
      <c r="T18">
        <v>92.050719827150701</v>
      </c>
      <c r="U18">
        <v>94.810156804491797</v>
      </c>
      <c r="V18">
        <v>92.927291548385995</v>
      </c>
      <c r="W18">
        <v>87.951509129837305</v>
      </c>
      <c r="X18">
        <v>82.629994312339804</v>
      </c>
      <c r="Y18">
        <v>76.850464297480102</v>
      </c>
      <c r="Z18">
        <v>71.554567891031795</v>
      </c>
      <c r="AA18">
        <v>66.635270450667903</v>
      </c>
      <c r="AB18">
        <v>64.743900715406298</v>
      </c>
      <c r="AC18">
        <v>64.261926744927806</v>
      </c>
      <c r="AD18">
        <v>62.912132642191203</v>
      </c>
      <c r="AE18">
        <v>58.431403918954302</v>
      </c>
      <c r="AF18">
        <v>57.147877172454898</v>
      </c>
    </row>
    <row r="19" spans="1:32" x14ac:dyDescent="0.3">
      <c r="A19" t="s">
        <v>226</v>
      </c>
      <c r="B19" t="s">
        <v>331</v>
      </c>
      <c r="C19" t="s">
        <v>297</v>
      </c>
      <c r="D19" t="s">
        <v>332</v>
      </c>
      <c r="E19" t="s">
        <v>298</v>
      </c>
      <c r="F19">
        <v>16.760536123722598</v>
      </c>
      <c r="G19">
        <v>18.6851884398348</v>
      </c>
      <c r="H19">
        <v>20.376239436535698</v>
      </c>
      <c r="I19">
        <v>21.396711732121901</v>
      </c>
      <c r="J19">
        <v>22.1955464293444</v>
      </c>
      <c r="K19">
        <v>22.820255249582701</v>
      </c>
      <c r="L19">
        <v>23.982352079772198</v>
      </c>
      <c r="M19">
        <v>25.477630180297101</v>
      </c>
      <c r="N19">
        <v>26.562021450123801</v>
      </c>
      <c r="O19">
        <v>27.4798600827352</v>
      </c>
      <c r="P19">
        <v>27.715003490599099</v>
      </c>
      <c r="Q19">
        <v>29.7386333938164</v>
      </c>
      <c r="R19">
        <v>33.282775389287302</v>
      </c>
      <c r="S19">
        <v>38.078103543122801</v>
      </c>
      <c r="T19">
        <v>42.1291651917793</v>
      </c>
      <c r="U19">
        <v>47.223830740319599</v>
      </c>
      <c r="V19">
        <v>50.128215931240703</v>
      </c>
      <c r="W19">
        <v>50.665313583890097</v>
      </c>
      <c r="X19">
        <v>49.943592524693599</v>
      </c>
      <c r="Y19">
        <v>50.099740333180002</v>
      </c>
      <c r="Z19">
        <v>50.891588812549102</v>
      </c>
      <c r="AA19">
        <v>52.135414221862298</v>
      </c>
      <c r="AB19">
        <v>52.974270929981103</v>
      </c>
      <c r="AC19">
        <v>53.2708752577295</v>
      </c>
      <c r="AD19">
        <v>52.800235698803</v>
      </c>
      <c r="AE19">
        <v>50.274970745212599</v>
      </c>
      <c r="AF19">
        <v>50.314456394801603</v>
      </c>
    </row>
    <row r="20" spans="1:32" x14ac:dyDescent="0.3">
      <c r="A20" t="s">
        <v>226</v>
      </c>
      <c r="B20" t="s">
        <v>333</v>
      </c>
      <c r="C20" t="s">
        <v>297</v>
      </c>
      <c r="D20" t="s">
        <v>334</v>
      </c>
      <c r="E20" t="s">
        <v>298</v>
      </c>
      <c r="F20">
        <v>3.2267545449804298</v>
      </c>
      <c r="G20">
        <v>3.5274603168386598</v>
      </c>
      <c r="H20">
        <v>3.7446072356290099</v>
      </c>
      <c r="I20">
        <v>3.8372429123403902</v>
      </c>
      <c r="J20">
        <v>4.0126307343791696</v>
      </c>
      <c r="K20">
        <v>4.1194632676171103</v>
      </c>
      <c r="L20">
        <v>4.4532708217639403</v>
      </c>
      <c r="M20">
        <v>4.9088967187293999</v>
      </c>
      <c r="N20">
        <v>5.4102811092497296</v>
      </c>
      <c r="O20">
        <v>5.9755302591368196</v>
      </c>
      <c r="P20">
        <v>6.2315345477216901</v>
      </c>
      <c r="Q20">
        <v>6.9545094134253196</v>
      </c>
      <c r="R20">
        <v>7.8612068900383498</v>
      </c>
      <c r="S20">
        <v>8.6405241835894895</v>
      </c>
      <c r="T20">
        <v>9.7034793038853806</v>
      </c>
      <c r="U20">
        <v>10.858315435311701</v>
      </c>
      <c r="V20">
        <v>11.019813193356599</v>
      </c>
      <c r="W20">
        <v>10.6789800366801</v>
      </c>
      <c r="X20">
        <v>9.8241543553636692</v>
      </c>
      <c r="Y20">
        <v>8.6960585204078207</v>
      </c>
      <c r="Z20">
        <v>7.5850910251590102</v>
      </c>
      <c r="AA20">
        <v>6.5816300451830498</v>
      </c>
      <c r="AB20">
        <v>5.8787025484358999</v>
      </c>
      <c r="AC20">
        <v>5.2639835080876898</v>
      </c>
      <c r="AD20">
        <v>4.7999792831607602</v>
      </c>
      <c r="AE20">
        <v>4.4059708410067504</v>
      </c>
      <c r="AF20">
        <v>4.1801153462730696</v>
      </c>
    </row>
    <row r="21" spans="1:32" x14ac:dyDescent="0.3">
      <c r="A21" t="s">
        <v>226</v>
      </c>
      <c r="B21" t="s">
        <v>335</v>
      </c>
      <c r="C21" t="s">
        <v>297</v>
      </c>
      <c r="D21" t="s">
        <v>336</v>
      </c>
      <c r="E21" t="s">
        <v>298</v>
      </c>
      <c r="F21">
        <v>17.016453582315499</v>
      </c>
      <c r="G21">
        <v>18.454924145892001</v>
      </c>
      <c r="H21">
        <v>19.5895279660493</v>
      </c>
      <c r="I21">
        <v>20.232611429264601</v>
      </c>
      <c r="J21">
        <v>21.297929943188201</v>
      </c>
      <c r="K21">
        <v>22.1839606814526</v>
      </c>
      <c r="L21">
        <v>23.820658067385001</v>
      </c>
      <c r="M21">
        <v>25.643738284487501</v>
      </c>
      <c r="N21">
        <v>28.0132017895939</v>
      </c>
      <c r="O21">
        <v>30.119211853534399</v>
      </c>
      <c r="P21">
        <v>31.519222890828701</v>
      </c>
      <c r="Q21">
        <v>35.345708976394</v>
      </c>
      <c r="R21">
        <v>39.490892056523997</v>
      </c>
      <c r="S21">
        <v>43.688603905149499</v>
      </c>
      <c r="T21">
        <v>49.095365009644702</v>
      </c>
      <c r="U21">
        <v>53.501348927915799</v>
      </c>
      <c r="V21">
        <v>54.839640878499601</v>
      </c>
      <c r="W21">
        <v>52.825409392763802</v>
      </c>
      <c r="X21">
        <v>51.753636899479602</v>
      </c>
      <c r="Y21">
        <v>49.5360688280579</v>
      </c>
      <c r="Z21">
        <v>47.947835503224603</v>
      </c>
      <c r="AA21">
        <v>46.684384777861503</v>
      </c>
      <c r="AB21">
        <v>45.337642518996702</v>
      </c>
      <c r="AC21">
        <v>42.682601624495597</v>
      </c>
      <c r="AD21">
        <v>40.757199852185501</v>
      </c>
      <c r="AE21">
        <v>38.555077220803</v>
      </c>
      <c r="AF21">
        <v>37.877710203223899</v>
      </c>
    </row>
    <row r="22" spans="1:32" x14ac:dyDescent="0.3">
      <c r="A22" t="s">
        <v>226</v>
      </c>
      <c r="B22" t="s">
        <v>337</v>
      </c>
      <c r="C22" t="s">
        <v>297</v>
      </c>
      <c r="D22" t="s">
        <v>338</v>
      </c>
      <c r="E22" t="s">
        <v>298</v>
      </c>
      <c r="F22">
        <v>13.789699037335099</v>
      </c>
      <c r="G22">
        <v>14.9274638290533</v>
      </c>
      <c r="H22">
        <v>15.844920730420201</v>
      </c>
      <c r="I22">
        <v>16.395368516924201</v>
      </c>
      <c r="J22">
        <v>17.285299208809001</v>
      </c>
      <c r="K22">
        <v>18.0644974138355</v>
      </c>
      <c r="L22">
        <v>19.367387245621</v>
      </c>
      <c r="M22">
        <v>20.734841565758099</v>
      </c>
      <c r="N22">
        <v>22.602920680344202</v>
      </c>
      <c r="O22">
        <v>24.143681594397599</v>
      </c>
      <c r="P22">
        <v>25.287688343107</v>
      </c>
      <c r="Q22">
        <v>28.391199562968701</v>
      </c>
      <c r="R22">
        <v>31.629685166485601</v>
      </c>
      <c r="S22">
        <v>35.048079721560001</v>
      </c>
      <c r="T22">
        <v>39.3918857057593</v>
      </c>
      <c r="U22">
        <v>42.643033492604097</v>
      </c>
      <c r="V22">
        <v>43.819827685142997</v>
      </c>
      <c r="W22">
        <v>42.146429356083601</v>
      </c>
      <c r="X22">
        <v>41.929482544115899</v>
      </c>
      <c r="Y22">
        <v>40.840010307649997</v>
      </c>
      <c r="Z22">
        <v>40.362744478065601</v>
      </c>
      <c r="AA22">
        <v>40.102754732678399</v>
      </c>
      <c r="AB22">
        <v>39.458939970560799</v>
      </c>
      <c r="AC22">
        <v>37.418618116407899</v>
      </c>
      <c r="AD22">
        <v>35.957220569024699</v>
      </c>
      <c r="AE22">
        <v>34.149106379796201</v>
      </c>
      <c r="AF22">
        <v>33.697594856950801</v>
      </c>
    </row>
    <row r="23" spans="1:32" x14ac:dyDescent="0.3">
      <c r="A23" t="s">
        <v>226</v>
      </c>
      <c r="B23" t="s">
        <v>339</v>
      </c>
      <c r="C23" t="s">
        <v>297</v>
      </c>
      <c r="D23" t="s">
        <v>340</v>
      </c>
      <c r="E23" t="s">
        <v>298</v>
      </c>
      <c r="F23">
        <v>68.038123088907597</v>
      </c>
      <c r="G23">
        <v>75.642205645491103</v>
      </c>
      <c r="H23">
        <v>83.839530181234693</v>
      </c>
      <c r="I23">
        <v>93.2507155920012</v>
      </c>
      <c r="J23">
        <v>100.61077402300999</v>
      </c>
      <c r="K23">
        <v>111.396232656604</v>
      </c>
      <c r="L23">
        <v>117.57275112550199</v>
      </c>
      <c r="M23">
        <v>125.680106148806</v>
      </c>
      <c r="N23">
        <v>128.09494554754801</v>
      </c>
      <c r="O23">
        <v>129.495037758645</v>
      </c>
      <c r="P23">
        <v>131.45393582928901</v>
      </c>
      <c r="Q23">
        <v>151.58888654202499</v>
      </c>
      <c r="R23">
        <v>184.632944682458</v>
      </c>
      <c r="S23">
        <v>219.99004769643699</v>
      </c>
      <c r="T23">
        <v>247.30926048566999</v>
      </c>
      <c r="U23">
        <v>277.29439105785502</v>
      </c>
      <c r="V23">
        <v>277.59947972751303</v>
      </c>
      <c r="W23">
        <v>251.31481231205001</v>
      </c>
      <c r="X23">
        <v>222.31150844153501</v>
      </c>
      <c r="Y23">
        <v>194.657826810621</v>
      </c>
      <c r="Z23">
        <v>173.691800824377</v>
      </c>
      <c r="AA23">
        <v>158.692947992554</v>
      </c>
      <c r="AB23">
        <v>147.237546097153</v>
      </c>
      <c r="AC23">
        <v>137.05456514734001</v>
      </c>
      <c r="AD23">
        <v>130.16006193466001</v>
      </c>
      <c r="AE23">
        <v>121.073076257102</v>
      </c>
      <c r="AF23">
        <v>119.66785676873199</v>
      </c>
    </row>
    <row r="24" spans="1:32" x14ac:dyDescent="0.3">
      <c r="A24" t="s">
        <v>226</v>
      </c>
      <c r="B24" t="s">
        <v>341</v>
      </c>
      <c r="C24" t="s">
        <v>297</v>
      </c>
      <c r="D24" t="s">
        <v>342</v>
      </c>
      <c r="E24" t="s">
        <v>298</v>
      </c>
      <c r="F24">
        <v>270.083219883514</v>
      </c>
      <c r="G24">
        <v>282.31562634121099</v>
      </c>
      <c r="H24">
        <v>291.62926159738299</v>
      </c>
      <c r="I24">
        <v>301.55976361054599</v>
      </c>
      <c r="J24">
        <v>312.15870287075302</v>
      </c>
      <c r="K24">
        <v>323.674660175729</v>
      </c>
      <c r="L24">
        <v>340.47246375114099</v>
      </c>
      <c r="M24">
        <v>356.31916540922703</v>
      </c>
      <c r="N24">
        <v>367.602402266605</v>
      </c>
      <c r="O24">
        <v>382.471814362038</v>
      </c>
      <c r="P24">
        <v>392.38566684029001</v>
      </c>
      <c r="Q24">
        <v>423.37922796878701</v>
      </c>
      <c r="R24">
        <v>457.45517284931498</v>
      </c>
      <c r="S24">
        <v>490.94253473998901</v>
      </c>
      <c r="T24">
        <v>520.18691380355904</v>
      </c>
      <c r="U24">
        <v>557.05455953088301</v>
      </c>
      <c r="V24">
        <v>570.124693017867</v>
      </c>
      <c r="W24">
        <v>553.00746958194497</v>
      </c>
      <c r="X24">
        <v>531.17830126942295</v>
      </c>
      <c r="Y24">
        <v>518.93254612159399</v>
      </c>
      <c r="Z24">
        <v>517.01041080342395</v>
      </c>
      <c r="AA24">
        <v>513.72194084935802</v>
      </c>
      <c r="AB24">
        <v>505.97849115124302</v>
      </c>
      <c r="AC24">
        <v>489.10046670971798</v>
      </c>
      <c r="AD24">
        <v>472.62972030999902</v>
      </c>
      <c r="AE24">
        <v>438.43649376772498</v>
      </c>
      <c r="AF24">
        <v>424.95127485964002</v>
      </c>
    </row>
    <row r="25" spans="1:32" x14ac:dyDescent="0.3">
      <c r="A25" t="s">
        <v>226</v>
      </c>
      <c r="B25" t="s">
        <v>343</v>
      </c>
      <c r="C25" t="s">
        <v>297</v>
      </c>
      <c r="D25" t="s">
        <v>344</v>
      </c>
      <c r="E25" t="s">
        <v>298</v>
      </c>
      <c r="F25">
        <v>54.087722949845599</v>
      </c>
      <c r="G25">
        <v>58.284222209887901</v>
      </c>
      <c r="H25">
        <v>61.226752360508698</v>
      </c>
      <c r="I25">
        <v>63.924870202472299</v>
      </c>
      <c r="J25">
        <v>66.539601975697906</v>
      </c>
      <c r="K25">
        <v>69.174968032337105</v>
      </c>
      <c r="L25">
        <v>74.075376408408502</v>
      </c>
      <c r="M25">
        <v>79.869280008907097</v>
      </c>
      <c r="N25">
        <v>86.310224728049803</v>
      </c>
      <c r="O25">
        <v>94.847018000824093</v>
      </c>
      <c r="P25">
        <v>100.960739791511</v>
      </c>
      <c r="Q25">
        <v>112.65422952215</v>
      </c>
      <c r="R25">
        <v>125.78178747130301</v>
      </c>
      <c r="S25">
        <v>140.033425045596</v>
      </c>
      <c r="T25">
        <v>152.71960169602599</v>
      </c>
      <c r="U25">
        <v>167.86289386676299</v>
      </c>
      <c r="V25">
        <v>175.19350199183799</v>
      </c>
      <c r="W25">
        <v>172.643469020759</v>
      </c>
      <c r="X25">
        <v>175.27486988371399</v>
      </c>
      <c r="Y25">
        <v>184.905646540753</v>
      </c>
      <c r="Z25">
        <v>202.04775400682701</v>
      </c>
      <c r="AA25">
        <v>220.93241452489701</v>
      </c>
      <c r="AB25">
        <v>230.34956774506301</v>
      </c>
      <c r="AC25">
        <v>230.777116143152</v>
      </c>
      <c r="AD25">
        <v>227.95429450364901</v>
      </c>
      <c r="AE25">
        <v>211.77686493481301</v>
      </c>
      <c r="AF25">
        <v>205.40261110140699</v>
      </c>
    </row>
    <row r="26" spans="1:32" x14ac:dyDescent="0.3">
      <c r="A26" t="s">
        <v>226</v>
      </c>
      <c r="B26" t="s">
        <v>345</v>
      </c>
      <c r="C26" t="s">
        <v>297</v>
      </c>
      <c r="D26" t="s">
        <v>346</v>
      </c>
      <c r="E26" t="s">
        <v>298</v>
      </c>
      <c r="F26">
        <v>78.874740426544903</v>
      </c>
      <c r="G26">
        <v>84.169150151129301</v>
      </c>
      <c r="H26">
        <v>87.950400792389303</v>
      </c>
      <c r="I26">
        <v>91.549163980734505</v>
      </c>
      <c r="J26">
        <v>95.1306874539532</v>
      </c>
      <c r="K26">
        <v>98.799913463408501</v>
      </c>
      <c r="L26">
        <v>106.321140429889</v>
      </c>
      <c r="M26">
        <v>115.703616220719</v>
      </c>
      <c r="N26">
        <v>126.670359544352</v>
      </c>
      <c r="O26">
        <v>141.56705650822801</v>
      </c>
      <c r="P26">
        <v>150.361010994206</v>
      </c>
      <c r="Q26">
        <v>164.96121803214899</v>
      </c>
      <c r="R26">
        <v>178.91460419833999</v>
      </c>
      <c r="S26">
        <v>190.93943338926201</v>
      </c>
      <c r="T26">
        <v>200.93618396662799</v>
      </c>
      <c r="U26">
        <v>214.49545416892599</v>
      </c>
      <c r="V26">
        <v>218.24670794562499</v>
      </c>
      <c r="W26">
        <v>209.22850346867301</v>
      </c>
      <c r="X26">
        <v>196.14944386126899</v>
      </c>
      <c r="Y26">
        <v>185.128392713555</v>
      </c>
      <c r="Z26">
        <v>176.38622617337501</v>
      </c>
      <c r="AA26">
        <v>166.23007103887301</v>
      </c>
      <c r="AB26">
        <v>157.20119481041399</v>
      </c>
      <c r="AC26">
        <v>147.28500453474601</v>
      </c>
      <c r="AD26">
        <v>139.19402359739999</v>
      </c>
      <c r="AE26">
        <v>128.76139288336699</v>
      </c>
      <c r="AF26">
        <v>124.915918683492</v>
      </c>
    </row>
    <row r="27" spans="1:32" x14ac:dyDescent="0.3">
      <c r="A27" t="s">
        <v>226</v>
      </c>
      <c r="B27" t="s">
        <v>347</v>
      </c>
      <c r="C27" t="s">
        <v>297</v>
      </c>
      <c r="D27" t="s">
        <v>348</v>
      </c>
      <c r="E27" t="s">
        <v>298</v>
      </c>
      <c r="F27">
        <v>137.12075650712401</v>
      </c>
      <c r="G27">
        <v>139.862253980194</v>
      </c>
      <c r="H27">
        <v>142.45210844448499</v>
      </c>
      <c r="I27">
        <v>146.08572942734</v>
      </c>
      <c r="J27">
        <v>150.48841344110201</v>
      </c>
      <c r="K27">
        <v>155.69977867998301</v>
      </c>
      <c r="L27">
        <v>160.07594691284399</v>
      </c>
      <c r="M27">
        <v>160.746269179602</v>
      </c>
      <c r="N27">
        <v>154.62181799420301</v>
      </c>
      <c r="O27">
        <v>146.057739852987</v>
      </c>
      <c r="P27">
        <v>141.06391605457401</v>
      </c>
      <c r="Q27">
        <v>145.763780414488</v>
      </c>
      <c r="R27">
        <v>152.75878117967301</v>
      </c>
      <c r="S27">
        <v>159.969676305131</v>
      </c>
      <c r="T27">
        <v>166.531128140905</v>
      </c>
      <c r="U27">
        <v>174.69621149519401</v>
      </c>
      <c r="V27">
        <v>176.68448308040499</v>
      </c>
      <c r="W27">
        <v>171.13549709251399</v>
      </c>
      <c r="X27">
        <v>159.75398752444099</v>
      </c>
      <c r="Y27">
        <v>148.89850686728701</v>
      </c>
      <c r="Z27">
        <v>138.576430623222</v>
      </c>
      <c r="AA27">
        <v>126.559455285588</v>
      </c>
      <c r="AB27">
        <v>118.42772859576699</v>
      </c>
      <c r="AC27">
        <v>111.03834603182</v>
      </c>
      <c r="AD27">
        <v>105.48140220894901</v>
      </c>
      <c r="AE27">
        <v>97.898235949545494</v>
      </c>
      <c r="AF27">
        <v>94.632745074741294</v>
      </c>
    </row>
    <row r="28" spans="1:32" x14ac:dyDescent="0.3">
      <c r="A28" t="s">
        <v>226</v>
      </c>
      <c r="B28" t="s">
        <v>349</v>
      </c>
      <c r="C28" t="s">
        <v>297</v>
      </c>
      <c r="D28" t="s">
        <v>350</v>
      </c>
      <c r="E28" t="s">
        <v>298</v>
      </c>
      <c r="F28">
        <v>52.284999207727701</v>
      </c>
      <c r="G28">
        <v>59.373760371125897</v>
      </c>
      <c r="H28">
        <v>64.873673487033798</v>
      </c>
      <c r="I28">
        <v>69.325514586259004</v>
      </c>
      <c r="J28">
        <v>73.322966106870595</v>
      </c>
      <c r="K28">
        <v>77.587599825309795</v>
      </c>
      <c r="L28">
        <v>83.683117768878205</v>
      </c>
      <c r="M28">
        <v>91.641102115408202</v>
      </c>
      <c r="N28">
        <v>99.699135189700797</v>
      </c>
      <c r="O28">
        <v>110.20472376281199</v>
      </c>
      <c r="P28">
        <v>122.29801021526301</v>
      </c>
      <c r="Q28">
        <v>145.69279224192601</v>
      </c>
      <c r="R28">
        <v>178.24567406717901</v>
      </c>
      <c r="S28">
        <v>221.57816458697499</v>
      </c>
      <c r="T28">
        <v>258.28843521830203</v>
      </c>
      <c r="U28">
        <v>301.15712960565997</v>
      </c>
      <c r="V28">
        <v>320.08028868927602</v>
      </c>
      <c r="W28">
        <v>327.19631234578202</v>
      </c>
      <c r="X28">
        <v>325.21307961578498</v>
      </c>
      <c r="Y28">
        <v>320.68232789408501</v>
      </c>
      <c r="Z28">
        <v>315.11880160951301</v>
      </c>
      <c r="AA28">
        <v>303.86888566047497</v>
      </c>
      <c r="AB28">
        <v>293.394992257826</v>
      </c>
      <c r="AC28">
        <v>279.654315697931</v>
      </c>
      <c r="AD28">
        <v>266.72632955835797</v>
      </c>
      <c r="AE28">
        <v>244.39732090028801</v>
      </c>
      <c r="AF28">
        <v>235.04768720230501</v>
      </c>
    </row>
    <row r="29" spans="1:32" x14ac:dyDescent="0.3">
      <c r="A29" t="s">
        <v>226</v>
      </c>
      <c r="B29" t="s">
        <v>351</v>
      </c>
      <c r="C29" t="s">
        <v>297</v>
      </c>
      <c r="D29" t="s">
        <v>352</v>
      </c>
      <c r="E29" t="s">
        <v>298</v>
      </c>
      <c r="F29">
        <v>2.0815924047218202</v>
      </c>
      <c r="G29">
        <v>2.67300501749498</v>
      </c>
      <c r="H29">
        <v>3.09153784446289</v>
      </c>
      <c r="I29">
        <v>3.4015066902416899</v>
      </c>
      <c r="J29">
        <v>3.6547436518458301</v>
      </c>
      <c r="K29">
        <v>3.9011967972541601</v>
      </c>
      <c r="L29">
        <v>4.8792198045847002</v>
      </c>
      <c r="M29">
        <v>6.6037936182773702</v>
      </c>
      <c r="N29">
        <v>8.8838756059308004</v>
      </c>
      <c r="O29">
        <v>12.457910745074001</v>
      </c>
      <c r="P29">
        <v>16.226447946017601</v>
      </c>
      <c r="Q29">
        <v>22.042448549251102</v>
      </c>
      <c r="R29">
        <v>30.025447143404801</v>
      </c>
      <c r="S29">
        <v>40.946389202750098</v>
      </c>
      <c r="T29">
        <v>51.587980284917897</v>
      </c>
      <c r="U29">
        <v>67.611841119209799</v>
      </c>
      <c r="V29">
        <v>80.328948692962996</v>
      </c>
      <c r="W29">
        <v>89.060825353088802</v>
      </c>
      <c r="X29">
        <v>93.690008111539001</v>
      </c>
      <c r="Y29">
        <v>95.541602689381406</v>
      </c>
      <c r="Z29">
        <v>98.642534870922503</v>
      </c>
      <c r="AA29">
        <v>98.734062321283005</v>
      </c>
      <c r="AB29">
        <v>98.070692488052401</v>
      </c>
      <c r="AC29">
        <v>95.872824880552699</v>
      </c>
      <c r="AD29">
        <v>94.208983380159594</v>
      </c>
      <c r="AE29">
        <v>89.578031657542894</v>
      </c>
      <c r="AF29">
        <v>88.602001679260795</v>
      </c>
    </row>
    <row r="30" spans="1:32" x14ac:dyDescent="0.3">
      <c r="A30" t="s">
        <v>226</v>
      </c>
      <c r="B30" t="s">
        <v>353</v>
      </c>
      <c r="C30" t="s">
        <v>297</v>
      </c>
      <c r="D30" t="s">
        <v>354</v>
      </c>
      <c r="E30" t="s">
        <v>298</v>
      </c>
      <c r="F30">
        <v>0.14635335070595301</v>
      </c>
      <c r="G30">
        <v>0.17023082622553201</v>
      </c>
      <c r="H30">
        <v>0.18829329274787299</v>
      </c>
      <c r="I30">
        <v>0.20240708434465199</v>
      </c>
      <c r="J30">
        <v>0.214784846219255</v>
      </c>
      <c r="K30">
        <v>0.22774449177239101</v>
      </c>
      <c r="L30">
        <v>0.25156161940155197</v>
      </c>
      <c r="M30">
        <v>0.28633712583382698</v>
      </c>
      <c r="N30">
        <v>0.32756782393169898</v>
      </c>
      <c r="O30">
        <v>0.38375613470586301</v>
      </c>
      <c r="P30">
        <v>0.43847165421361101</v>
      </c>
      <c r="Q30">
        <v>0.52799515510087203</v>
      </c>
      <c r="R30">
        <v>0.64680227681324798</v>
      </c>
      <c r="S30">
        <v>0.80266898030317402</v>
      </c>
      <c r="T30">
        <v>0.93145066240861896</v>
      </c>
      <c r="U30">
        <v>1.06499892352818</v>
      </c>
      <c r="V30">
        <v>1.1416952680569099</v>
      </c>
      <c r="W30">
        <v>1.12859926928501</v>
      </c>
      <c r="X30">
        <v>1.0876838878573101</v>
      </c>
      <c r="Y30">
        <v>1.01830550131381</v>
      </c>
      <c r="Z30">
        <v>0.93371374203219804</v>
      </c>
      <c r="AA30">
        <v>0.83964771866799004</v>
      </c>
      <c r="AB30">
        <v>0.787118625924073</v>
      </c>
      <c r="AC30">
        <v>0.740862385652299</v>
      </c>
      <c r="AD30">
        <v>0.69935214839858495</v>
      </c>
      <c r="AE30">
        <v>0.63850645093182301</v>
      </c>
      <c r="AF30">
        <v>0.69053684320919395</v>
      </c>
    </row>
    <row r="31" spans="1:32" x14ac:dyDescent="0.3">
      <c r="A31" t="s">
        <v>226</v>
      </c>
      <c r="B31" t="s">
        <v>355</v>
      </c>
      <c r="C31" t="s">
        <v>297</v>
      </c>
      <c r="D31" t="s">
        <v>356</v>
      </c>
      <c r="E31" t="s">
        <v>298</v>
      </c>
      <c r="F31">
        <v>0.64833659798341003</v>
      </c>
      <c r="G31">
        <v>0.79043408620918099</v>
      </c>
      <c r="H31">
        <v>0.893621923611575</v>
      </c>
      <c r="I31">
        <v>0.97193821202035402</v>
      </c>
      <c r="J31">
        <v>1.0378995267556499</v>
      </c>
      <c r="K31">
        <v>1.10428002491001</v>
      </c>
      <c r="L31">
        <v>1.3305454459686701</v>
      </c>
      <c r="M31">
        <v>1.71995381818417</v>
      </c>
      <c r="N31">
        <v>2.2547327754339301</v>
      </c>
      <c r="O31">
        <v>3.0288220878315699</v>
      </c>
      <c r="P31">
        <v>3.6975260400338898</v>
      </c>
      <c r="Q31">
        <v>4.6609234243195798</v>
      </c>
      <c r="R31">
        <v>5.8890008730140604</v>
      </c>
      <c r="S31">
        <v>7.4646413077250502</v>
      </c>
      <c r="T31">
        <v>8.7647322780756092</v>
      </c>
      <c r="U31">
        <v>10.104236068171501</v>
      </c>
      <c r="V31">
        <v>10.7832401151034</v>
      </c>
      <c r="W31">
        <v>11.2079150833745</v>
      </c>
      <c r="X31">
        <v>11.574962157809599</v>
      </c>
      <c r="Y31">
        <v>11.0744135108429</v>
      </c>
      <c r="Z31">
        <v>10.2086443828052</v>
      </c>
      <c r="AA31">
        <v>9.1864374693097393</v>
      </c>
      <c r="AB31">
        <v>8.5038906607144806</v>
      </c>
      <c r="AC31">
        <v>8.2168470018230995</v>
      </c>
      <c r="AD31">
        <v>8.0123913589645603</v>
      </c>
      <c r="AE31">
        <v>6.7668534922097097</v>
      </c>
      <c r="AF31">
        <v>5.7671330226139004</v>
      </c>
    </row>
    <row r="32" spans="1:32" x14ac:dyDescent="0.3">
      <c r="A32" t="s">
        <v>226</v>
      </c>
      <c r="B32" t="s">
        <v>357</v>
      </c>
      <c r="C32" t="s">
        <v>297</v>
      </c>
      <c r="D32" t="s">
        <v>358</v>
      </c>
      <c r="E32" t="s">
        <v>298</v>
      </c>
      <c r="F32">
        <v>31.2142851497455</v>
      </c>
      <c r="G32">
        <v>34.866457805383</v>
      </c>
      <c r="H32">
        <v>37.776144527100598</v>
      </c>
      <c r="I32">
        <v>40.186028018558702</v>
      </c>
      <c r="J32">
        <v>42.395370089801403</v>
      </c>
      <c r="K32">
        <v>44.795599713757099</v>
      </c>
      <c r="L32">
        <v>47.579176296356998</v>
      </c>
      <c r="M32">
        <v>50.740341882045598</v>
      </c>
      <c r="N32">
        <v>53.316693481163497</v>
      </c>
      <c r="O32">
        <v>56.1327340242361</v>
      </c>
      <c r="P32">
        <v>59.677043568843601</v>
      </c>
      <c r="Q32">
        <v>68.025827285899794</v>
      </c>
      <c r="R32">
        <v>79.705207731683004</v>
      </c>
      <c r="S32">
        <v>94.892718566392006</v>
      </c>
      <c r="T32">
        <v>106.615817657534</v>
      </c>
      <c r="U32">
        <v>118.52869227690201</v>
      </c>
      <c r="V32">
        <v>119.771296287274</v>
      </c>
      <c r="W32">
        <v>116.161234754321</v>
      </c>
      <c r="X32">
        <v>110.259937240112</v>
      </c>
      <c r="Y32">
        <v>104.43820146670799</v>
      </c>
      <c r="Z32">
        <v>97.147999972949407</v>
      </c>
      <c r="AA32">
        <v>89.555725673277493</v>
      </c>
      <c r="AB32">
        <v>84.4885989256817</v>
      </c>
      <c r="AC32">
        <v>79.240661762105304</v>
      </c>
      <c r="AD32">
        <v>75.131903738045196</v>
      </c>
      <c r="AE32">
        <v>67.701089045051305</v>
      </c>
      <c r="AF32">
        <v>64.312718015566105</v>
      </c>
    </row>
    <row r="33" spans="1:32" x14ac:dyDescent="0.3">
      <c r="A33" t="s">
        <v>226</v>
      </c>
      <c r="B33" t="s">
        <v>359</v>
      </c>
      <c r="C33" t="s">
        <v>297</v>
      </c>
      <c r="D33" t="s">
        <v>360</v>
      </c>
      <c r="E33" t="s">
        <v>298</v>
      </c>
      <c r="F33">
        <v>18.194431704570999</v>
      </c>
      <c r="G33">
        <v>20.873632635813198</v>
      </c>
      <c r="H33">
        <v>22.9240758991109</v>
      </c>
      <c r="I33">
        <v>24.563634581093599</v>
      </c>
      <c r="J33">
        <v>26.020167992248499</v>
      </c>
      <c r="K33">
        <v>27.558778797616199</v>
      </c>
      <c r="L33">
        <v>29.6426146025664</v>
      </c>
      <c r="M33">
        <v>32.290675671067198</v>
      </c>
      <c r="N33">
        <v>34.916265503240901</v>
      </c>
      <c r="O33">
        <v>38.201500770964401</v>
      </c>
      <c r="P33">
        <v>42.258521006154702</v>
      </c>
      <c r="Q33">
        <v>50.435597827354698</v>
      </c>
      <c r="R33">
        <v>61.9792160422639</v>
      </c>
      <c r="S33">
        <v>77.471746529804193</v>
      </c>
      <c r="T33">
        <v>90.388454335365793</v>
      </c>
      <c r="U33">
        <v>103.847361217849</v>
      </c>
      <c r="V33">
        <v>108.055108325879</v>
      </c>
      <c r="W33">
        <v>109.63773788571299</v>
      </c>
      <c r="X33">
        <v>108.60048821846701</v>
      </c>
      <c r="Y33">
        <v>108.60980472583999</v>
      </c>
      <c r="Z33">
        <v>108.185908640804</v>
      </c>
      <c r="AA33">
        <v>105.553012477937</v>
      </c>
      <c r="AB33">
        <v>101.54469155745301</v>
      </c>
      <c r="AC33">
        <v>95.583119667797504</v>
      </c>
      <c r="AD33">
        <v>88.673698932790103</v>
      </c>
      <c r="AE33">
        <v>79.712840254552404</v>
      </c>
      <c r="AF33">
        <v>75.675297641655305</v>
      </c>
    </row>
    <row r="34" spans="1:32" x14ac:dyDescent="0.3">
      <c r="A34" t="s">
        <v>226</v>
      </c>
      <c r="B34" t="s">
        <v>361</v>
      </c>
      <c r="C34" t="s">
        <v>297</v>
      </c>
      <c r="D34" t="s">
        <v>362</v>
      </c>
      <c r="E34" t="s">
        <v>298</v>
      </c>
      <c r="F34">
        <v>120.213048350905</v>
      </c>
      <c r="G34">
        <v>124.925551169957</v>
      </c>
      <c r="H34">
        <v>133.80226010778401</v>
      </c>
      <c r="I34">
        <v>143.50826947399699</v>
      </c>
      <c r="J34">
        <v>152.16840873673701</v>
      </c>
      <c r="K34">
        <v>159.89905604012301</v>
      </c>
      <c r="L34">
        <v>166.55730431733099</v>
      </c>
      <c r="M34">
        <v>168.53611611735499</v>
      </c>
      <c r="N34">
        <v>164.59847160264999</v>
      </c>
      <c r="O34">
        <v>154.87920859218499</v>
      </c>
      <c r="P34">
        <v>151.06062131981599</v>
      </c>
      <c r="Q34">
        <v>153.94331488895401</v>
      </c>
      <c r="R34">
        <v>157.603155287113</v>
      </c>
      <c r="S34">
        <v>159.487915894613</v>
      </c>
      <c r="T34">
        <v>161.214937699248</v>
      </c>
      <c r="U34">
        <v>166.198350565623</v>
      </c>
      <c r="V34">
        <v>167.00176652089101</v>
      </c>
      <c r="W34">
        <v>162.101105923955</v>
      </c>
      <c r="X34">
        <v>158.018350748991</v>
      </c>
      <c r="Y34">
        <v>158.50882345481</v>
      </c>
      <c r="Z34">
        <v>164.679728316753</v>
      </c>
      <c r="AA34">
        <v>177.10937210439999</v>
      </c>
      <c r="AB34">
        <v>189.82014419904601</v>
      </c>
      <c r="AC34">
        <v>199.154314649269</v>
      </c>
      <c r="AD34">
        <v>205.67424313800001</v>
      </c>
      <c r="AE34">
        <v>190.073743536813</v>
      </c>
      <c r="AF34">
        <v>184.49997881331001</v>
      </c>
    </row>
    <row r="35" spans="1:32" x14ac:dyDescent="0.3">
      <c r="A35" t="s">
        <v>226</v>
      </c>
      <c r="B35" t="s">
        <v>363</v>
      </c>
      <c r="C35" t="s">
        <v>297</v>
      </c>
      <c r="D35" t="s">
        <v>364</v>
      </c>
      <c r="E35" t="s">
        <v>298</v>
      </c>
      <c r="F35">
        <v>36.6976526052932</v>
      </c>
      <c r="G35">
        <v>40.184138757431803</v>
      </c>
      <c r="H35">
        <v>42.824699536894599</v>
      </c>
      <c r="I35">
        <v>44.897396155042003</v>
      </c>
      <c r="J35">
        <v>47.002089596211398</v>
      </c>
      <c r="K35">
        <v>49.001146488820901</v>
      </c>
      <c r="L35">
        <v>51.594581223796602</v>
      </c>
      <c r="M35">
        <v>57.537366037912001</v>
      </c>
      <c r="N35">
        <v>63.823155193388502</v>
      </c>
      <c r="O35">
        <v>73.348847226626503</v>
      </c>
      <c r="P35">
        <v>80.180147101103699</v>
      </c>
      <c r="Q35">
        <v>87.494815384259994</v>
      </c>
      <c r="R35">
        <v>92.836289296079897</v>
      </c>
      <c r="S35">
        <v>97.835767336732701</v>
      </c>
      <c r="T35">
        <v>103.618245229661</v>
      </c>
      <c r="U35">
        <v>110.51759475297099</v>
      </c>
      <c r="V35">
        <v>114.59361310762</v>
      </c>
      <c r="W35">
        <v>114.79446643054401</v>
      </c>
      <c r="X35">
        <v>114.458472941599</v>
      </c>
      <c r="Y35">
        <v>109.63280282291799</v>
      </c>
      <c r="Z35">
        <v>106.51963012389599</v>
      </c>
      <c r="AA35">
        <v>100.797908298628</v>
      </c>
      <c r="AB35">
        <v>97.163274779628097</v>
      </c>
      <c r="AC35">
        <v>94.414689389165403</v>
      </c>
      <c r="AD35">
        <v>93.779458572151597</v>
      </c>
      <c r="AE35">
        <v>92.744251354093194</v>
      </c>
      <c r="AF35">
        <v>100.13079734077201</v>
      </c>
    </row>
    <row r="36" spans="1:32" x14ac:dyDescent="0.3">
      <c r="A36" t="s">
        <v>226</v>
      </c>
      <c r="B36" t="s">
        <v>365</v>
      </c>
      <c r="C36" t="s">
        <v>297</v>
      </c>
      <c r="D36" t="s">
        <v>366</v>
      </c>
      <c r="E36" t="s">
        <v>298</v>
      </c>
      <c r="F36">
        <v>15.488855538431601</v>
      </c>
      <c r="G36">
        <v>16.171114767989199</v>
      </c>
      <c r="H36">
        <v>16.707718409586501</v>
      </c>
      <c r="I36">
        <v>17.118179883416602</v>
      </c>
      <c r="J36">
        <v>17.6142711652796</v>
      </c>
      <c r="K36">
        <v>18.318334171794501</v>
      </c>
      <c r="L36">
        <v>18.703365676672298</v>
      </c>
      <c r="M36">
        <v>18.8745951334224</v>
      </c>
      <c r="N36">
        <v>18.832721103061701</v>
      </c>
      <c r="O36">
        <v>19.052277362691001</v>
      </c>
      <c r="P36">
        <v>19.117333040717298</v>
      </c>
      <c r="Q36">
        <v>19.908838231073201</v>
      </c>
      <c r="R36">
        <v>20.519322447973899</v>
      </c>
      <c r="S36">
        <v>20.383082367987399</v>
      </c>
      <c r="T36">
        <v>20.191454893285101</v>
      </c>
      <c r="U36">
        <v>20.2273777401244</v>
      </c>
      <c r="V36">
        <v>19.7432253894778</v>
      </c>
      <c r="W36">
        <v>18.4688946895252</v>
      </c>
      <c r="X36">
        <v>16.737916145227501</v>
      </c>
      <c r="Y36">
        <v>15.194727806330601</v>
      </c>
      <c r="Z36">
        <v>13.7627130156823</v>
      </c>
      <c r="AA36">
        <v>12.3415869096254</v>
      </c>
      <c r="AB36">
        <v>11.277341125268601</v>
      </c>
      <c r="AC36">
        <v>10.3330156151103</v>
      </c>
      <c r="AD36">
        <v>9.6408165357816493</v>
      </c>
      <c r="AE36">
        <v>8.9616190279808094</v>
      </c>
      <c r="AF36">
        <v>8.7854623976122799</v>
      </c>
    </row>
    <row r="37" spans="1:32" x14ac:dyDescent="0.3">
      <c r="A37" t="s">
        <v>226</v>
      </c>
      <c r="B37" t="s">
        <v>367</v>
      </c>
      <c r="C37" t="s">
        <v>297</v>
      </c>
      <c r="D37" t="s">
        <v>368</v>
      </c>
      <c r="E37" t="s">
        <v>298</v>
      </c>
      <c r="F37">
        <v>11.846109399501801</v>
      </c>
      <c r="G37">
        <v>13.097892531473301</v>
      </c>
      <c r="H37">
        <v>14.0095850274298</v>
      </c>
      <c r="I37">
        <v>14.7997516351481</v>
      </c>
      <c r="J37">
        <v>15.585498269494</v>
      </c>
      <c r="K37">
        <v>15.304216299360901</v>
      </c>
      <c r="L37">
        <v>15.7916951992318</v>
      </c>
      <c r="M37">
        <v>17.223061631295099</v>
      </c>
      <c r="N37">
        <v>18.730151931216</v>
      </c>
      <c r="O37">
        <v>21.023418112214401</v>
      </c>
      <c r="P37">
        <v>23.052823134407799</v>
      </c>
      <c r="Q37">
        <v>24.817147369626699</v>
      </c>
      <c r="R37">
        <v>25.5631959553141</v>
      </c>
      <c r="S37">
        <v>27.7356437971189</v>
      </c>
      <c r="T37">
        <v>29.6289044449885</v>
      </c>
      <c r="U37">
        <v>31.3906275252399</v>
      </c>
      <c r="V37">
        <v>31.6512039478235</v>
      </c>
      <c r="W37">
        <v>31.371669426693</v>
      </c>
      <c r="X37">
        <v>32.720611491418602</v>
      </c>
      <c r="Y37">
        <v>31.1719751607665</v>
      </c>
      <c r="Z37">
        <v>31.822533008612801</v>
      </c>
      <c r="AA37">
        <v>31.1451821521261</v>
      </c>
      <c r="AB37">
        <v>29.282474831435</v>
      </c>
      <c r="AC37">
        <v>27.043951268918001</v>
      </c>
      <c r="AD37">
        <v>24.195749173294701</v>
      </c>
      <c r="AE37">
        <v>21.615062814587201</v>
      </c>
      <c r="AF37">
        <v>23.0516351844994</v>
      </c>
    </row>
    <row r="38" spans="1:32" x14ac:dyDescent="0.3">
      <c r="A38" t="s">
        <v>226</v>
      </c>
      <c r="B38" t="s">
        <v>369</v>
      </c>
      <c r="C38" t="s">
        <v>297</v>
      </c>
      <c r="D38" t="s">
        <v>370</v>
      </c>
      <c r="E38" t="s">
        <v>298</v>
      </c>
      <c r="F38">
        <v>9.3626876673597899</v>
      </c>
      <c r="G38">
        <v>10.915131457969199</v>
      </c>
      <c r="H38">
        <v>12.107396099878301</v>
      </c>
      <c r="I38">
        <v>12.979464636477299</v>
      </c>
      <c r="J38">
        <v>13.8023201614378</v>
      </c>
      <c r="K38">
        <v>15.378596017665499</v>
      </c>
      <c r="L38">
        <v>17.099520347892501</v>
      </c>
      <c r="M38">
        <v>21.439709273194399</v>
      </c>
      <c r="N38">
        <v>26.260282159110901</v>
      </c>
      <c r="O38">
        <v>33.273151751721102</v>
      </c>
      <c r="P38">
        <v>38.009990925978599</v>
      </c>
      <c r="Q38">
        <v>42.7688297835602</v>
      </c>
      <c r="R38">
        <v>46.753770892791898</v>
      </c>
      <c r="S38">
        <v>49.717041171626398</v>
      </c>
      <c r="T38">
        <v>53.7978858913878</v>
      </c>
      <c r="U38">
        <v>58.899589487606697</v>
      </c>
      <c r="V38">
        <v>63.199183770319003</v>
      </c>
      <c r="W38">
        <v>64.953902314325504</v>
      </c>
      <c r="X38">
        <v>64.999945304952504</v>
      </c>
      <c r="Y38">
        <v>63.266099855820599</v>
      </c>
      <c r="Z38">
        <v>60.934384099601303</v>
      </c>
      <c r="AA38">
        <v>57.311139236876897</v>
      </c>
      <c r="AB38">
        <v>56.603458822924402</v>
      </c>
      <c r="AC38">
        <v>57.037722505137097</v>
      </c>
      <c r="AD38">
        <v>59.942892863075301</v>
      </c>
      <c r="AE38">
        <v>62.167569511525201</v>
      </c>
      <c r="AF38">
        <v>68.293699758660296</v>
      </c>
    </row>
    <row r="39" spans="1:32" x14ac:dyDescent="0.3">
      <c r="A39" t="s">
        <v>226</v>
      </c>
      <c r="B39" t="s">
        <v>371</v>
      </c>
      <c r="C39" t="s">
        <v>297</v>
      </c>
      <c r="D39" t="s">
        <v>372</v>
      </c>
      <c r="E39" t="s">
        <v>298</v>
      </c>
      <c r="F39">
        <v>66.248390968713807</v>
      </c>
      <c r="G39">
        <v>71.429526437923997</v>
      </c>
      <c r="H39">
        <v>75.144216299746404</v>
      </c>
      <c r="I39">
        <v>75.769166923491596</v>
      </c>
      <c r="J39">
        <v>75.918672876142097</v>
      </c>
      <c r="K39">
        <v>76.941288370081594</v>
      </c>
      <c r="L39">
        <v>78.216531677393206</v>
      </c>
      <c r="M39">
        <v>81.584458915788602</v>
      </c>
      <c r="N39">
        <v>87.152095030907802</v>
      </c>
      <c r="O39">
        <v>94.387577822023701</v>
      </c>
      <c r="P39">
        <v>106.001670015503</v>
      </c>
      <c r="Q39">
        <v>123.283218672971</v>
      </c>
      <c r="R39">
        <v>143.473514008525</v>
      </c>
      <c r="S39">
        <v>169.05305223842001</v>
      </c>
      <c r="T39">
        <v>185.904707496009</v>
      </c>
      <c r="U39">
        <v>199.61260310243301</v>
      </c>
      <c r="V39">
        <v>201.66165289018201</v>
      </c>
      <c r="W39">
        <v>201.48311776938399</v>
      </c>
      <c r="X39">
        <v>196.78348244555701</v>
      </c>
      <c r="Y39">
        <v>181.01255507230999</v>
      </c>
      <c r="Z39">
        <v>166.124498440454</v>
      </c>
      <c r="AA39">
        <v>147.443892671952</v>
      </c>
      <c r="AB39">
        <v>134.48070297857799</v>
      </c>
      <c r="AC39">
        <v>121.45427923783799</v>
      </c>
      <c r="AD39">
        <v>110.26596597731999</v>
      </c>
      <c r="AE39">
        <v>98.346307512060093</v>
      </c>
      <c r="AF39">
        <v>91.898877456765604</v>
      </c>
    </row>
    <row r="40" spans="1:32" x14ac:dyDescent="0.3">
      <c r="A40" t="s">
        <v>226</v>
      </c>
      <c r="B40" t="s">
        <v>373</v>
      </c>
      <c r="C40" t="s">
        <v>297</v>
      </c>
      <c r="D40" t="s">
        <v>374</v>
      </c>
      <c r="E40" t="s">
        <v>298</v>
      </c>
      <c r="F40">
        <v>14.6514507539509</v>
      </c>
      <c r="G40">
        <v>15.9081301309594</v>
      </c>
      <c r="H40">
        <v>16.9989578089729</v>
      </c>
      <c r="I40">
        <v>17.892725045931801</v>
      </c>
      <c r="J40">
        <v>18.837571695529899</v>
      </c>
      <c r="K40">
        <v>20.8125290104683</v>
      </c>
      <c r="L40">
        <v>21.624362745578502</v>
      </c>
      <c r="M40">
        <v>23.552748458260201</v>
      </c>
      <c r="N40">
        <v>26.424336125197101</v>
      </c>
      <c r="O40">
        <v>29.769805191482099</v>
      </c>
      <c r="P40">
        <v>32.279704196513997</v>
      </c>
      <c r="Q40">
        <v>34.576096559621099</v>
      </c>
      <c r="R40">
        <v>37.3924939718556</v>
      </c>
      <c r="S40">
        <v>38.114598622365598</v>
      </c>
      <c r="T40">
        <v>37.674877757904603</v>
      </c>
      <c r="U40">
        <v>38.327667349533797</v>
      </c>
      <c r="V40">
        <v>37.509441160993298</v>
      </c>
      <c r="W40">
        <v>34.997850297836202</v>
      </c>
      <c r="X40">
        <v>34.528035187120899</v>
      </c>
      <c r="Y40">
        <v>35.861517912139199</v>
      </c>
      <c r="Z40">
        <v>38.642606605418997</v>
      </c>
      <c r="AA40">
        <v>43.595503520855303</v>
      </c>
      <c r="AB40">
        <v>48.800263815397699</v>
      </c>
      <c r="AC40">
        <v>51.911786348425501</v>
      </c>
      <c r="AD40">
        <v>54.272451668707397</v>
      </c>
      <c r="AE40">
        <v>52.969636743445797</v>
      </c>
      <c r="AF40">
        <v>54.298662848816001</v>
      </c>
    </row>
    <row r="41" spans="1:32" x14ac:dyDescent="0.3">
      <c r="A41" t="s">
        <v>226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226</v>
      </c>
      <c r="B42" t="s">
        <v>377</v>
      </c>
      <c r="C42" t="s">
        <v>297</v>
      </c>
      <c r="D42" t="s">
        <v>378</v>
      </c>
      <c r="E42" t="s">
        <v>298</v>
      </c>
      <c r="F42">
        <v>236.36462241791801</v>
      </c>
      <c r="G42">
        <v>243.19703610370101</v>
      </c>
      <c r="H42">
        <v>251.92034807986201</v>
      </c>
      <c r="I42">
        <v>260.221332742323</v>
      </c>
      <c r="J42">
        <v>271.18330640764901</v>
      </c>
      <c r="K42">
        <v>276.54981181662703</v>
      </c>
      <c r="L42">
        <v>281.44532382835303</v>
      </c>
      <c r="M42">
        <v>282.98955814399699</v>
      </c>
      <c r="N42">
        <v>275.78996718674199</v>
      </c>
      <c r="O42">
        <v>258.72808305255302</v>
      </c>
      <c r="P42">
        <v>249.51228328764401</v>
      </c>
      <c r="Q42">
        <v>240.98415749841499</v>
      </c>
      <c r="R42">
        <v>240.037275441758</v>
      </c>
      <c r="S42">
        <v>241.618191201196</v>
      </c>
      <c r="T42">
        <v>246.29486294130001</v>
      </c>
      <c r="U42">
        <v>253.49967167301301</v>
      </c>
      <c r="V42">
        <v>256.00396017762898</v>
      </c>
      <c r="W42">
        <v>250.504580880232</v>
      </c>
      <c r="X42">
        <v>256.421876746245</v>
      </c>
      <c r="Y42">
        <v>274.28363289938198</v>
      </c>
      <c r="Z42">
        <v>298.67636798156502</v>
      </c>
      <c r="AA42">
        <v>316.822809243596</v>
      </c>
      <c r="AB42">
        <v>324.81186096145899</v>
      </c>
      <c r="AC42">
        <v>325.92299859088001</v>
      </c>
      <c r="AD42">
        <v>325.27871761471499</v>
      </c>
      <c r="AE42">
        <v>314.67657118845</v>
      </c>
      <c r="AF42">
        <v>320.08480223608899</v>
      </c>
    </row>
    <row r="43" spans="1:32" x14ac:dyDescent="0.3">
      <c r="A43" t="s">
        <v>226</v>
      </c>
      <c r="B43" t="s">
        <v>379</v>
      </c>
      <c r="C43" t="s">
        <v>297</v>
      </c>
      <c r="D43" t="s">
        <v>380</v>
      </c>
      <c r="E43" t="s">
        <v>298</v>
      </c>
      <c r="F43">
        <v>267.65006670092902</v>
      </c>
      <c r="G43">
        <v>276.99921424040798</v>
      </c>
      <c r="H43">
        <v>287.9363014397</v>
      </c>
      <c r="I43">
        <v>298.07526775257702</v>
      </c>
      <c r="J43">
        <v>311.05882348101397</v>
      </c>
      <c r="K43">
        <v>319.31259731136402</v>
      </c>
      <c r="L43">
        <v>326.507303102371</v>
      </c>
      <c r="M43">
        <v>330.692519985643</v>
      </c>
      <c r="N43">
        <v>325.15789010097501</v>
      </c>
      <c r="O43">
        <v>310.86123071927199</v>
      </c>
      <c r="P43">
        <v>304.28679409489501</v>
      </c>
      <c r="Q43">
        <v>298.96989282296897</v>
      </c>
      <c r="R43">
        <v>301.80438118036398</v>
      </c>
      <c r="S43">
        <v>306.94707822481399</v>
      </c>
      <c r="T43">
        <v>315.40100422725902</v>
      </c>
      <c r="U43">
        <v>327.33157855792598</v>
      </c>
      <c r="V43">
        <v>331.73682107124199</v>
      </c>
      <c r="W43">
        <v>325.75556596832303</v>
      </c>
      <c r="X43">
        <v>328.55577709359301</v>
      </c>
      <c r="Y43">
        <v>343.08788054952299</v>
      </c>
      <c r="Z43">
        <v>363.88824578544302</v>
      </c>
      <c r="AA43">
        <v>378.26016901291803</v>
      </c>
      <c r="AB43">
        <v>385.080076605182</v>
      </c>
      <c r="AC43">
        <v>385.11582073215197</v>
      </c>
      <c r="AD43">
        <v>383.32431429339499</v>
      </c>
      <c r="AE43">
        <v>369.43020117402102</v>
      </c>
      <c r="AF43">
        <v>374.83873939924899</v>
      </c>
    </row>
    <row r="44" spans="1:32" x14ac:dyDescent="0.3">
      <c r="A44" t="s">
        <v>226</v>
      </c>
      <c r="B44" t="s">
        <v>381</v>
      </c>
      <c r="C44" t="s">
        <v>297</v>
      </c>
      <c r="D44" t="s">
        <v>382</v>
      </c>
      <c r="E44" t="s">
        <v>298</v>
      </c>
      <c r="F44">
        <v>1351.2204300680401</v>
      </c>
      <c r="G44">
        <v>1420.19755861984</v>
      </c>
      <c r="H44">
        <v>1484.7914445310901</v>
      </c>
      <c r="I44">
        <v>1540.1037181187301</v>
      </c>
      <c r="J44">
        <v>1592.9660557381701</v>
      </c>
      <c r="K44">
        <v>1643.1922451012399</v>
      </c>
      <c r="L44">
        <v>1697.25529509119</v>
      </c>
      <c r="M44">
        <v>1750.88145475751</v>
      </c>
      <c r="N44">
        <v>1769.0342358298999</v>
      </c>
      <c r="O44">
        <v>1776.9865800015</v>
      </c>
      <c r="P44">
        <v>1798.32698659567</v>
      </c>
      <c r="Q44">
        <v>1917.1787851415299</v>
      </c>
      <c r="R44">
        <v>2080.4268179250598</v>
      </c>
      <c r="S44">
        <v>2268.5124315944499</v>
      </c>
      <c r="T44">
        <v>2418.2647844546</v>
      </c>
      <c r="U44">
        <v>2605.60571968145</v>
      </c>
      <c r="V44">
        <v>2658.7586757715399</v>
      </c>
      <c r="W44">
        <v>2595.68240630214</v>
      </c>
      <c r="X44">
        <v>2512.4372595885602</v>
      </c>
      <c r="Y44">
        <v>2438.6073642894598</v>
      </c>
      <c r="Z44">
        <v>2399.1057000672099</v>
      </c>
      <c r="AA44">
        <v>2354.3466782826399</v>
      </c>
      <c r="AB44">
        <v>2314.8946692969198</v>
      </c>
      <c r="AC44">
        <v>2251.8931740543599</v>
      </c>
      <c r="AD44">
        <v>2191.9517814789801</v>
      </c>
      <c r="AE44">
        <v>2054.22166421768</v>
      </c>
      <c r="AF44">
        <v>2023.05093786507</v>
      </c>
    </row>
    <row r="45" spans="1:32" x14ac:dyDescent="0.3">
      <c r="A45" t="s">
        <v>226</v>
      </c>
      <c r="B45" t="s">
        <v>383</v>
      </c>
      <c r="C45" t="s">
        <v>297</v>
      </c>
      <c r="D45" t="s">
        <v>384</v>
      </c>
      <c r="E45" t="s">
        <v>298</v>
      </c>
      <c r="F45">
        <v>1351.2204300680401</v>
      </c>
      <c r="G45">
        <v>1420.19755861984</v>
      </c>
      <c r="H45">
        <v>1484.7914445310901</v>
      </c>
      <c r="I45">
        <v>1540.1037181187301</v>
      </c>
      <c r="J45">
        <v>1592.9660557381701</v>
      </c>
      <c r="K45">
        <v>1643.1922451012399</v>
      </c>
      <c r="L45">
        <v>1697.25529509119</v>
      </c>
      <c r="M45">
        <v>1750.88145475751</v>
      </c>
      <c r="N45">
        <v>1769.0342358298999</v>
      </c>
      <c r="O45">
        <v>1776.9865800015</v>
      </c>
      <c r="P45">
        <v>1798.32698659567</v>
      </c>
      <c r="Q45">
        <v>1917.1787851415299</v>
      </c>
      <c r="R45">
        <v>2080.4268179250598</v>
      </c>
      <c r="S45">
        <v>2268.5124315944499</v>
      </c>
      <c r="T45">
        <v>2418.2647844546</v>
      </c>
      <c r="U45">
        <v>2605.60571968145</v>
      </c>
      <c r="V45">
        <v>2658.7586757715399</v>
      </c>
      <c r="W45">
        <v>2595.68240630214</v>
      </c>
      <c r="X45">
        <v>2512.4372595885602</v>
      </c>
      <c r="Y45">
        <v>2438.6073642894598</v>
      </c>
      <c r="Z45">
        <v>2399.1057000672099</v>
      </c>
      <c r="AA45">
        <v>2354.3466782826399</v>
      </c>
      <c r="AB45">
        <v>2314.8946692969198</v>
      </c>
      <c r="AC45">
        <v>2251.8931740543599</v>
      </c>
      <c r="AD45">
        <v>2191.9517814789801</v>
      </c>
      <c r="AE45">
        <v>2054.22166421768</v>
      </c>
      <c r="AF45">
        <v>2023.05093786507</v>
      </c>
    </row>
    <row r="46" spans="1:32" x14ac:dyDescent="0.3">
      <c r="A46" t="s">
        <v>226</v>
      </c>
      <c r="B46" t="s">
        <v>385</v>
      </c>
      <c r="C46" t="s">
        <v>297</v>
      </c>
      <c r="D46" t="s">
        <v>386</v>
      </c>
      <c r="E46" t="s">
        <v>298</v>
      </c>
      <c r="F46">
        <v>31.285444283011</v>
      </c>
      <c r="G46">
        <v>33.802178136707298</v>
      </c>
      <c r="H46">
        <v>36.015953359837603</v>
      </c>
      <c r="I46">
        <v>37.853935010253998</v>
      </c>
      <c r="J46">
        <v>39.8755170733642</v>
      </c>
      <c r="K46">
        <v>42.762785494737003</v>
      </c>
      <c r="L46">
        <v>45.061979274018498</v>
      </c>
      <c r="M46">
        <v>47.702961841645198</v>
      </c>
      <c r="N46">
        <v>49.367922914232601</v>
      </c>
      <c r="O46">
        <v>52.133147666718202</v>
      </c>
      <c r="P46">
        <v>54.774510807251502</v>
      </c>
      <c r="Q46">
        <v>57.985735324554597</v>
      </c>
      <c r="R46">
        <v>61.767105738606503</v>
      </c>
      <c r="S46">
        <v>65.328887023617497</v>
      </c>
      <c r="T46">
        <v>69.106141285958998</v>
      </c>
      <c r="U46">
        <v>73.831906884913494</v>
      </c>
      <c r="V46">
        <v>75.732860893612795</v>
      </c>
      <c r="W46">
        <v>75.250985088091099</v>
      </c>
      <c r="X46">
        <v>72.133900347347705</v>
      </c>
      <c r="Y46">
        <v>68.804247650140596</v>
      </c>
      <c r="Z46">
        <v>65.211877803877599</v>
      </c>
      <c r="AA46">
        <v>61.4373597693221</v>
      </c>
      <c r="AB46">
        <v>60.2682156437223</v>
      </c>
      <c r="AC46">
        <v>59.1928221412714</v>
      </c>
      <c r="AD46">
        <v>58.045596678680397</v>
      </c>
      <c r="AE46">
        <v>54.753629985570903</v>
      </c>
      <c r="AF46">
        <v>54.753937163159698</v>
      </c>
    </row>
    <row r="47" spans="1:32" x14ac:dyDescent="0.3">
      <c r="A47" t="s">
        <v>226</v>
      </c>
      <c r="B47" t="s">
        <v>387</v>
      </c>
      <c r="C47" t="s">
        <v>297</v>
      </c>
      <c r="D47" t="s">
        <v>388</v>
      </c>
      <c r="E47" t="s">
        <v>298</v>
      </c>
      <c r="F47">
        <v>87.821430912590998</v>
      </c>
      <c r="G47">
        <v>92.002207766999703</v>
      </c>
      <c r="H47">
        <v>95.727128712968394</v>
      </c>
      <c r="I47">
        <v>100.69456408457999</v>
      </c>
      <c r="J47">
        <v>104.9555583038</v>
      </c>
      <c r="K47">
        <v>111.483269764466</v>
      </c>
      <c r="L47">
        <v>113.658261014197</v>
      </c>
      <c r="M47">
        <v>113.797132530227</v>
      </c>
      <c r="N47">
        <v>114.38688690851799</v>
      </c>
      <c r="O47">
        <v>116.284337602896</v>
      </c>
      <c r="P47">
        <v>122.95484388181301</v>
      </c>
      <c r="Q47">
        <v>128.587979691171</v>
      </c>
      <c r="R47">
        <v>137.737518722478</v>
      </c>
      <c r="S47">
        <v>145.994175780479</v>
      </c>
      <c r="T47">
        <v>158.29484693296601</v>
      </c>
      <c r="U47">
        <v>159.70161631196399</v>
      </c>
      <c r="V47">
        <v>158.78231264090701</v>
      </c>
      <c r="W47">
        <v>162.25804454258099</v>
      </c>
      <c r="X47">
        <v>163.02034508179199</v>
      </c>
      <c r="Y47">
        <v>162.629853403997</v>
      </c>
      <c r="Z47">
        <v>158.712858087434</v>
      </c>
      <c r="AA47">
        <v>151.83827647483901</v>
      </c>
      <c r="AB47">
        <v>149.95213763730101</v>
      </c>
      <c r="AC47">
        <v>146.839113552892</v>
      </c>
      <c r="AD47">
        <v>147.04106967183199</v>
      </c>
      <c r="AE47">
        <v>146.338927517385</v>
      </c>
      <c r="AF47">
        <v>147.77120729391299</v>
      </c>
    </row>
    <row r="48" spans="1:32" x14ac:dyDescent="0.3">
      <c r="A48" t="s">
        <v>226</v>
      </c>
      <c r="B48" t="s">
        <v>389</v>
      </c>
      <c r="C48" t="s">
        <v>297</v>
      </c>
      <c r="D48" t="s">
        <v>390</v>
      </c>
      <c r="E48" t="s">
        <v>298</v>
      </c>
      <c r="F48">
        <v>187.87490957971701</v>
      </c>
      <c r="G48">
        <v>196.665192027941</v>
      </c>
      <c r="H48">
        <v>204.802524307863</v>
      </c>
      <c r="I48">
        <v>214.12046239721201</v>
      </c>
      <c r="J48">
        <v>222.923031511749</v>
      </c>
      <c r="K48">
        <v>234.65131384626901</v>
      </c>
      <c r="L48">
        <v>240.66068543095599</v>
      </c>
      <c r="M48">
        <v>245.17420343912499</v>
      </c>
      <c r="N48">
        <v>247.74464658188501</v>
      </c>
      <c r="O48">
        <v>252.281331463193</v>
      </c>
      <c r="P48">
        <v>262.32620894907001</v>
      </c>
      <c r="Q48">
        <v>269.97703175971799</v>
      </c>
      <c r="R48">
        <v>277.13078869220999</v>
      </c>
      <c r="S48">
        <v>290.68290190191601</v>
      </c>
      <c r="T48">
        <v>312.884037525466</v>
      </c>
      <c r="U48">
        <v>321.710206128984</v>
      </c>
      <c r="V48">
        <v>329.37417109730399</v>
      </c>
      <c r="W48">
        <v>331.76061978161999</v>
      </c>
      <c r="X48">
        <v>332.33625795245302</v>
      </c>
      <c r="Y48">
        <v>326.75980458888</v>
      </c>
      <c r="Z48">
        <v>316.87105030414199</v>
      </c>
      <c r="AA48">
        <v>300.07500269043697</v>
      </c>
      <c r="AB48">
        <v>291.46753638624801</v>
      </c>
      <c r="AC48">
        <v>283.26039823132601</v>
      </c>
      <c r="AD48">
        <v>281.56506233169398</v>
      </c>
      <c r="AE48">
        <v>280.221209153507</v>
      </c>
      <c r="AF48">
        <v>282.97468535204399</v>
      </c>
    </row>
    <row r="49" spans="1:32" x14ac:dyDescent="0.3">
      <c r="A49" t="s">
        <v>226</v>
      </c>
      <c r="B49" t="s">
        <v>391</v>
      </c>
      <c r="C49" t="s">
        <v>297</v>
      </c>
      <c r="D49" t="s">
        <v>392</v>
      </c>
      <c r="E49" t="s">
        <v>298</v>
      </c>
      <c r="F49">
        <v>93.332337808310896</v>
      </c>
      <c r="G49">
        <v>97.551584031479194</v>
      </c>
      <c r="H49">
        <v>101.734536655733</v>
      </c>
      <c r="I49">
        <v>105.814171484185</v>
      </c>
      <c r="J49">
        <v>110.033298867279</v>
      </c>
      <c r="K49">
        <v>114.866199988817</v>
      </c>
      <c r="L49">
        <v>118.350911607824</v>
      </c>
      <c r="M49">
        <v>122.156770225617</v>
      </c>
      <c r="N49">
        <v>123.63439956414</v>
      </c>
      <c r="O49">
        <v>125.769946187164</v>
      </c>
      <c r="P49">
        <v>128.91583318918899</v>
      </c>
      <c r="Q49">
        <v>130.689544722134</v>
      </c>
      <c r="R49">
        <v>128.57496905248399</v>
      </c>
      <c r="S49">
        <v>133.28586140621599</v>
      </c>
      <c r="T49">
        <v>142.44637657045601</v>
      </c>
      <c r="U49">
        <v>149.03557178861601</v>
      </c>
      <c r="V49">
        <v>156.92142803754501</v>
      </c>
      <c r="W49">
        <v>156.53291655083601</v>
      </c>
      <c r="X49">
        <v>156.74236384178101</v>
      </c>
      <c r="Y49">
        <v>151.71650365162699</v>
      </c>
      <c r="Z49">
        <v>145.71503398623699</v>
      </c>
      <c r="AA49">
        <v>137.25384203083601</v>
      </c>
      <c r="AB49">
        <v>131.22436275991399</v>
      </c>
      <c r="AC49">
        <v>126.491703415388</v>
      </c>
      <c r="AD49">
        <v>124.653950820391</v>
      </c>
      <c r="AE49">
        <v>123.987358513845</v>
      </c>
      <c r="AF49">
        <v>125.06212956893199</v>
      </c>
    </row>
    <row r="50" spans="1:32" x14ac:dyDescent="0.3">
      <c r="A50" t="s">
        <v>226</v>
      </c>
      <c r="B50" t="s">
        <v>393</v>
      </c>
      <c r="C50" t="s">
        <v>297</v>
      </c>
      <c r="D50" t="s">
        <v>394</v>
      </c>
      <c r="E50" t="s">
        <v>298</v>
      </c>
      <c r="F50">
        <v>6.7211408588155797</v>
      </c>
      <c r="G50">
        <v>7.1114002294616698</v>
      </c>
      <c r="H50">
        <v>7.34085893916121</v>
      </c>
      <c r="I50">
        <v>7.6117268284460504</v>
      </c>
      <c r="J50">
        <v>7.9341743406700003</v>
      </c>
      <c r="K50">
        <v>8.3018440929853092</v>
      </c>
      <c r="L50">
        <v>8.6515128089352196</v>
      </c>
      <c r="M50">
        <v>9.2203006832807404</v>
      </c>
      <c r="N50">
        <v>9.7233601092262099</v>
      </c>
      <c r="O50">
        <v>10.2270476731331</v>
      </c>
      <c r="P50">
        <v>10.4555318780682</v>
      </c>
      <c r="Q50">
        <v>10.699507346412799</v>
      </c>
      <c r="R50">
        <v>10.8183009172482</v>
      </c>
      <c r="S50">
        <v>11.402864715220799</v>
      </c>
      <c r="T50">
        <v>12.1428140220436</v>
      </c>
      <c r="U50">
        <v>12.9730180284041</v>
      </c>
      <c r="V50">
        <v>13.6704304188519</v>
      </c>
      <c r="W50">
        <v>12.9696586882028</v>
      </c>
      <c r="X50">
        <v>12.573549028879601</v>
      </c>
      <c r="Y50">
        <v>12.4134475332565</v>
      </c>
      <c r="Z50">
        <v>12.4431582304712</v>
      </c>
      <c r="AA50">
        <v>10.9828841847619</v>
      </c>
      <c r="AB50">
        <v>10.2910359890334</v>
      </c>
      <c r="AC50">
        <v>9.92958126304611</v>
      </c>
      <c r="AD50">
        <v>9.8700418394714404</v>
      </c>
      <c r="AE50">
        <v>9.8949231222778202</v>
      </c>
      <c r="AF50">
        <v>10.1413484891997</v>
      </c>
    </row>
    <row r="51" spans="1:32" x14ac:dyDescent="0.3">
      <c r="A51" t="s">
        <v>226</v>
      </c>
      <c r="B51" t="s">
        <v>395</v>
      </c>
      <c r="C51" t="s">
        <v>297</v>
      </c>
      <c r="D51" t="s">
        <v>396</v>
      </c>
      <c r="E51" t="s">
        <v>298</v>
      </c>
      <c r="F51">
        <v>4.7804198911743399</v>
      </c>
      <c r="G51">
        <v>5.1082500463021496</v>
      </c>
      <c r="H51">
        <v>5.3248483013098102</v>
      </c>
      <c r="I51">
        <v>5.5744293262240596</v>
      </c>
      <c r="J51">
        <v>5.8746938490606198</v>
      </c>
      <c r="K51">
        <v>6.21649336273956</v>
      </c>
      <c r="L51">
        <v>6.4839166205753198</v>
      </c>
      <c r="M51">
        <v>6.9116080381599003</v>
      </c>
      <c r="N51">
        <v>7.3586556667041503</v>
      </c>
      <c r="O51">
        <v>7.8117472023124304</v>
      </c>
      <c r="P51">
        <v>8.0121129190645703</v>
      </c>
      <c r="Q51">
        <v>8.22036575790246</v>
      </c>
      <c r="R51">
        <v>8.3039410893818406</v>
      </c>
      <c r="S51">
        <v>8.8343591522627598</v>
      </c>
      <c r="T51">
        <v>9.49025572010164</v>
      </c>
      <c r="U51">
        <v>10.224231192964099</v>
      </c>
      <c r="V51">
        <v>10.804838568762699</v>
      </c>
      <c r="W51">
        <v>10.0074515654398</v>
      </c>
      <c r="X51">
        <v>9.5720373015725393</v>
      </c>
      <c r="Y51">
        <v>9.3996024317339693</v>
      </c>
      <c r="Z51">
        <v>9.4344206145682996</v>
      </c>
      <c r="AA51">
        <v>7.9410152342493898</v>
      </c>
      <c r="AB51">
        <v>7.1185760106455298</v>
      </c>
      <c r="AC51">
        <v>6.6692446285673297</v>
      </c>
      <c r="AD51">
        <v>6.5466944059786796</v>
      </c>
      <c r="AE51">
        <v>6.5424906735570998</v>
      </c>
      <c r="AF51">
        <v>6.7185058458653</v>
      </c>
    </row>
    <row r="52" spans="1:32" x14ac:dyDescent="0.3">
      <c r="A52" t="s">
        <v>226</v>
      </c>
      <c r="B52" t="s">
        <v>397</v>
      </c>
      <c r="C52" t="s">
        <v>297</v>
      </c>
      <c r="D52" t="s">
        <v>398</v>
      </c>
      <c r="E52" t="s">
        <v>298</v>
      </c>
      <c r="F52">
        <v>1.94072096764124</v>
      </c>
      <c r="G52">
        <v>2.0031501831595202</v>
      </c>
      <c r="H52">
        <v>2.01601063785139</v>
      </c>
      <c r="I52">
        <v>2.0372975022219899</v>
      </c>
      <c r="J52">
        <v>2.0594804916093801</v>
      </c>
      <c r="K52">
        <v>2.0853507302457501</v>
      </c>
      <c r="L52">
        <v>2.1675961883599002</v>
      </c>
      <c r="M52">
        <v>2.3086926451208498</v>
      </c>
      <c r="N52">
        <v>2.36470444252206</v>
      </c>
      <c r="O52">
        <v>2.4153004708206902</v>
      </c>
      <c r="P52">
        <v>2.4434189590036</v>
      </c>
      <c r="Q52">
        <v>2.4791415885102999</v>
      </c>
      <c r="R52">
        <v>2.5143598278663899</v>
      </c>
      <c r="S52">
        <v>2.5685055629580602</v>
      </c>
      <c r="T52">
        <v>2.6525583019419301</v>
      </c>
      <c r="U52">
        <v>2.7487868354399598</v>
      </c>
      <c r="V52">
        <v>2.8655918500891699</v>
      </c>
      <c r="W52">
        <v>2.96220712276304</v>
      </c>
      <c r="X52">
        <v>3.0015117273070602</v>
      </c>
      <c r="Y52">
        <v>3.0138451015225298</v>
      </c>
      <c r="Z52">
        <v>3.00873761590295</v>
      </c>
      <c r="AA52">
        <v>3.0418689505124799</v>
      </c>
      <c r="AB52">
        <v>3.1724599783879199</v>
      </c>
      <c r="AC52">
        <v>3.2603366344787799</v>
      </c>
      <c r="AD52">
        <v>3.32334743349276</v>
      </c>
      <c r="AE52">
        <v>3.35243244872072</v>
      </c>
      <c r="AF52">
        <v>3.4228426433344201</v>
      </c>
    </row>
    <row r="53" spans="1:32" x14ac:dyDescent="0.3">
      <c r="A53" t="s">
        <v>226</v>
      </c>
      <c r="B53" t="s">
        <v>399</v>
      </c>
      <c r="C53" t="s">
        <v>297</v>
      </c>
      <c r="D53" t="s">
        <v>400</v>
      </c>
      <c r="E53" t="s">
        <v>298</v>
      </c>
      <c r="F53">
        <v>2.59689574283186</v>
      </c>
      <c r="G53">
        <v>2.7051777101432601</v>
      </c>
      <c r="H53">
        <v>2.8153806534983801</v>
      </c>
      <c r="I53">
        <v>2.8870055006989501</v>
      </c>
      <c r="J53">
        <v>2.9734211484633799</v>
      </c>
      <c r="K53">
        <v>3.1150582425040301</v>
      </c>
      <c r="L53">
        <v>3.22125039760274</v>
      </c>
      <c r="M53">
        <v>3.2271412921331599</v>
      </c>
      <c r="N53">
        <v>3.1360092555653201</v>
      </c>
      <c r="O53">
        <v>3.1708767185694202</v>
      </c>
      <c r="P53">
        <v>3.2597489233246799</v>
      </c>
      <c r="Q53">
        <v>3.3297727125894698</v>
      </c>
      <c r="R53">
        <v>3.4169955502360301</v>
      </c>
      <c r="S53">
        <v>3.5738031094401999</v>
      </c>
      <c r="T53">
        <v>3.6654495590696499</v>
      </c>
      <c r="U53">
        <v>3.7617201277371501</v>
      </c>
      <c r="V53">
        <v>3.7299580533118699</v>
      </c>
      <c r="W53">
        <v>3.54562512735877</v>
      </c>
      <c r="X53">
        <v>3.3325247119660499</v>
      </c>
      <c r="Y53">
        <v>3.1908255079068102</v>
      </c>
      <c r="Z53">
        <v>3.1960864397586901</v>
      </c>
      <c r="AA53">
        <v>3.00096263804534</v>
      </c>
      <c r="AB53">
        <v>2.9438353610923902</v>
      </c>
      <c r="AC53">
        <v>2.9608301943153799</v>
      </c>
      <c r="AD53">
        <v>3.0827163531724802</v>
      </c>
      <c r="AE53">
        <v>3.1122214682637201</v>
      </c>
      <c r="AF53">
        <v>3.21922858812033</v>
      </c>
    </row>
    <row r="54" spans="1:32" x14ac:dyDescent="0.3">
      <c r="A54" t="s">
        <v>226</v>
      </c>
      <c r="B54" t="s">
        <v>401</v>
      </c>
      <c r="C54" t="s">
        <v>297</v>
      </c>
      <c r="D54" t="s">
        <v>402</v>
      </c>
      <c r="E54" t="s">
        <v>298</v>
      </c>
      <c r="F54">
        <v>4.6350900752903597</v>
      </c>
      <c r="G54">
        <v>4.8357900825004299</v>
      </c>
      <c r="H54">
        <v>5.0169737574902999</v>
      </c>
      <c r="I54">
        <v>5.1308628886983101</v>
      </c>
      <c r="J54">
        <v>5.2680834691138996</v>
      </c>
      <c r="K54">
        <v>5.4902938987068204</v>
      </c>
      <c r="L54">
        <v>5.6592517512165204</v>
      </c>
      <c r="M54">
        <v>5.7424162995005998</v>
      </c>
      <c r="N54">
        <v>5.7521551764044796</v>
      </c>
      <c r="O54">
        <v>5.8861885120334998</v>
      </c>
      <c r="P54">
        <v>6.0291803585695503</v>
      </c>
      <c r="Q54">
        <v>6.1478133406068096</v>
      </c>
      <c r="R54">
        <v>6.2761902519595498</v>
      </c>
      <c r="S54">
        <v>6.5681554592756104</v>
      </c>
      <c r="T54">
        <v>6.7582126960293198</v>
      </c>
      <c r="U54">
        <v>6.8960363666754398</v>
      </c>
      <c r="V54">
        <v>6.7679051696265597</v>
      </c>
      <c r="W54">
        <v>6.6731226584471202</v>
      </c>
      <c r="X54">
        <v>6.3559998486004403</v>
      </c>
      <c r="Y54">
        <v>6.02893190387449</v>
      </c>
      <c r="Z54">
        <v>5.9164841021957599</v>
      </c>
      <c r="AA54">
        <v>5.3897578027441799</v>
      </c>
      <c r="AB54">
        <v>5.1058824682811803</v>
      </c>
      <c r="AC54">
        <v>4.9788070562154996</v>
      </c>
      <c r="AD54">
        <v>5.00652648118007</v>
      </c>
      <c r="AE54">
        <v>4.9626722383200104</v>
      </c>
      <c r="AF54">
        <v>5.0294097979021704</v>
      </c>
    </row>
    <row r="55" spans="1:32" x14ac:dyDescent="0.3">
      <c r="A55" t="s">
        <v>226</v>
      </c>
      <c r="B55" t="s">
        <v>403</v>
      </c>
      <c r="C55" t="s">
        <v>297</v>
      </c>
      <c r="D55" t="s">
        <v>404</v>
      </c>
      <c r="E55" t="s">
        <v>298</v>
      </c>
      <c r="F55">
        <v>2.0381943324585001</v>
      </c>
      <c r="G55">
        <v>2.1306123723571702</v>
      </c>
      <c r="H55">
        <v>2.2015931039919199</v>
      </c>
      <c r="I55">
        <v>2.24385738799936</v>
      </c>
      <c r="J55">
        <v>2.2946623206505201</v>
      </c>
      <c r="K55">
        <v>2.3752356562027899</v>
      </c>
      <c r="L55">
        <v>2.4380013536137701</v>
      </c>
      <c r="M55">
        <v>2.5152750073674399</v>
      </c>
      <c r="N55">
        <v>2.61614592083916</v>
      </c>
      <c r="O55">
        <v>2.71531179346408</v>
      </c>
      <c r="P55">
        <v>2.7694314352448601</v>
      </c>
      <c r="Q55">
        <v>2.81804062801733</v>
      </c>
      <c r="R55">
        <v>2.85919470172351</v>
      </c>
      <c r="S55">
        <v>2.9943523498354101</v>
      </c>
      <c r="T55">
        <v>3.0927631369596602</v>
      </c>
      <c r="U55">
        <v>3.1343162389382799</v>
      </c>
      <c r="V55">
        <v>3.0379471163146801</v>
      </c>
      <c r="W55">
        <v>3.1274975310883399</v>
      </c>
      <c r="X55">
        <v>3.0234751366343802</v>
      </c>
      <c r="Y55">
        <v>2.8381063959676802</v>
      </c>
      <c r="Z55">
        <v>2.7203976624370698</v>
      </c>
      <c r="AA55">
        <v>2.3887951646988301</v>
      </c>
      <c r="AB55">
        <v>2.1620471071887799</v>
      </c>
      <c r="AC55">
        <v>2.0179768619001099</v>
      </c>
      <c r="AD55">
        <v>1.9238101280075901</v>
      </c>
      <c r="AE55">
        <v>1.85045077005629</v>
      </c>
      <c r="AF55">
        <v>1.8101812097818299</v>
      </c>
    </row>
    <row r="56" spans="1:32" x14ac:dyDescent="0.3">
      <c r="A56" t="s">
        <v>226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226</v>
      </c>
      <c r="B57" t="s">
        <v>407</v>
      </c>
      <c r="C57" t="s">
        <v>297</v>
      </c>
      <c r="D57" t="s">
        <v>408</v>
      </c>
      <c r="E57" t="s">
        <v>298</v>
      </c>
      <c r="F57">
        <v>1553.7467904017101</v>
      </c>
      <c r="G57">
        <v>1632.7708807787401</v>
      </c>
      <c r="H57">
        <v>1706.59292664793</v>
      </c>
      <c r="I57">
        <v>1772.11690556188</v>
      </c>
      <c r="J57">
        <v>1834.72665894545</v>
      </c>
      <c r="K57">
        <v>1898.6560879579699</v>
      </c>
      <c r="L57">
        <v>1959.5403432677299</v>
      </c>
      <c r="M57">
        <v>2019.6084066548999</v>
      </c>
      <c r="N57">
        <v>2043.2032185369801</v>
      </c>
      <c r="O57">
        <v>2059.0377166561798</v>
      </c>
      <c r="P57">
        <v>2092.9328997412499</v>
      </c>
      <c r="Q57">
        <v>2221.7319134608701</v>
      </c>
      <c r="R57">
        <v>2394.9501005891202</v>
      </c>
      <c r="S57">
        <v>2597.3099321187301</v>
      </c>
      <c r="T57">
        <v>2768.8236997379699</v>
      </c>
      <c r="U57">
        <v>2965.6435931599599</v>
      </c>
      <c r="V57">
        <v>3025.6422880298301</v>
      </c>
      <c r="W57">
        <v>2962.4408763816</v>
      </c>
      <c r="X57">
        <v>2879.30155272813</v>
      </c>
      <c r="Y57">
        <v>2801.22868679048</v>
      </c>
      <c r="Z57">
        <v>2754.6193569767702</v>
      </c>
      <c r="AA57">
        <v>2698.01718449394</v>
      </c>
      <c r="AB57">
        <v>2655.1624694985699</v>
      </c>
      <c r="AC57">
        <v>2587.06535863412</v>
      </c>
      <c r="AD57">
        <v>2527.7892954793901</v>
      </c>
      <c r="AE57">
        <v>2387.4125101146301</v>
      </c>
      <c r="AF57">
        <v>2360.3242860659302</v>
      </c>
    </row>
    <row r="58" spans="1:32" x14ac:dyDescent="0.3">
      <c r="A58" t="s">
        <v>226</v>
      </c>
      <c r="B58" t="s">
        <v>409</v>
      </c>
      <c r="C58" t="s">
        <v>297</v>
      </c>
      <c r="D58" t="s">
        <v>410</v>
      </c>
      <c r="E58" t="s">
        <v>298</v>
      </c>
      <c r="F58">
        <v>1553.7467904017101</v>
      </c>
      <c r="G58">
        <v>1632.7708807787401</v>
      </c>
      <c r="H58">
        <v>1706.59292664793</v>
      </c>
      <c r="I58">
        <v>1772.11690556188</v>
      </c>
      <c r="J58">
        <v>1834.72665894545</v>
      </c>
      <c r="K58">
        <v>1898.6560879579699</v>
      </c>
      <c r="L58">
        <v>1959.5403432677299</v>
      </c>
      <c r="M58">
        <v>2019.6084066548999</v>
      </c>
      <c r="N58">
        <v>2043.2032185369801</v>
      </c>
      <c r="O58">
        <v>2059.0377166561798</v>
      </c>
      <c r="P58">
        <v>2092.9328997412499</v>
      </c>
      <c r="Q58">
        <v>2221.7319134608701</v>
      </c>
      <c r="R58">
        <v>2394.9501005891202</v>
      </c>
      <c r="S58">
        <v>2597.3099321187301</v>
      </c>
      <c r="T58">
        <v>2768.8236997379699</v>
      </c>
      <c r="U58">
        <v>2965.6435931599599</v>
      </c>
      <c r="V58">
        <v>3025.6422880298301</v>
      </c>
      <c r="W58">
        <v>2962.4408763816</v>
      </c>
      <c r="X58">
        <v>2879.30155272813</v>
      </c>
      <c r="Y58">
        <v>2801.22868679048</v>
      </c>
      <c r="Z58">
        <v>2754.6193569767702</v>
      </c>
      <c r="AA58">
        <v>2698.01718449394</v>
      </c>
      <c r="AB58">
        <v>2655.1624694985699</v>
      </c>
      <c r="AC58">
        <v>2587.06535863412</v>
      </c>
      <c r="AD58">
        <v>2527.7892954793901</v>
      </c>
      <c r="AE58">
        <v>2387.4125101146301</v>
      </c>
      <c r="AF58">
        <v>2360.3242860659302</v>
      </c>
    </row>
    <row r="59" spans="1:32" x14ac:dyDescent="0.3">
      <c r="A59" t="s">
        <v>226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228</v>
      </c>
      <c r="B2" t="s">
        <v>295</v>
      </c>
      <c r="C2" t="s">
        <v>297</v>
      </c>
      <c r="D2" t="s">
        <v>296</v>
      </c>
      <c r="E2" t="s">
        <v>298</v>
      </c>
      <c r="F2">
        <v>106.367967383181</v>
      </c>
      <c r="G2">
        <v>109.813561661137</v>
      </c>
      <c r="H2">
        <v>110.846662540376</v>
      </c>
      <c r="I2">
        <v>110.765114727235</v>
      </c>
      <c r="J2">
        <v>112.800023276001</v>
      </c>
      <c r="K2">
        <v>113.451106929803</v>
      </c>
      <c r="L2">
        <v>112.557004937241</v>
      </c>
      <c r="M2">
        <v>111.814522482949</v>
      </c>
      <c r="N2">
        <v>111.92632276438199</v>
      </c>
      <c r="O2">
        <v>111.90065990449099</v>
      </c>
      <c r="P2">
        <v>112.870361035166</v>
      </c>
      <c r="Q2">
        <v>112.05977795118299</v>
      </c>
      <c r="R2">
        <v>118.83681061358899</v>
      </c>
      <c r="S2">
        <v>123.93009976700399</v>
      </c>
      <c r="T2">
        <v>122.58038436408</v>
      </c>
      <c r="U2">
        <v>123.64669368630101</v>
      </c>
      <c r="V2">
        <v>129.30684625395199</v>
      </c>
      <c r="W2">
        <v>135.88975765959199</v>
      </c>
      <c r="X2">
        <v>133.940742947567</v>
      </c>
      <c r="Y2">
        <v>139.3184308509</v>
      </c>
      <c r="Z2">
        <v>147.463817007074</v>
      </c>
      <c r="AA2">
        <v>155.39977227885501</v>
      </c>
      <c r="AB2">
        <v>159.38456449034899</v>
      </c>
      <c r="AC2">
        <v>158.089545264572</v>
      </c>
      <c r="AD2">
        <v>163.05362100265501</v>
      </c>
      <c r="AE2">
        <v>155.53611435240299</v>
      </c>
      <c r="AF2">
        <v>151.28757867397999</v>
      </c>
    </row>
    <row r="3" spans="1:32" x14ac:dyDescent="0.3">
      <c r="A3" t="s">
        <v>228</v>
      </c>
      <c r="B3" t="s">
        <v>299</v>
      </c>
      <c r="C3" t="s">
        <v>297</v>
      </c>
      <c r="D3" t="s">
        <v>300</v>
      </c>
      <c r="E3" t="s">
        <v>298</v>
      </c>
      <c r="F3">
        <v>23.668250599742699</v>
      </c>
      <c r="G3">
        <v>24.3847101274023</v>
      </c>
      <c r="H3">
        <v>25.8709977572592</v>
      </c>
      <c r="I3">
        <v>26.405839427816002</v>
      </c>
      <c r="J3">
        <v>26.8657056498323</v>
      </c>
      <c r="K3">
        <v>27.711271300721702</v>
      </c>
      <c r="L3">
        <v>29.367415202751499</v>
      </c>
      <c r="M3">
        <v>30.819351536133901</v>
      </c>
      <c r="N3">
        <v>31.355359883950101</v>
      </c>
      <c r="O3">
        <v>31.481972405333799</v>
      </c>
      <c r="P3">
        <v>32.264034503010301</v>
      </c>
      <c r="Q3">
        <v>33.157147069835503</v>
      </c>
      <c r="R3">
        <v>34.418416508986802</v>
      </c>
      <c r="S3">
        <v>35.591958179792996</v>
      </c>
      <c r="T3">
        <v>34.439481653580401</v>
      </c>
      <c r="U3">
        <v>34.813959254712699</v>
      </c>
      <c r="V3">
        <v>36.065889401250402</v>
      </c>
      <c r="W3">
        <v>36.559189885396997</v>
      </c>
      <c r="X3">
        <v>35.587542770976803</v>
      </c>
      <c r="Y3">
        <v>34.820136011078098</v>
      </c>
      <c r="Z3">
        <v>34.247878362273802</v>
      </c>
      <c r="AA3">
        <v>33.144111842310998</v>
      </c>
      <c r="AB3">
        <v>32.663830232146097</v>
      </c>
      <c r="AC3">
        <v>34.802357740300998</v>
      </c>
      <c r="AD3">
        <v>35.617695279437697</v>
      </c>
      <c r="AE3">
        <v>35.354641662336199</v>
      </c>
      <c r="AF3">
        <v>36.155420873344198</v>
      </c>
    </row>
    <row r="4" spans="1:32" x14ac:dyDescent="0.3">
      <c r="A4" t="s">
        <v>228</v>
      </c>
      <c r="B4" t="s">
        <v>301</v>
      </c>
      <c r="C4" t="s">
        <v>297</v>
      </c>
      <c r="D4" t="s">
        <v>302</v>
      </c>
      <c r="E4" t="s">
        <v>298</v>
      </c>
      <c r="F4">
        <v>3153.4416605849101</v>
      </c>
      <c r="G4">
        <v>3211.2677402204799</v>
      </c>
      <c r="H4">
        <v>3267.0264036966801</v>
      </c>
      <c r="I4">
        <v>3278.6343917795498</v>
      </c>
      <c r="J4">
        <v>3281.6281362240502</v>
      </c>
      <c r="K4">
        <v>3312.7273922593599</v>
      </c>
      <c r="L4">
        <v>3388.6741895904302</v>
      </c>
      <c r="M4">
        <v>3441.8968334687602</v>
      </c>
      <c r="N4">
        <v>3470.5019513457801</v>
      </c>
      <c r="O4">
        <v>3409.6289436790498</v>
      </c>
      <c r="P4">
        <v>3324.65903632148</v>
      </c>
      <c r="Q4">
        <v>3332.70748604562</v>
      </c>
      <c r="R4">
        <v>3389.0871772700302</v>
      </c>
      <c r="S4">
        <v>3419.57932884702</v>
      </c>
      <c r="T4">
        <v>3241.3979538843901</v>
      </c>
      <c r="U4">
        <v>3216.3624348866801</v>
      </c>
      <c r="V4">
        <v>3201.1274715220902</v>
      </c>
      <c r="W4">
        <v>3162.8604894288601</v>
      </c>
      <c r="X4">
        <v>3118.9304191873198</v>
      </c>
      <c r="Y4">
        <v>3098.1449625696</v>
      </c>
      <c r="Z4">
        <v>3111.9735586744</v>
      </c>
      <c r="AA4">
        <v>3160.7646350366999</v>
      </c>
      <c r="AB4">
        <v>3177.3841862307399</v>
      </c>
      <c r="AC4">
        <v>3169.6237128072999</v>
      </c>
      <c r="AD4">
        <v>3205.9419955274702</v>
      </c>
      <c r="AE4">
        <v>3223.8169421723701</v>
      </c>
      <c r="AF4">
        <v>3349.1649074769198</v>
      </c>
    </row>
    <row r="5" spans="1:32" x14ac:dyDescent="0.3">
      <c r="A5" t="s">
        <v>228</v>
      </c>
      <c r="B5" t="s">
        <v>303</v>
      </c>
      <c r="C5" t="s">
        <v>297</v>
      </c>
      <c r="D5" t="s">
        <v>304</v>
      </c>
      <c r="E5" t="s">
        <v>298</v>
      </c>
      <c r="F5">
        <v>675.19010642481703</v>
      </c>
      <c r="G5">
        <v>696.78654928186302</v>
      </c>
      <c r="H5">
        <v>700.57707201083599</v>
      </c>
      <c r="I5">
        <v>695.00251382970498</v>
      </c>
      <c r="J5">
        <v>688.68729934552402</v>
      </c>
      <c r="K5">
        <v>689.79534524835606</v>
      </c>
      <c r="L5">
        <v>723.65029773838501</v>
      </c>
      <c r="M5">
        <v>748.27419486475003</v>
      </c>
      <c r="N5">
        <v>781.82069976864398</v>
      </c>
      <c r="O5">
        <v>776.88204262636202</v>
      </c>
      <c r="P5">
        <v>751.12027887129796</v>
      </c>
      <c r="Q5">
        <v>752.54099635040495</v>
      </c>
      <c r="R5">
        <v>788.37810674164803</v>
      </c>
      <c r="S5">
        <v>817.40691532334995</v>
      </c>
      <c r="T5">
        <v>779.18580800234395</v>
      </c>
      <c r="U5">
        <v>769.70763190506398</v>
      </c>
      <c r="V5">
        <v>759.69956127190801</v>
      </c>
      <c r="W5">
        <v>768.22004452200804</v>
      </c>
      <c r="X5">
        <v>778.88735350906597</v>
      </c>
      <c r="Y5">
        <v>795.84421117327804</v>
      </c>
      <c r="Z5">
        <v>819.75678764958798</v>
      </c>
      <c r="AA5">
        <v>875.80710410473603</v>
      </c>
      <c r="AB5">
        <v>892.31937447574398</v>
      </c>
      <c r="AC5">
        <v>887.44725172892697</v>
      </c>
      <c r="AD5">
        <v>900.93034440042902</v>
      </c>
      <c r="AE5">
        <v>879.83954076449595</v>
      </c>
      <c r="AF5">
        <v>872.86000531478305</v>
      </c>
    </row>
    <row r="6" spans="1:32" x14ac:dyDescent="0.3">
      <c r="A6" t="s">
        <v>228</v>
      </c>
      <c r="B6" t="s">
        <v>305</v>
      </c>
      <c r="C6" t="s">
        <v>297</v>
      </c>
      <c r="D6" t="s">
        <v>306</v>
      </c>
      <c r="E6" t="s">
        <v>298</v>
      </c>
      <c r="F6">
        <v>641.53061400186198</v>
      </c>
      <c r="G6">
        <v>629.11115918910696</v>
      </c>
      <c r="H6">
        <v>624.186039456549</v>
      </c>
      <c r="I6">
        <v>618.52648002051603</v>
      </c>
      <c r="J6">
        <v>606.25043291310396</v>
      </c>
      <c r="K6">
        <v>592.95079850288505</v>
      </c>
      <c r="L6">
        <v>588.96226109325005</v>
      </c>
      <c r="M6">
        <v>585.768855265262</v>
      </c>
      <c r="N6">
        <v>567.182207194738</v>
      </c>
      <c r="O6">
        <v>539.75024444471205</v>
      </c>
      <c r="P6">
        <v>503.86329085903202</v>
      </c>
      <c r="Q6">
        <v>480.16740118912003</v>
      </c>
      <c r="R6">
        <v>460.87121457811901</v>
      </c>
      <c r="S6">
        <v>436.63260950958602</v>
      </c>
      <c r="T6">
        <v>402.13955203655001</v>
      </c>
      <c r="U6">
        <v>385.04561764396601</v>
      </c>
      <c r="V6">
        <v>373.91402024126199</v>
      </c>
      <c r="W6">
        <v>369.25802136724002</v>
      </c>
      <c r="X6">
        <v>366.37012666275098</v>
      </c>
      <c r="Y6">
        <v>368.85288342794098</v>
      </c>
      <c r="Z6">
        <v>374.59727800961701</v>
      </c>
      <c r="AA6">
        <v>382.95220339637802</v>
      </c>
      <c r="AB6">
        <v>388.20101631144797</v>
      </c>
      <c r="AC6">
        <v>386.568919972853</v>
      </c>
      <c r="AD6">
        <v>387.80564027405802</v>
      </c>
      <c r="AE6">
        <v>391.23703429793301</v>
      </c>
      <c r="AF6">
        <v>412.95859102140599</v>
      </c>
    </row>
    <row r="7" spans="1:32" x14ac:dyDescent="0.3">
      <c r="A7" t="s">
        <v>228</v>
      </c>
      <c r="B7" t="s">
        <v>307</v>
      </c>
      <c r="C7" t="s">
        <v>297</v>
      </c>
      <c r="D7" t="s">
        <v>308</v>
      </c>
      <c r="E7" t="s">
        <v>298</v>
      </c>
      <c r="F7">
        <v>273.16516643119701</v>
      </c>
      <c r="G7">
        <v>276.17983092949999</v>
      </c>
      <c r="H7">
        <v>281.188432599137</v>
      </c>
      <c r="I7">
        <v>287.358739728172</v>
      </c>
      <c r="J7">
        <v>290.56221022247303</v>
      </c>
      <c r="K7">
        <v>296.57182048113498</v>
      </c>
      <c r="L7">
        <v>300.61756562056701</v>
      </c>
      <c r="M7">
        <v>303.27313785828898</v>
      </c>
      <c r="N7">
        <v>305.32634881890698</v>
      </c>
      <c r="O7">
        <v>302.87188925232698</v>
      </c>
      <c r="P7">
        <v>299.54834909147502</v>
      </c>
      <c r="Q7">
        <v>301.11443161360398</v>
      </c>
      <c r="R7">
        <v>302.41779572368898</v>
      </c>
      <c r="S7">
        <v>299.06382556199702</v>
      </c>
      <c r="T7">
        <v>283.81227929328702</v>
      </c>
      <c r="U7">
        <v>281.43614755566</v>
      </c>
      <c r="V7">
        <v>276.23842416822202</v>
      </c>
      <c r="W7">
        <v>271.353997153693</v>
      </c>
      <c r="X7">
        <v>262.17938365877802</v>
      </c>
      <c r="Y7">
        <v>255.551482996716</v>
      </c>
      <c r="Z7">
        <v>254.95566335880301</v>
      </c>
      <c r="AA7">
        <v>252.48481355817901</v>
      </c>
      <c r="AB7">
        <v>253.47942047781399</v>
      </c>
      <c r="AC7">
        <v>251.389756619824</v>
      </c>
      <c r="AD7">
        <v>253.03109281472501</v>
      </c>
      <c r="AE7">
        <v>258.39175773023197</v>
      </c>
      <c r="AF7">
        <v>270.77798595000502</v>
      </c>
    </row>
    <row r="8" spans="1:32" x14ac:dyDescent="0.3">
      <c r="A8" t="s">
        <v>228</v>
      </c>
      <c r="B8" t="s">
        <v>309</v>
      </c>
      <c r="C8" t="s">
        <v>297</v>
      </c>
      <c r="D8" t="s">
        <v>310</v>
      </c>
      <c r="E8" t="s">
        <v>298</v>
      </c>
      <c r="F8">
        <v>37.703012110625998</v>
      </c>
      <c r="G8">
        <v>39.539314398476201</v>
      </c>
      <c r="H8">
        <v>40.312362123337401</v>
      </c>
      <c r="I8">
        <v>34.938114226964203</v>
      </c>
      <c r="J8">
        <v>34.958036754067102</v>
      </c>
      <c r="K8">
        <v>41.987030290684501</v>
      </c>
      <c r="L8">
        <v>45.477623310419901</v>
      </c>
      <c r="M8">
        <v>46.407302685426501</v>
      </c>
      <c r="N8">
        <v>49.772447154066398</v>
      </c>
      <c r="O8">
        <v>54.654940087441098</v>
      </c>
      <c r="P8">
        <v>67.200124834523194</v>
      </c>
      <c r="Q8">
        <v>81.379742201838496</v>
      </c>
      <c r="R8">
        <v>87.005483792260407</v>
      </c>
      <c r="S8">
        <v>98.8786461647762</v>
      </c>
      <c r="T8">
        <v>84.631715337045406</v>
      </c>
      <c r="U8">
        <v>88.674382960565495</v>
      </c>
      <c r="V8">
        <v>104.606922050321</v>
      </c>
      <c r="W8">
        <v>99.853574405809297</v>
      </c>
      <c r="X8">
        <v>100.456580143694</v>
      </c>
      <c r="Y8">
        <v>101.61071115599201</v>
      </c>
      <c r="Z8">
        <v>92.829300688454197</v>
      </c>
      <c r="AA8">
        <v>85.602882682208602</v>
      </c>
      <c r="AB8">
        <v>71.869657850616505</v>
      </c>
      <c r="AC8">
        <v>62.034989432144201</v>
      </c>
      <c r="AD8">
        <v>54.902685164200598</v>
      </c>
      <c r="AE8">
        <v>47.011729488580499</v>
      </c>
      <c r="AF8">
        <v>43.868090311613301</v>
      </c>
    </row>
    <row r="9" spans="1:32" x14ac:dyDescent="0.3">
      <c r="A9" t="s">
        <v>228</v>
      </c>
      <c r="B9" t="s">
        <v>311</v>
      </c>
      <c r="C9" t="s">
        <v>297</v>
      </c>
      <c r="D9" t="s">
        <v>312</v>
      </c>
      <c r="E9" t="s">
        <v>298</v>
      </c>
      <c r="F9">
        <v>147.48458479196199</v>
      </c>
      <c r="G9">
        <v>146.42706960948701</v>
      </c>
      <c r="H9">
        <v>148.44794636672901</v>
      </c>
      <c r="I9">
        <v>144.52903692939699</v>
      </c>
      <c r="J9">
        <v>139.791273309633</v>
      </c>
      <c r="K9">
        <v>138.57536289723399</v>
      </c>
      <c r="L9">
        <v>138.285472818182</v>
      </c>
      <c r="M9">
        <v>140.7263264961</v>
      </c>
      <c r="N9">
        <v>143.46419964652301</v>
      </c>
      <c r="O9">
        <v>142.51730560874901</v>
      </c>
      <c r="P9">
        <v>139.57650344537001</v>
      </c>
      <c r="Q9">
        <v>139.97412543744599</v>
      </c>
      <c r="R9">
        <v>143.89325563360401</v>
      </c>
      <c r="S9">
        <v>142.600452128397</v>
      </c>
      <c r="T9">
        <v>130.01060228334001</v>
      </c>
      <c r="U9">
        <v>133.35863962918299</v>
      </c>
      <c r="V9">
        <v>131.91274861628199</v>
      </c>
      <c r="W9">
        <v>130.088075072903</v>
      </c>
      <c r="X9">
        <v>125.55078195825899</v>
      </c>
      <c r="Y9">
        <v>120.243572005213</v>
      </c>
      <c r="Z9">
        <v>119.08846877914699</v>
      </c>
      <c r="AA9">
        <v>118.279208696151</v>
      </c>
      <c r="AB9">
        <v>121.939661695759</v>
      </c>
      <c r="AC9">
        <v>122.70756802163299</v>
      </c>
      <c r="AD9">
        <v>127.031836151443</v>
      </c>
      <c r="AE9">
        <v>127.98907723652199</v>
      </c>
      <c r="AF9">
        <v>131.168166106206</v>
      </c>
    </row>
    <row r="10" spans="1:32" x14ac:dyDescent="0.3">
      <c r="A10" t="s">
        <v>228</v>
      </c>
      <c r="B10" t="s">
        <v>313</v>
      </c>
      <c r="C10" t="s">
        <v>297</v>
      </c>
      <c r="D10" t="s">
        <v>314</v>
      </c>
      <c r="E10" t="s">
        <v>298</v>
      </c>
      <c r="F10">
        <v>279.553573897467</v>
      </c>
      <c r="G10">
        <v>277.95995338998</v>
      </c>
      <c r="H10">
        <v>282.89251082149002</v>
      </c>
      <c r="I10">
        <v>275.47749604428799</v>
      </c>
      <c r="J10">
        <v>266.37466066289898</v>
      </c>
      <c r="K10">
        <v>264.85171436082499</v>
      </c>
      <c r="L10">
        <v>264.09738835112603</v>
      </c>
      <c r="M10">
        <v>266.77989315326698</v>
      </c>
      <c r="N10">
        <v>266.20116889890801</v>
      </c>
      <c r="O10">
        <v>260.19932215947102</v>
      </c>
      <c r="P10">
        <v>252.50695470796401</v>
      </c>
      <c r="Q10">
        <v>253.83758990318199</v>
      </c>
      <c r="R10">
        <v>263.36218800794597</v>
      </c>
      <c r="S10">
        <v>260.51064218085401</v>
      </c>
      <c r="T10">
        <v>245.21841261517301</v>
      </c>
      <c r="U10">
        <v>250.026266270625</v>
      </c>
      <c r="V10">
        <v>249.89363541639</v>
      </c>
      <c r="W10">
        <v>234.061128609381</v>
      </c>
      <c r="X10">
        <v>219.691444769014</v>
      </c>
      <c r="Y10">
        <v>203.22483143096599</v>
      </c>
      <c r="Z10">
        <v>199.334364522649</v>
      </c>
      <c r="AA10">
        <v>193.985325362412</v>
      </c>
      <c r="AB10">
        <v>192.46696896235801</v>
      </c>
      <c r="AC10">
        <v>190.83514290977701</v>
      </c>
      <c r="AD10">
        <v>196.12485329937201</v>
      </c>
      <c r="AE10">
        <v>202.573607076619</v>
      </c>
      <c r="AF10">
        <v>211.606864000146</v>
      </c>
    </row>
    <row r="11" spans="1:32" x14ac:dyDescent="0.3">
      <c r="A11" t="s">
        <v>228</v>
      </c>
      <c r="B11" t="s">
        <v>315</v>
      </c>
      <c r="C11" t="s">
        <v>297</v>
      </c>
      <c r="D11" t="s">
        <v>316</v>
      </c>
      <c r="E11" t="s">
        <v>298</v>
      </c>
      <c r="F11">
        <v>132.121580863482</v>
      </c>
      <c r="G11">
        <v>131.58381335394199</v>
      </c>
      <c r="H11">
        <v>134.493951982536</v>
      </c>
      <c r="I11">
        <v>130.99643382878401</v>
      </c>
      <c r="J11">
        <v>126.62993738816</v>
      </c>
      <c r="K11">
        <v>126.320885823488</v>
      </c>
      <c r="L11">
        <v>125.856778979232</v>
      </c>
      <c r="M11">
        <v>126.102516519267</v>
      </c>
      <c r="N11">
        <v>122.798794248281</v>
      </c>
      <c r="O11">
        <v>117.74625177978101</v>
      </c>
      <c r="P11">
        <v>112.99655625553601</v>
      </c>
      <c r="Q11">
        <v>113.92886556341701</v>
      </c>
      <c r="R11">
        <v>119.533409369548</v>
      </c>
      <c r="S11">
        <v>117.974780669902</v>
      </c>
      <c r="T11">
        <v>115.25574591429999</v>
      </c>
      <c r="U11">
        <v>116.718139048373</v>
      </c>
      <c r="V11">
        <v>118.028252564791</v>
      </c>
      <c r="W11">
        <v>104.019758294214</v>
      </c>
      <c r="X11">
        <v>94.175050396171798</v>
      </c>
      <c r="Y11">
        <v>82.998216276900905</v>
      </c>
      <c r="Z11">
        <v>80.2604585420316</v>
      </c>
      <c r="AA11">
        <v>75.714997930234603</v>
      </c>
      <c r="AB11">
        <v>70.529994650960006</v>
      </c>
      <c r="AC11">
        <v>68.129747665322498</v>
      </c>
      <c r="AD11">
        <v>69.095556568655994</v>
      </c>
      <c r="AE11">
        <v>74.584529840097204</v>
      </c>
      <c r="AF11">
        <v>80.4386978939404</v>
      </c>
    </row>
    <row r="12" spans="1:32" x14ac:dyDescent="0.3">
      <c r="A12" t="s">
        <v>228</v>
      </c>
      <c r="B12" t="s">
        <v>317</v>
      </c>
      <c r="C12" t="s">
        <v>297</v>
      </c>
      <c r="D12" t="s">
        <v>318</v>
      </c>
      <c r="E12" t="s">
        <v>298</v>
      </c>
      <c r="F12">
        <v>293.614126354608</v>
      </c>
      <c r="G12">
        <v>303.48462770588998</v>
      </c>
      <c r="H12">
        <v>311.61291874928799</v>
      </c>
      <c r="I12">
        <v>317.47367285388799</v>
      </c>
      <c r="J12">
        <v>324.57282650552702</v>
      </c>
      <c r="K12">
        <v>334.954461786477</v>
      </c>
      <c r="L12">
        <v>345.53984016349102</v>
      </c>
      <c r="M12">
        <v>355.02958902861599</v>
      </c>
      <c r="N12">
        <v>360.49582904591</v>
      </c>
      <c r="O12">
        <v>356.94508988204399</v>
      </c>
      <c r="P12">
        <v>354.834521662307</v>
      </c>
      <c r="Q12">
        <v>357.43193834700401</v>
      </c>
      <c r="R12">
        <v>363.14579933300899</v>
      </c>
      <c r="S12">
        <v>364.39833976000602</v>
      </c>
      <c r="T12">
        <v>345.12782939910602</v>
      </c>
      <c r="U12">
        <v>338.96814636788702</v>
      </c>
      <c r="V12">
        <v>334.101909826856</v>
      </c>
      <c r="W12">
        <v>320.98676595873701</v>
      </c>
      <c r="X12">
        <v>306.44203694170699</v>
      </c>
      <c r="Y12">
        <v>299.159334238246</v>
      </c>
      <c r="Z12">
        <v>299.96065584720299</v>
      </c>
      <c r="AA12">
        <v>301.11034489648898</v>
      </c>
      <c r="AB12">
        <v>304.85448871149401</v>
      </c>
      <c r="AC12">
        <v>307.41110993764403</v>
      </c>
      <c r="AD12">
        <v>312.55577737954701</v>
      </c>
      <c r="AE12">
        <v>319.409703933922</v>
      </c>
      <c r="AF12">
        <v>338.86715119992499</v>
      </c>
    </row>
    <row r="13" spans="1:32" x14ac:dyDescent="0.3">
      <c r="A13" t="s">
        <v>228</v>
      </c>
      <c r="B13" t="s">
        <v>319</v>
      </c>
      <c r="C13" t="s">
        <v>297</v>
      </c>
      <c r="D13" t="s">
        <v>320</v>
      </c>
      <c r="E13" t="s">
        <v>298</v>
      </c>
      <c r="F13">
        <v>221.498451413738</v>
      </c>
      <c r="G13">
        <v>228.98538111189299</v>
      </c>
      <c r="H13">
        <v>238.66226587949001</v>
      </c>
      <c r="I13">
        <v>245.32987435786001</v>
      </c>
      <c r="J13">
        <v>250.91557470962701</v>
      </c>
      <c r="K13">
        <v>257.89473018459302</v>
      </c>
      <c r="L13">
        <v>266.01596605813398</v>
      </c>
      <c r="M13">
        <v>271.35277631458302</v>
      </c>
      <c r="N13">
        <v>275.18596879929498</v>
      </c>
      <c r="O13">
        <v>277.53552080488902</v>
      </c>
      <c r="P13">
        <v>278.46740199955502</v>
      </c>
      <c r="Q13">
        <v>286.96191017603297</v>
      </c>
      <c r="R13">
        <v>300.99466836377098</v>
      </c>
      <c r="S13">
        <v>314.40730589278297</v>
      </c>
      <c r="T13">
        <v>307.81027524990202</v>
      </c>
      <c r="U13">
        <v>311.599847978247</v>
      </c>
      <c r="V13">
        <v>319.32791046143899</v>
      </c>
      <c r="W13">
        <v>325.89700879698</v>
      </c>
      <c r="X13">
        <v>323.78072027961298</v>
      </c>
      <c r="Y13">
        <v>316.59646062531198</v>
      </c>
      <c r="Z13">
        <v>306.112396961961</v>
      </c>
      <c r="AA13">
        <v>298.11363803537199</v>
      </c>
      <c r="AB13">
        <v>298.14970563229099</v>
      </c>
      <c r="AC13">
        <v>296.30304369871902</v>
      </c>
      <c r="AD13">
        <v>301.22810649904102</v>
      </c>
      <c r="AE13">
        <v>311.51290090492199</v>
      </c>
      <c r="AF13">
        <v>338.276208481163</v>
      </c>
    </row>
    <row r="14" spans="1:32" x14ac:dyDescent="0.3">
      <c r="A14" t="s">
        <v>228</v>
      </c>
      <c r="B14" t="s">
        <v>321</v>
      </c>
      <c r="C14" t="s">
        <v>297</v>
      </c>
      <c r="D14" t="s">
        <v>322</v>
      </c>
      <c r="E14" t="s">
        <v>298</v>
      </c>
      <c r="F14">
        <v>83.469314933296005</v>
      </c>
      <c r="G14">
        <v>83.228182215848904</v>
      </c>
      <c r="H14">
        <v>85.183996417955399</v>
      </c>
      <c r="I14">
        <v>85.116278831281505</v>
      </c>
      <c r="J14">
        <v>87.235031630423506</v>
      </c>
      <c r="K14">
        <v>85.554039187018006</v>
      </c>
      <c r="L14">
        <v>87.176086923578296</v>
      </c>
      <c r="M14">
        <v>86.668864093773607</v>
      </c>
      <c r="N14">
        <v>86.131804935156794</v>
      </c>
      <c r="O14">
        <v>83.316573038505197</v>
      </c>
      <c r="P14">
        <v>82.124814064892703</v>
      </c>
      <c r="Q14">
        <v>82.923879357285202</v>
      </c>
      <c r="R14">
        <v>80.792944028012499</v>
      </c>
      <c r="S14">
        <v>76.032981218397197</v>
      </c>
      <c r="T14">
        <v>66.232494707255597</v>
      </c>
      <c r="U14">
        <v>59.994085506088403</v>
      </c>
      <c r="V14">
        <v>58.831781842804901</v>
      </c>
      <c r="W14">
        <v>57.661428584724497</v>
      </c>
      <c r="X14">
        <v>55.1223478531819</v>
      </c>
      <c r="Y14">
        <v>53.728809154331003</v>
      </c>
      <c r="Z14">
        <v>53.930510875808302</v>
      </c>
      <c r="AA14">
        <v>55.779029368589697</v>
      </c>
      <c r="AB14">
        <v>57.546517945464501</v>
      </c>
      <c r="AC14">
        <v>58.309170271792098</v>
      </c>
      <c r="AD14">
        <v>56.251039194029097</v>
      </c>
      <c r="AE14">
        <v>56.8648459523708</v>
      </c>
      <c r="AF14">
        <v>60.135977626016697</v>
      </c>
    </row>
    <row r="15" spans="1:32" x14ac:dyDescent="0.3">
      <c r="A15" t="s">
        <v>228</v>
      </c>
      <c r="B15" t="s">
        <v>323</v>
      </c>
      <c r="C15" t="s">
        <v>297</v>
      </c>
      <c r="D15" t="s">
        <v>324</v>
      </c>
      <c r="E15" t="s">
        <v>298</v>
      </c>
      <c r="F15">
        <v>169.763191545458</v>
      </c>
      <c r="G15">
        <v>171.96741388159501</v>
      </c>
      <c r="H15">
        <v>177.601174342935</v>
      </c>
      <c r="I15">
        <v>178.41207295654601</v>
      </c>
      <c r="J15">
        <v>183.475767441919</v>
      </c>
      <c r="K15">
        <v>184.11271296166899</v>
      </c>
      <c r="L15">
        <v>188.40109389883301</v>
      </c>
      <c r="M15">
        <v>187.93846782037599</v>
      </c>
      <c r="N15">
        <v>185.105637994484</v>
      </c>
      <c r="O15">
        <v>178.19515726153401</v>
      </c>
      <c r="P15">
        <v>173.89736118629901</v>
      </c>
      <c r="Q15">
        <v>174.07201172536699</v>
      </c>
      <c r="R15">
        <v>173.543668826475</v>
      </c>
      <c r="S15">
        <v>172.01050687042701</v>
      </c>
      <c r="T15">
        <v>164.23214411762899</v>
      </c>
      <c r="U15">
        <v>162.515647451527</v>
      </c>
      <c r="V15">
        <v>162.085166171738</v>
      </c>
      <c r="W15">
        <v>161.728277775865</v>
      </c>
      <c r="X15">
        <v>161.41522064134</v>
      </c>
      <c r="Y15">
        <v>161.051965837355</v>
      </c>
      <c r="Z15">
        <v>160.94282728629801</v>
      </c>
      <c r="AA15">
        <v>161.75197376757001</v>
      </c>
      <c r="AB15">
        <v>164.408084678573</v>
      </c>
      <c r="AC15">
        <v>162.56885099171799</v>
      </c>
      <c r="AD15">
        <v>158.39200707616499</v>
      </c>
      <c r="AE15">
        <v>156.80393183556001</v>
      </c>
      <c r="AF15">
        <v>161.83686078781099</v>
      </c>
    </row>
    <row r="16" spans="1:32" x14ac:dyDescent="0.3">
      <c r="A16" t="s">
        <v>228</v>
      </c>
      <c r="B16" t="s">
        <v>325</v>
      </c>
      <c r="C16" t="s">
        <v>297</v>
      </c>
      <c r="D16" t="s">
        <v>326</v>
      </c>
      <c r="E16" t="s">
        <v>298</v>
      </c>
      <c r="F16">
        <v>86.333661487082594</v>
      </c>
      <c r="G16">
        <v>88.772013947313994</v>
      </c>
      <c r="H16">
        <v>92.4489912366315</v>
      </c>
      <c r="I16">
        <v>93.326509615447094</v>
      </c>
      <c r="J16">
        <v>96.271502879490299</v>
      </c>
      <c r="K16">
        <v>98.584168602548402</v>
      </c>
      <c r="L16">
        <v>101.25000673009001</v>
      </c>
      <c r="M16">
        <v>101.29388692065901</v>
      </c>
      <c r="N16">
        <v>98.999844202256497</v>
      </c>
      <c r="O16">
        <v>94.903994985708593</v>
      </c>
      <c r="P16">
        <v>91.798830915697806</v>
      </c>
      <c r="Q16">
        <v>91.175826395757099</v>
      </c>
      <c r="R16">
        <v>92.775567469075895</v>
      </c>
      <c r="S16">
        <v>95.994358723110594</v>
      </c>
      <c r="T16">
        <v>98.002763988500902</v>
      </c>
      <c r="U16">
        <v>102.52026286774699</v>
      </c>
      <c r="V16">
        <v>103.250900771909</v>
      </c>
      <c r="W16">
        <v>104.06467350634099</v>
      </c>
      <c r="X16">
        <v>106.294846598398</v>
      </c>
      <c r="Y16">
        <v>107.327180123573</v>
      </c>
      <c r="Z16">
        <v>107.016036499205</v>
      </c>
      <c r="AA16">
        <v>105.97433116011101</v>
      </c>
      <c r="AB16">
        <v>106.862033663882</v>
      </c>
      <c r="AC16">
        <v>104.259480277034</v>
      </c>
      <c r="AD16">
        <v>102.140779522419</v>
      </c>
      <c r="AE16">
        <v>99.939085883189605</v>
      </c>
      <c r="AF16">
        <v>101.700883161794</v>
      </c>
    </row>
    <row r="17" spans="1:32" x14ac:dyDescent="0.3">
      <c r="A17" t="s">
        <v>228</v>
      </c>
      <c r="B17" t="s">
        <v>327</v>
      </c>
      <c r="C17" t="s">
        <v>297</v>
      </c>
      <c r="D17" t="s">
        <v>328</v>
      </c>
      <c r="E17" t="s">
        <v>298</v>
      </c>
      <c r="F17">
        <v>83.479513920099905</v>
      </c>
      <c r="G17">
        <v>85.451153922138204</v>
      </c>
      <c r="H17">
        <v>88.727510615062798</v>
      </c>
      <c r="I17">
        <v>89.808949821535705</v>
      </c>
      <c r="J17">
        <v>92.681202237793002</v>
      </c>
      <c r="K17">
        <v>95.489503274889799</v>
      </c>
      <c r="L17">
        <v>97.577704850388102</v>
      </c>
      <c r="M17">
        <v>99.340518273326097</v>
      </c>
      <c r="N17">
        <v>99.884718583752999</v>
      </c>
      <c r="O17">
        <v>98.593784507646802</v>
      </c>
      <c r="P17">
        <v>96.150226030467294</v>
      </c>
      <c r="Q17">
        <v>97.203281088977505</v>
      </c>
      <c r="R17">
        <v>101.48086435353</v>
      </c>
      <c r="S17">
        <v>103.770708643285</v>
      </c>
      <c r="T17">
        <v>97.161467413166307</v>
      </c>
      <c r="U17">
        <v>91.670812973808495</v>
      </c>
      <c r="V17">
        <v>87.951551141118301</v>
      </c>
      <c r="W17">
        <v>83.623779284603103</v>
      </c>
      <c r="X17">
        <v>81.309276640312504</v>
      </c>
      <c r="Y17">
        <v>81.367811300928295</v>
      </c>
      <c r="Z17">
        <v>80.748869025346295</v>
      </c>
      <c r="AA17">
        <v>81.881720360785593</v>
      </c>
      <c r="AB17">
        <v>80.224252971038894</v>
      </c>
      <c r="AC17">
        <v>79.658501198591793</v>
      </c>
      <c r="AD17">
        <v>80.694768199768006</v>
      </c>
      <c r="AE17">
        <v>83.136328342818601</v>
      </c>
      <c r="AF17">
        <v>89.895753869670301</v>
      </c>
    </row>
    <row r="18" spans="1:32" x14ac:dyDescent="0.3">
      <c r="A18" t="s">
        <v>228</v>
      </c>
      <c r="B18" t="s">
        <v>329</v>
      </c>
      <c r="C18" t="s">
        <v>297</v>
      </c>
      <c r="D18" t="s">
        <v>330</v>
      </c>
      <c r="E18" t="s">
        <v>298</v>
      </c>
      <c r="F18">
        <v>265.75131513639502</v>
      </c>
      <c r="G18">
        <v>276.60339000903599</v>
      </c>
      <c r="H18">
        <v>284.711557263945</v>
      </c>
      <c r="I18">
        <v>292.36236868598399</v>
      </c>
      <c r="J18">
        <v>294.168766784811</v>
      </c>
      <c r="K18">
        <v>300.085501751972</v>
      </c>
      <c r="L18">
        <v>306.89741624109598</v>
      </c>
      <c r="M18">
        <v>309.34892945982801</v>
      </c>
      <c r="N18">
        <v>305.04737784258202</v>
      </c>
      <c r="O18">
        <v>291.10722284953198</v>
      </c>
      <c r="P18">
        <v>279.329598353037</v>
      </c>
      <c r="Q18">
        <v>279.90635454872501</v>
      </c>
      <c r="R18">
        <v>272.26878019022598</v>
      </c>
      <c r="S18">
        <v>266.46534534448398</v>
      </c>
      <c r="T18">
        <v>246.47065696696899</v>
      </c>
      <c r="U18">
        <v>246.25466094514599</v>
      </c>
      <c r="V18">
        <v>242.899080187127</v>
      </c>
      <c r="W18">
        <v>238.664686573019</v>
      </c>
      <c r="X18">
        <v>232.689124375906</v>
      </c>
      <c r="Y18">
        <v>226.68693808950599</v>
      </c>
      <c r="Z18">
        <v>227.39731393499201</v>
      </c>
      <c r="AA18">
        <v>230.10011150505699</v>
      </c>
      <c r="AB18">
        <v>230.60262838896699</v>
      </c>
      <c r="AC18">
        <v>240.29264849982599</v>
      </c>
      <c r="AD18">
        <v>250.01731737435799</v>
      </c>
      <c r="AE18">
        <v>255.08563924411499</v>
      </c>
      <c r="AF18">
        <v>269.62120795840798</v>
      </c>
    </row>
    <row r="19" spans="1:32" x14ac:dyDescent="0.3">
      <c r="A19" t="s">
        <v>228</v>
      </c>
      <c r="B19" t="s">
        <v>331</v>
      </c>
      <c r="C19" t="s">
        <v>297</v>
      </c>
      <c r="D19" t="s">
        <v>332</v>
      </c>
      <c r="E19" t="s">
        <v>298</v>
      </c>
      <c r="F19">
        <v>212.144454751013</v>
      </c>
      <c r="G19">
        <v>224.791366899266</v>
      </c>
      <c r="H19">
        <v>236.53122867817601</v>
      </c>
      <c r="I19">
        <v>244.533386619287</v>
      </c>
      <c r="J19">
        <v>250.042547360014</v>
      </c>
      <c r="K19">
        <v>255.358756992168</v>
      </c>
      <c r="L19">
        <v>262.112959263368</v>
      </c>
      <c r="M19">
        <v>268.62074773674999</v>
      </c>
      <c r="N19">
        <v>273.60427674477597</v>
      </c>
      <c r="O19">
        <v>271.85778958288199</v>
      </c>
      <c r="P19">
        <v>266.83574755003002</v>
      </c>
      <c r="Q19">
        <v>267.079660534982</v>
      </c>
      <c r="R19">
        <v>273.881400932068</v>
      </c>
      <c r="S19">
        <v>283.56293551327798</v>
      </c>
      <c r="T19">
        <v>283.27517874227198</v>
      </c>
      <c r="U19">
        <v>288.16193624749201</v>
      </c>
      <c r="V19">
        <v>288.14261840052802</v>
      </c>
      <c r="W19">
        <v>286.92234551121197</v>
      </c>
      <c r="X19">
        <v>283.86069318805602</v>
      </c>
      <c r="Y19">
        <v>286.88881409695898</v>
      </c>
      <c r="Z19">
        <v>294.322792902309</v>
      </c>
      <c r="AA19">
        <v>296.67605609366899</v>
      </c>
      <c r="AB19">
        <v>300.63570284792399</v>
      </c>
      <c r="AC19">
        <v>304.89609847664099</v>
      </c>
      <c r="AD19">
        <v>310.03869581577601</v>
      </c>
      <c r="AE19">
        <v>318.814768553173</v>
      </c>
      <c r="AF19">
        <v>338.596188581989</v>
      </c>
    </row>
    <row r="20" spans="1:32" x14ac:dyDescent="0.3">
      <c r="A20" t="s">
        <v>228</v>
      </c>
      <c r="B20" t="s">
        <v>333</v>
      </c>
      <c r="C20" t="s">
        <v>297</v>
      </c>
      <c r="D20" t="s">
        <v>334</v>
      </c>
      <c r="E20" t="s">
        <v>298</v>
      </c>
      <c r="F20">
        <v>157.872424892667</v>
      </c>
      <c r="G20">
        <v>159.22931481812</v>
      </c>
      <c r="H20">
        <v>159.26410028209</v>
      </c>
      <c r="I20">
        <v>156.587327947642</v>
      </c>
      <c r="J20">
        <v>163.373436739726</v>
      </c>
      <c r="K20">
        <v>177.09783395446499</v>
      </c>
      <c r="L20">
        <v>191.40089664573901</v>
      </c>
      <c r="M20">
        <v>202.684086042817</v>
      </c>
      <c r="N20">
        <v>210.34479835706401</v>
      </c>
      <c r="O20">
        <v>217.71576158104</v>
      </c>
      <c r="P20">
        <v>242.385291457807</v>
      </c>
      <c r="Q20">
        <v>255.600301740221</v>
      </c>
      <c r="R20">
        <v>278.753054312085</v>
      </c>
      <c r="S20">
        <v>321.37370224947603</v>
      </c>
      <c r="T20">
        <v>318.906146895635</v>
      </c>
      <c r="U20">
        <v>322.92239053484298</v>
      </c>
      <c r="V20">
        <v>322.13338160838498</v>
      </c>
      <c r="W20">
        <v>298.77203852489299</v>
      </c>
      <c r="X20">
        <v>302.99080580847999</v>
      </c>
      <c r="Y20">
        <v>299.40380268915601</v>
      </c>
      <c r="Z20">
        <v>277.55494652479399</v>
      </c>
      <c r="AA20">
        <v>263.89923331638198</v>
      </c>
      <c r="AB20">
        <v>259.89282918601799</v>
      </c>
      <c r="AC20">
        <v>226.522293324023</v>
      </c>
      <c r="AD20">
        <v>204.051221522774</v>
      </c>
      <c r="AE20">
        <v>202.856829961887</v>
      </c>
      <c r="AF20">
        <v>204.74890017961999</v>
      </c>
    </row>
    <row r="21" spans="1:32" x14ac:dyDescent="0.3">
      <c r="A21" t="s">
        <v>228</v>
      </c>
      <c r="B21" t="s">
        <v>335</v>
      </c>
      <c r="C21" t="s">
        <v>297</v>
      </c>
      <c r="D21" t="s">
        <v>336</v>
      </c>
      <c r="E21" t="s">
        <v>298</v>
      </c>
      <c r="F21">
        <v>221.71275869437801</v>
      </c>
      <c r="G21">
        <v>227.60699434313599</v>
      </c>
      <c r="H21">
        <v>231.46617265696401</v>
      </c>
      <c r="I21">
        <v>231.580341696793</v>
      </c>
      <c r="J21">
        <v>242.44260151639699</v>
      </c>
      <c r="K21">
        <v>260.58709880585297</v>
      </c>
      <c r="L21">
        <v>281.58381571512598</v>
      </c>
      <c r="M21">
        <v>299.74189933246601</v>
      </c>
      <c r="N21">
        <v>316.25614101064201</v>
      </c>
      <c r="O21">
        <v>329.67018239513698</v>
      </c>
      <c r="P21">
        <v>359.47502191664</v>
      </c>
      <c r="Q21">
        <v>381.043983061419</v>
      </c>
      <c r="R21">
        <v>413.12489421493302</v>
      </c>
      <c r="S21">
        <v>463.75668629071902</v>
      </c>
      <c r="T21">
        <v>465.518608809574</v>
      </c>
      <c r="U21">
        <v>472.52557739527401</v>
      </c>
      <c r="V21">
        <v>474.40462296877303</v>
      </c>
      <c r="W21">
        <v>451.02459505714199</v>
      </c>
      <c r="X21">
        <v>455.45771402254502</v>
      </c>
      <c r="Y21">
        <v>447.816036745563</v>
      </c>
      <c r="Z21">
        <v>422.642733279742</v>
      </c>
      <c r="AA21">
        <v>409.63056375340102</v>
      </c>
      <c r="AB21">
        <v>404.954433934245</v>
      </c>
      <c r="AC21">
        <v>365.80288125441803</v>
      </c>
      <c r="AD21">
        <v>341.77281469167599</v>
      </c>
      <c r="AE21">
        <v>346.26411018651601</v>
      </c>
      <c r="AF21">
        <v>354.450885072495</v>
      </c>
    </row>
    <row r="22" spans="1:32" x14ac:dyDescent="0.3">
      <c r="A22" t="s">
        <v>228</v>
      </c>
      <c r="B22" t="s">
        <v>337</v>
      </c>
      <c r="C22" t="s">
        <v>297</v>
      </c>
      <c r="D22" t="s">
        <v>338</v>
      </c>
      <c r="E22" t="s">
        <v>298</v>
      </c>
      <c r="F22">
        <v>64.087457917202698</v>
      </c>
      <c r="G22">
        <v>68.518068191212095</v>
      </c>
      <c r="H22">
        <v>72.264588881851694</v>
      </c>
      <c r="I22">
        <v>74.972867506952895</v>
      </c>
      <c r="J22">
        <v>79.031456060330498</v>
      </c>
      <c r="K22">
        <v>83.493174278208002</v>
      </c>
      <c r="L22">
        <v>90.188160182924506</v>
      </c>
      <c r="M22">
        <v>97.035908420753202</v>
      </c>
      <c r="N22">
        <v>105.782765470538</v>
      </c>
      <c r="O22">
        <v>111.79592215455099</v>
      </c>
      <c r="P22">
        <v>117.03106387705201</v>
      </c>
      <c r="Q22">
        <v>125.34979781244699</v>
      </c>
      <c r="R22">
        <v>134.30291882112201</v>
      </c>
      <c r="S22">
        <v>142.50268564237399</v>
      </c>
      <c r="T22">
        <v>146.64528702463201</v>
      </c>
      <c r="U22">
        <v>149.622861957829</v>
      </c>
      <c r="V22">
        <v>152.25098505900399</v>
      </c>
      <c r="W22">
        <v>152.18013454374201</v>
      </c>
      <c r="X22">
        <v>152.38006797935299</v>
      </c>
      <c r="Y22">
        <v>148.307698362835</v>
      </c>
      <c r="Z22">
        <v>145.03049246303999</v>
      </c>
      <c r="AA22">
        <v>145.725241206931</v>
      </c>
      <c r="AB22">
        <v>145.06199884433599</v>
      </c>
      <c r="AC22">
        <v>139.29922178685899</v>
      </c>
      <c r="AD22">
        <v>137.73289108167401</v>
      </c>
      <c r="AE22">
        <v>143.40728022462901</v>
      </c>
      <c r="AF22">
        <v>149.701984892875</v>
      </c>
    </row>
    <row r="23" spans="1:32" x14ac:dyDescent="0.3">
      <c r="A23" t="s">
        <v>228</v>
      </c>
      <c r="B23" t="s">
        <v>339</v>
      </c>
      <c r="C23" t="s">
        <v>297</v>
      </c>
      <c r="D23" t="s">
        <v>340</v>
      </c>
      <c r="E23" t="s">
        <v>298</v>
      </c>
      <c r="F23">
        <v>575.773439978395</v>
      </c>
      <c r="G23">
        <v>605.15689425717403</v>
      </c>
      <c r="H23">
        <v>654.602574032701</v>
      </c>
      <c r="I23">
        <v>711.71949359276095</v>
      </c>
      <c r="J23">
        <v>758.31501311037596</v>
      </c>
      <c r="K23">
        <v>815.923607651466</v>
      </c>
      <c r="L23">
        <v>859.37829430781403</v>
      </c>
      <c r="M23">
        <v>907.90467998406803</v>
      </c>
      <c r="N23">
        <v>919.439410655453</v>
      </c>
      <c r="O23">
        <v>927.64376815258095</v>
      </c>
      <c r="P23">
        <v>939.56306010160097</v>
      </c>
      <c r="Q23">
        <v>957.27055284249002</v>
      </c>
      <c r="R23">
        <v>993.99348823595403</v>
      </c>
      <c r="S23">
        <v>1023.71685375119</v>
      </c>
      <c r="T23">
        <v>1018.7590224654</v>
      </c>
      <c r="U23">
        <v>1022.90324846812</v>
      </c>
      <c r="V23">
        <v>1009.27118995386</v>
      </c>
      <c r="W23">
        <v>918.06641199352305</v>
      </c>
      <c r="X23">
        <v>818.29189382037805</v>
      </c>
      <c r="Y23">
        <v>748.00599329296995</v>
      </c>
      <c r="Z23">
        <v>701.30417393957202</v>
      </c>
      <c r="AA23">
        <v>647.46023500837305</v>
      </c>
      <c r="AB23">
        <v>621.94645873629304</v>
      </c>
      <c r="AC23">
        <v>602.84413110436401</v>
      </c>
      <c r="AD23">
        <v>601.65641698980801</v>
      </c>
      <c r="AE23">
        <v>597.12997499507401</v>
      </c>
      <c r="AF23">
        <v>618.32898521601101</v>
      </c>
    </row>
    <row r="24" spans="1:32" x14ac:dyDescent="0.3">
      <c r="A24" t="s">
        <v>228</v>
      </c>
      <c r="B24" t="s">
        <v>341</v>
      </c>
      <c r="C24" t="s">
        <v>297</v>
      </c>
      <c r="D24" t="s">
        <v>342</v>
      </c>
      <c r="E24" t="s">
        <v>298</v>
      </c>
      <c r="F24">
        <v>3723.2516490030098</v>
      </c>
      <c r="G24">
        <v>3889.4250144861498</v>
      </c>
      <c r="H24">
        <v>3965.1819362961401</v>
      </c>
      <c r="I24">
        <v>4095.2725401953198</v>
      </c>
      <c r="J24">
        <v>4211.2759412068099</v>
      </c>
      <c r="K24">
        <v>4307.7989775134902</v>
      </c>
      <c r="L24">
        <v>4502.7665293381397</v>
      </c>
      <c r="M24">
        <v>4633.2552872453298</v>
      </c>
      <c r="N24">
        <v>4788.5723070096701</v>
      </c>
      <c r="O24">
        <v>4874.7391340580798</v>
      </c>
      <c r="P24">
        <v>4826.6534333744003</v>
      </c>
      <c r="Q24">
        <v>4860.7968520452496</v>
      </c>
      <c r="R24">
        <v>4956.8149163595199</v>
      </c>
      <c r="S24">
        <v>5002.8246326824301</v>
      </c>
      <c r="T24">
        <v>4794.22014139775</v>
      </c>
      <c r="U24">
        <v>4723.7800137451604</v>
      </c>
      <c r="V24">
        <v>4549.1538166312503</v>
      </c>
      <c r="W24">
        <v>4357.7204242814696</v>
      </c>
      <c r="X24">
        <v>4228.9184682715404</v>
      </c>
      <c r="Y24">
        <v>4276.2616054632899</v>
      </c>
      <c r="Z24">
        <v>4435.09539690567</v>
      </c>
      <c r="AA24">
        <v>4592.1605872091905</v>
      </c>
      <c r="AB24">
        <v>4749.6100698506498</v>
      </c>
      <c r="AC24">
        <v>4820.4029746435799</v>
      </c>
      <c r="AD24">
        <v>4815.73516712743</v>
      </c>
      <c r="AE24">
        <v>4723.49128672191</v>
      </c>
      <c r="AF24">
        <v>4804.2669214898997</v>
      </c>
    </row>
    <row r="25" spans="1:32" x14ac:dyDescent="0.3">
      <c r="A25" t="s">
        <v>228</v>
      </c>
      <c r="B25" t="s">
        <v>343</v>
      </c>
      <c r="C25" t="s">
        <v>297</v>
      </c>
      <c r="D25" t="s">
        <v>344</v>
      </c>
      <c r="E25" t="s">
        <v>298</v>
      </c>
      <c r="F25">
        <v>438.19159961523098</v>
      </c>
      <c r="G25">
        <v>454.256658389449</v>
      </c>
      <c r="H25">
        <v>462.44951232951399</v>
      </c>
      <c r="I25">
        <v>477.61858723613898</v>
      </c>
      <c r="J25">
        <v>492.92001762549103</v>
      </c>
      <c r="K25">
        <v>506.04926810731399</v>
      </c>
      <c r="L25">
        <v>534.70588415375005</v>
      </c>
      <c r="M25">
        <v>559.51223243642801</v>
      </c>
      <c r="N25">
        <v>592.11599058882098</v>
      </c>
      <c r="O25">
        <v>610.61227342490304</v>
      </c>
      <c r="P25">
        <v>608.07630582488196</v>
      </c>
      <c r="Q25">
        <v>620.11290717597501</v>
      </c>
      <c r="R25">
        <v>643.63520176668305</v>
      </c>
      <c r="S25">
        <v>659.32691868151403</v>
      </c>
      <c r="T25">
        <v>644.03363747869105</v>
      </c>
      <c r="U25">
        <v>646.17549434124896</v>
      </c>
      <c r="V25">
        <v>637.03704747197696</v>
      </c>
      <c r="W25">
        <v>609.58659268442796</v>
      </c>
      <c r="X25">
        <v>590.77921965233702</v>
      </c>
      <c r="Y25">
        <v>597.54128464592304</v>
      </c>
      <c r="Z25">
        <v>628.97111913895606</v>
      </c>
      <c r="AA25">
        <v>667.86847180836901</v>
      </c>
      <c r="AB25">
        <v>711.18799527915996</v>
      </c>
      <c r="AC25">
        <v>730.08083046546403</v>
      </c>
      <c r="AD25">
        <v>745.07376109349605</v>
      </c>
      <c r="AE25">
        <v>698.36358698895799</v>
      </c>
      <c r="AF25">
        <v>693.70219417320004</v>
      </c>
    </row>
    <row r="26" spans="1:32" x14ac:dyDescent="0.3">
      <c r="A26" t="s">
        <v>228</v>
      </c>
      <c r="B26" t="s">
        <v>345</v>
      </c>
      <c r="C26" t="s">
        <v>297</v>
      </c>
      <c r="D26" t="s">
        <v>346</v>
      </c>
      <c r="E26" t="s">
        <v>298</v>
      </c>
      <c r="F26">
        <v>1884.1947067818101</v>
      </c>
      <c r="G26">
        <v>1978.4074423431</v>
      </c>
      <c r="H26">
        <v>2018.1758710187401</v>
      </c>
      <c r="I26">
        <v>2086.4336625773799</v>
      </c>
      <c r="J26">
        <v>2143.8010269595902</v>
      </c>
      <c r="K26">
        <v>2187.7685603213499</v>
      </c>
      <c r="L26">
        <v>2283.3936762641301</v>
      </c>
      <c r="M26">
        <v>2344.2230244930902</v>
      </c>
      <c r="N26">
        <v>2426.7627058079802</v>
      </c>
      <c r="O26">
        <v>2475.08009579597</v>
      </c>
      <c r="P26">
        <v>2451.9667353719201</v>
      </c>
      <c r="Q26">
        <v>2465.70833560346</v>
      </c>
      <c r="R26">
        <v>2506.9902796282199</v>
      </c>
      <c r="S26">
        <v>2524.02650571084</v>
      </c>
      <c r="T26">
        <v>2408.5124577525498</v>
      </c>
      <c r="U26">
        <v>2367.8049553821302</v>
      </c>
      <c r="V26">
        <v>2280.21608931023</v>
      </c>
      <c r="W26">
        <v>2164.3534151274998</v>
      </c>
      <c r="X26">
        <v>2089.49288260193</v>
      </c>
      <c r="Y26">
        <v>2110.1791121335</v>
      </c>
      <c r="Z26">
        <v>2171.47152282978</v>
      </c>
      <c r="AA26">
        <v>2239.63932461788</v>
      </c>
      <c r="AB26">
        <v>2286.8434349623999</v>
      </c>
      <c r="AC26">
        <v>2253.38426955246</v>
      </c>
      <c r="AD26">
        <v>2206.1785615666799</v>
      </c>
      <c r="AE26">
        <v>2175.4531801999101</v>
      </c>
      <c r="AF26">
        <v>2204.6849274631099</v>
      </c>
    </row>
    <row r="27" spans="1:32" x14ac:dyDescent="0.3">
      <c r="A27" t="s">
        <v>228</v>
      </c>
      <c r="B27" t="s">
        <v>347</v>
      </c>
      <c r="C27" t="s">
        <v>297</v>
      </c>
      <c r="D27" t="s">
        <v>348</v>
      </c>
      <c r="E27" t="s">
        <v>298</v>
      </c>
      <c r="F27">
        <v>1401.2138922445999</v>
      </c>
      <c r="G27">
        <v>1456.8535989500101</v>
      </c>
      <c r="H27">
        <v>1484.62811554583</v>
      </c>
      <c r="I27">
        <v>1531.25476867723</v>
      </c>
      <c r="J27">
        <v>1574.62161489965</v>
      </c>
      <c r="K27">
        <v>1614.14610320218</v>
      </c>
      <c r="L27">
        <v>1684.8994367814601</v>
      </c>
      <c r="M27">
        <v>1729.84177070391</v>
      </c>
      <c r="N27">
        <v>1769.9331482545799</v>
      </c>
      <c r="O27">
        <v>1789.2384044790399</v>
      </c>
      <c r="P27">
        <v>1766.7785507056501</v>
      </c>
      <c r="Q27">
        <v>1775.19747674577</v>
      </c>
      <c r="R27">
        <v>1806.51261673306</v>
      </c>
      <c r="S27">
        <v>1819.8898410678901</v>
      </c>
      <c r="T27">
        <v>1742.2273425180399</v>
      </c>
      <c r="U27">
        <v>1710.40254140656</v>
      </c>
      <c r="V27">
        <v>1632.4746225362801</v>
      </c>
      <c r="W27">
        <v>1584.4210042224199</v>
      </c>
      <c r="X27">
        <v>1549.1746066194901</v>
      </c>
      <c r="Y27">
        <v>1569.0448777916699</v>
      </c>
      <c r="Z27">
        <v>1635.0581236315199</v>
      </c>
      <c r="AA27">
        <v>1685.00922144996</v>
      </c>
      <c r="AB27">
        <v>1751.7660346409</v>
      </c>
      <c r="AC27">
        <v>1836.9679931523699</v>
      </c>
      <c r="AD27">
        <v>1864.5595069855899</v>
      </c>
      <c r="AE27">
        <v>1849.67451953304</v>
      </c>
      <c r="AF27">
        <v>1905.8797998535799</v>
      </c>
    </row>
    <row r="28" spans="1:32" x14ac:dyDescent="0.3">
      <c r="A28" t="s">
        <v>228</v>
      </c>
      <c r="B28" t="s">
        <v>349</v>
      </c>
      <c r="C28" t="s">
        <v>297</v>
      </c>
      <c r="D28" t="s">
        <v>350</v>
      </c>
      <c r="E28" t="s">
        <v>298</v>
      </c>
      <c r="F28">
        <v>492.65602191511402</v>
      </c>
      <c r="G28">
        <v>531.560215686226</v>
      </c>
      <c r="H28">
        <v>564.95597592935303</v>
      </c>
      <c r="I28">
        <v>596.89924402661995</v>
      </c>
      <c r="J28">
        <v>622.91417914615795</v>
      </c>
      <c r="K28">
        <v>659.97888729876001</v>
      </c>
      <c r="L28">
        <v>699.15528946423797</v>
      </c>
      <c r="M28">
        <v>738.15491861216401</v>
      </c>
      <c r="N28">
        <v>772.03888221381601</v>
      </c>
      <c r="O28">
        <v>804.31134702315501</v>
      </c>
      <c r="P28">
        <v>845.05145703218102</v>
      </c>
      <c r="Q28">
        <v>892.62060857737697</v>
      </c>
      <c r="R28">
        <v>953.36053329570802</v>
      </c>
      <c r="S28">
        <v>1023.79024290008</v>
      </c>
      <c r="T28">
        <v>1052.43643968023</v>
      </c>
      <c r="U28">
        <v>1111.4076270533801</v>
      </c>
      <c r="V28">
        <v>1113.6219384072399</v>
      </c>
      <c r="W28">
        <v>1071.8167998076599</v>
      </c>
      <c r="X28">
        <v>1042.1641754278701</v>
      </c>
      <c r="Y28">
        <v>1012.18940582419</v>
      </c>
      <c r="Z28">
        <v>1013.99101834411</v>
      </c>
      <c r="AA28">
        <v>1031.6724524951601</v>
      </c>
      <c r="AB28">
        <v>1067.43725060475</v>
      </c>
      <c r="AC28">
        <v>1106.73677372252</v>
      </c>
      <c r="AD28">
        <v>1106.6534122507401</v>
      </c>
      <c r="AE28">
        <v>1068.5187279465699</v>
      </c>
      <c r="AF28">
        <v>1017.54489503431</v>
      </c>
    </row>
    <row r="29" spans="1:32" x14ac:dyDescent="0.3">
      <c r="A29" t="s">
        <v>228</v>
      </c>
      <c r="B29" t="s">
        <v>351</v>
      </c>
      <c r="C29" t="s">
        <v>297</v>
      </c>
      <c r="D29" t="s">
        <v>352</v>
      </c>
      <c r="E29" t="s">
        <v>298</v>
      </c>
      <c r="F29">
        <v>146.10651260677301</v>
      </c>
      <c r="G29">
        <v>156.29003546899699</v>
      </c>
      <c r="H29">
        <v>165.23002546009499</v>
      </c>
      <c r="I29">
        <v>174.14989035601801</v>
      </c>
      <c r="J29">
        <v>181.77690135778701</v>
      </c>
      <c r="K29">
        <v>191.349348076165</v>
      </c>
      <c r="L29">
        <v>202.6950839223</v>
      </c>
      <c r="M29">
        <v>214.310163261182</v>
      </c>
      <c r="N29">
        <v>223.052348872365</v>
      </c>
      <c r="O29">
        <v>232.362826346124</v>
      </c>
      <c r="P29">
        <v>242.25552570862899</v>
      </c>
      <c r="Q29">
        <v>254.62617407016401</v>
      </c>
      <c r="R29">
        <v>269.25100901299601</v>
      </c>
      <c r="S29">
        <v>285.50352887332099</v>
      </c>
      <c r="T29">
        <v>293.76363931354501</v>
      </c>
      <c r="U29">
        <v>318.88604631316298</v>
      </c>
      <c r="V29">
        <v>330.67616559820999</v>
      </c>
      <c r="W29">
        <v>334.36430708472102</v>
      </c>
      <c r="X29">
        <v>340.36426514300302</v>
      </c>
      <c r="Y29">
        <v>336.26364189268401</v>
      </c>
      <c r="Z29">
        <v>349.17708686597899</v>
      </c>
      <c r="AA29">
        <v>365.31533624185101</v>
      </c>
      <c r="AB29">
        <v>390.746613289751</v>
      </c>
      <c r="AC29">
        <v>420.38000900910799</v>
      </c>
      <c r="AD29">
        <v>426.27356927545202</v>
      </c>
      <c r="AE29">
        <v>424.75345636730799</v>
      </c>
      <c r="AF29">
        <v>409.830642192516</v>
      </c>
    </row>
    <row r="30" spans="1:32" x14ac:dyDescent="0.3">
      <c r="A30" t="s">
        <v>228</v>
      </c>
      <c r="B30" t="s">
        <v>353</v>
      </c>
      <c r="C30" t="s">
        <v>297</v>
      </c>
      <c r="D30" t="s">
        <v>354</v>
      </c>
      <c r="E30" t="s">
        <v>298</v>
      </c>
      <c r="F30">
        <v>10.806877153261199</v>
      </c>
      <c r="G30">
        <v>11.763189229138201</v>
      </c>
      <c r="H30">
        <v>12.5802131957289</v>
      </c>
      <c r="I30">
        <v>13.3846724344333</v>
      </c>
      <c r="J30">
        <v>13.955878715083101</v>
      </c>
      <c r="K30">
        <v>14.911645793560799</v>
      </c>
      <c r="L30">
        <v>15.946075628697301</v>
      </c>
      <c r="M30">
        <v>16.881939489165401</v>
      </c>
      <c r="N30">
        <v>17.942547987008801</v>
      </c>
      <c r="O30">
        <v>18.733903953488699</v>
      </c>
      <c r="P30">
        <v>19.6620794555141</v>
      </c>
      <c r="Q30">
        <v>20.5737936308585</v>
      </c>
      <c r="R30">
        <v>21.808065688191199</v>
      </c>
      <c r="S30">
        <v>22.951692030328601</v>
      </c>
      <c r="T30">
        <v>22.449530085019202</v>
      </c>
      <c r="U30">
        <v>22.759599144987401</v>
      </c>
      <c r="V30">
        <v>23.061811976352001</v>
      </c>
      <c r="W30">
        <v>22.408778189149299</v>
      </c>
      <c r="X30">
        <v>22.892507145626901</v>
      </c>
      <c r="Y30">
        <v>24.683975045972002</v>
      </c>
      <c r="Z30">
        <v>25.599680442223299</v>
      </c>
      <c r="AA30">
        <v>25.2391883726571</v>
      </c>
      <c r="AB30">
        <v>25.460087704988702</v>
      </c>
      <c r="AC30">
        <v>27.5527873805265</v>
      </c>
      <c r="AD30">
        <v>33.473948103532003</v>
      </c>
      <c r="AE30">
        <v>35.9590995639265</v>
      </c>
      <c r="AF30">
        <v>37.463661896852699</v>
      </c>
    </row>
    <row r="31" spans="1:32" x14ac:dyDescent="0.3">
      <c r="A31" t="s">
        <v>228</v>
      </c>
      <c r="B31" t="s">
        <v>355</v>
      </c>
      <c r="C31" t="s">
        <v>297</v>
      </c>
      <c r="D31" t="s">
        <v>356</v>
      </c>
      <c r="E31" t="s">
        <v>298</v>
      </c>
      <c r="F31">
        <v>62.154580588317799</v>
      </c>
      <c r="G31">
        <v>66.426632733366901</v>
      </c>
      <c r="H31">
        <v>70.174820911496695</v>
      </c>
      <c r="I31">
        <v>73.891746153509203</v>
      </c>
      <c r="J31">
        <v>76.960217810303504</v>
      </c>
      <c r="K31">
        <v>81.155136258183703</v>
      </c>
      <c r="L31">
        <v>85.931158041900602</v>
      </c>
      <c r="M31">
        <v>90.750291583206206</v>
      </c>
      <c r="N31">
        <v>95.349339045159994</v>
      </c>
      <c r="O31">
        <v>98.910427211733193</v>
      </c>
      <c r="P31">
        <v>103.052330329315</v>
      </c>
      <c r="Q31">
        <v>107.187233194123</v>
      </c>
      <c r="R31">
        <v>112.262056016437</v>
      </c>
      <c r="S31">
        <v>117.271281523464</v>
      </c>
      <c r="T31">
        <v>117.81334023826101</v>
      </c>
      <c r="U31">
        <v>120.11577713989</v>
      </c>
      <c r="V31">
        <v>114.24961202953</v>
      </c>
      <c r="W31">
        <v>109.52256563199801</v>
      </c>
      <c r="X31">
        <v>107.984861083789</v>
      </c>
      <c r="Y31">
        <v>103.528385286583</v>
      </c>
      <c r="Z31">
        <v>102.18173335130901</v>
      </c>
      <c r="AA31">
        <v>103.57271366952099</v>
      </c>
      <c r="AB31">
        <v>107.76768714079</v>
      </c>
      <c r="AC31">
        <v>116.30292888489601</v>
      </c>
      <c r="AD31">
        <v>117.71274618806299</v>
      </c>
      <c r="AE31">
        <v>107.373732738109</v>
      </c>
      <c r="AF31">
        <v>94.179243582145304</v>
      </c>
    </row>
    <row r="32" spans="1:32" x14ac:dyDescent="0.3">
      <c r="A32" t="s">
        <v>228</v>
      </c>
      <c r="B32" t="s">
        <v>357</v>
      </c>
      <c r="C32" t="s">
        <v>297</v>
      </c>
      <c r="D32" t="s">
        <v>358</v>
      </c>
      <c r="E32" t="s">
        <v>298</v>
      </c>
      <c r="F32">
        <v>219.860646966963</v>
      </c>
      <c r="G32">
        <v>238.45688154424499</v>
      </c>
      <c r="H32">
        <v>254.286180627524</v>
      </c>
      <c r="I32">
        <v>269.20679322768001</v>
      </c>
      <c r="J32">
        <v>280.78498111028802</v>
      </c>
      <c r="K32">
        <v>299.15303790200801</v>
      </c>
      <c r="L32">
        <v>316.47515528861697</v>
      </c>
      <c r="M32">
        <v>333.13436091593502</v>
      </c>
      <c r="N32">
        <v>347.97451477781101</v>
      </c>
      <c r="O32">
        <v>362.11029721433601</v>
      </c>
      <c r="P32">
        <v>382.45670027709201</v>
      </c>
      <c r="Q32">
        <v>402.91481446411501</v>
      </c>
      <c r="R32">
        <v>429.60524630628902</v>
      </c>
      <c r="S32">
        <v>460.84276024713398</v>
      </c>
      <c r="T32">
        <v>469.37311220092698</v>
      </c>
      <c r="U32">
        <v>486.98087153865998</v>
      </c>
      <c r="V32">
        <v>482.58687991377798</v>
      </c>
      <c r="W32">
        <v>440.23464000071903</v>
      </c>
      <c r="X32">
        <v>408.274904138767</v>
      </c>
      <c r="Y32">
        <v>386.24672798961097</v>
      </c>
      <c r="Z32">
        <v>376.52044937381498</v>
      </c>
      <c r="AA32">
        <v>379.19520645661697</v>
      </c>
      <c r="AB32">
        <v>387.87596354641897</v>
      </c>
      <c r="AC32">
        <v>391.70837410547398</v>
      </c>
      <c r="AD32">
        <v>388.27633197907301</v>
      </c>
      <c r="AE32">
        <v>371.02801685610501</v>
      </c>
      <c r="AF32">
        <v>354.52959911637998</v>
      </c>
    </row>
    <row r="33" spans="1:32" x14ac:dyDescent="0.3">
      <c r="A33" t="s">
        <v>228</v>
      </c>
      <c r="B33" t="s">
        <v>359</v>
      </c>
      <c r="C33" t="s">
        <v>297</v>
      </c>
      <c r="D33" t="s">
        <v>360</v>
      </c>
      <c r="E33" t="s">
        <v>298</v>
      </c>
      <c r="F33">
        <v>53.711193630062397</v>
      </c>
      <c r="G33">
        <v>58.635493988488598</v>
      </c>
      <c r="H33">
        <v>62.709347363147202</v>
      </c>
      <c r="I33">
        <v>66.299602965318897</v>
      </c>
      <c r="J33">
        <v>69.467242780684501</v>
      </c>
      <c r="K33">
        <v>73.469067608500396</v>
      </c>
      <c r="L33">
        <v>78.162127404874596</v>
      </c>
      <c r="M33">
        <v>83.120379820974406</v>
      </c>
      <c r="N33">
        <v>87.760604307445405</v>
      </c>
      <c r="O33">
        <v>92.2299271915183</v>
      </c>
      <c r="P33">
        <v>97.685405026836307</v>
      </c>
      <c r="Q33">
        <v>107.358456742225</v>
      </c>
      <c r="R33">
        <v>120.458390794343</v>
      </c>
      <c r="S33">
        <v>137.22590461982</v>
      </c>
      <c r="T33">
        <v>148.96514038860801</v>
      </c>
      <c r="U33">
        <v>162.4718555714</v>
      </c>
      <c r="V33">
        <v>162.74408262949601</v>
      </c>
      <c r="W33">
        <v>164.889316199836</v>
      </c>
      <c r="X33">
        <v>162.398336102651</v>
      </c>
      <c r="Y33">
        <v>161.303405679203</v>
      </c>
      <c r="Z33">
        <v>160.41046538807601</v>
      </c>
      <c r="AA33">
        <v>158.282328133248</v>
      </c>
      <c r="AB33">
        <v>155.567464839016</v>
      </c>
      <c r="AC33">
        <v>150.830053343575</v>
      </c>
      <c r="AD33">
        <v>140.94387222847601</v>
      </c>
      <c r="AE33">
        <v>129.40442242112599</v>
      </c>
      <c r="AF33">
        <v>121.541748246414</v>
      </c>
    </row>
    <row r="34" spans="1:32" x14ac:dyDescent="0.3">
      <c r="A34" t="s">
        <v>228</v>
      </c>
      <c r="B34" t="s">
        <v>361</v>
      </c>
      <c r="C34" t="s">
        <v>297</v>
      </c>
      <c r="D34" t="s">
        <v>362</v>
      </c>
      <c r="E34" t="s">
        <v>298</v>
      </c>
      <c r="F34">
        <v>474.54704606067003</v>
      </c>
      <c r="G34">
        <v>498.10799608433501</v>
      </c>
      <c r="H34">
        <v>527.890691672922</v>
      </c>
      <c r="I34">
        <v>556.47619259171995</v>
      </c>
      <c r="J34">
        <v>578.82730207131203</v>
      </c>
      <c r="K34">
        <v>601.10145619857303</v>
      </c>
      <c r="L34">
        <v>637.66582934777796</v>
      </c>
      <c r="M34">
        <v>662.81757896005001</v>
      </c>
      <c r="N34">
        <v>679.235940093365</v>
      </c>
      <c r="O34">
        <v>677.08305589475401</v>
      </c>
      <c r="P34">
        <v>679.15888680381795</v>
      </c>
      <c r="Q34">
        <v>695.56933150424504</v>
      </c>
      <c r="R34">
        <v>719.58192599306199</v>
      </c>
      <c r="S34">
        <v>726.82032387040101</v>
      </c>
      <c r="T34">
        <v>718.86290660091004</v>
      </c>
      <c r="U34">
        <v>725.15888328804499</v>
      </c>
      <c r="V34">
        <v>716.58212836062603</v>
      </c>
      <c r="W34">
        <v>682.001535540791</v>
      </c>
      <c r="X34">
        <v>643.11730551619701</v>
      </c>
      <c r="Y34">
        <v>630.63241266693001</v>
      </c>
      <c r="Z34">
        <v>659.98763436261902</v>
      </c>
      <c r="AA34">
        <v>694.52382612013196</v>
      </c>
      <c r="AB34">
        <v>743.94734020427404</v>
      </c>
      <c r="AC34">
        <v>787.30212159938901</v>
      </c>
      <c r="AD34">
        <v>836.92404915873703</v>
      </c>
      <c r="AE34">
        <v>756.03354031489096</v>
      </c>
      <c r="AF34">
        <v>738.76727077657097</v>
      </c>
    </row>
    <row r="35" spans="1:32" x14ac:dyDescent="0.3">
      <c r="A35" t="s">
        <v>228</v>
      </c>
      <c r="B35" t="s">
        <v>363</v>
      </c>
      <c r="C35" t="s">
        <v>297</v>
      </c>
      <c r="D35" t="s">
        <v>364</v>
      </c>
      <c r="E35" t="s">
        <v>298</v>
      </c>
      <c r="F35">
        <v>1163.5685722650301</v>
      </c>
      <c r="G35">
        <v>1240.1775209672401</v>
      </c>
      <c r="H35">
        <v>1300.7173961284</v>
      </c>
      <c r="I35">
        <v>1355.9756240628601</v>
      </c>
      <c r="J35">
        <v>1406.1340315233001</v>
      </c>
      <c r="K35">
        <v>1462.0604380811899</v>
      </c>
      <c r="L35">
        <v>1558.49106726476</v>
      </c>
      <c r="M35">
        <v>1634.6502505124799</v>
      </c>
      <c r="N35">
        <v>1709.12977909848</v>
      </c>
      <c r="O35">
        <v>1740.9713292308199</v>
      </c>
      <c r="P35">
        <v>1752.21239573664</v>
      </c>
      <c r="Q35">
        <v>1763.59114220489</v>
      </c>
      <c r="R35">
        <v>1776.07605197322</v>
      </c>
      <c r="S35">
        <v>1806.5641639908799</v>
      </c>
      <c r="T35">
        <v>1809.62478372645</v>
      </c>
      <c r="U35">
        <v>1829.31263446153</v>
      </c>
      <c r="V35">
        <v>1831.6726946899601</v>
      </c>
      <c r="W35">
        <v>1861.38730025874</v>
      </c>
      <c r="X35">
        <v>1878.1505396518701</v>
      </c>
      <c r="Y35">
        <v>1843.0320002635599</v>
      </c>
      <c r="Z35">
        <v>1854.89239045045</v>
      </c>
      <c r="AA35">
        <v>1880.5758603698</v>
      </c>
      <c r="AB35">
        <v>1936.65150847413</v>
      </c>
      <c r="AC35">
        <v>1977.69963117827</v>
      </c>
      <c r="AD35">
        <v>2076.2773019492902</v>
      </c>
      <c r="AE35">
        <v>2142.7107939854</v>
      </c>
      <c r="AF35">
        <v>2307.57208337566</v>
      </c>
    </row>
    <row r="36" spans="1:32" x14ac:dyDescent="0.3">
      <c r="A36" t="s">
        <v>228</v>
      </c>
      <c r="B36" t="s">
        <v>365</v>
      </c>
      <c r="C36" t="s">
        <v>297</v>
      </c>
      <c r="D36" t="s">
        <v>366</v>
      </c>
      <c r="E36" t="s">
        <v>298</v>
      </c>
      <c r="F36">
        <v>432.655076349338</v>
      </c>
      <c r="G36">
        <v>442.22464750879698</v>
      </c>
      <c r="H36">
        <v>451.32857846759401</v>
      </c>
      <c r="I36">
        <v>458.01240284105899</v>
      </c>
      <c r="J36">
        <v>465.68534670896503</v>
      </c>
      <c r="K36">
        <v>478.71719595493499</v>
      </c>
      <c r="L36">
        <v>489.16276045559999</v>
      </c>
      <c r="M36">
        <v>484.92357312855802</v>
      </c>
      <c r="N36">
        <v>487.025627162305</v>
      </c>
      <c r="O36">
        <v>481.09591345370399</v>
      </c>
      <c r="P36">
        <v>472.04722125600603</v>
      </c>
      <c r="Q36">
        <v>475.69067535863502</v>
      </c>
      <c r="R36">
        <v>483.88134110414597</v>
      </c>
      <c r="S36">
        <v>491.89932543109802</v>
      </c>
      <c r="T36">
        <v>473.44782535777</v>
      </c>
      <c r="U36">
        <v>461.089241808927</v>
      </c>
      <c r="V36">
        <v>446.02581155469801</v>
      </c>
      <c r="W36">
        <v>419.48550649000902</v>
      </c>
      <c r="X36">
        <v>385.60385406210401</v>
      </c>
      <c r="Y36">
        <v>367.551254950893</v>
      </c>
      <c r="Z36">
        <v>358.954721072589</v>
      </c>
      <c r="AA36">
        <v>351.80673582506199</v>
      </c>
      <c r="AB36">
        <v>346.359009715946</v>
      </c>
      <c r="AC36">
        <v>331.16226821461498</v>
      </c>
      <c r="AD36">
        <v>325.82142663441101</v>
      </c>
      <c r="AE36">
        <v>312.08359629079399</v>
      </c>
      <c r="AF36">
        <v>312.92872125008103</v>
      </c>
    </row>
    <row r="37" spans="1:32" x14ac:dyDescent="0.3">
      <c r="A37" t="s">
        <v>228</v>
      </c>
      <c r="B37" t="s">
        <v>367</v>
      </c>
      <c r="C37" t="s">
        <v>297</v>
      </c>
      <c r="D37" t="s">
        <v>368</v>
      </c>
      <c r="E37" t="s">
        <v>298</v>
      </c>
      <c r="F37">
        <v>451.48543280157799</v>
      </c>
      <c r="G37">
        <v>489.23133218654698</v>
      </c>
      <c r="H37">
        <v>517.95615947229203</v>
      </c>
      <c r="I37">
        <v>548.853481068885</v>
      </c>
      <c r="J37">
        <v>572.99324354089094</v>
      </c>
      <c r="K37">
        <v>589.39217414914401</v>
      </c>
      <c r="L37">
        <v>657.28283280735798</v>
      </c>
      <c r="M37">
        <v>697.678680642622</v>
      </c>
      <c r="N37">
        <v>735.62789719248701</v>
      </c>
      <c r="O37">
        <v>750.237236851332</v>
      </c>
      <c r="P37">
        <v>745.894328444243</v>
      </c>
      <c r="Q37">
        <v>729.90623485290701</v>
      </c>
      <c r="R37">
        <v>711.39728751603195</v>
      </c>
      <c r="S37">
        <v>702.97956659713998</v>
      </c>
      <c r="T37">
        <v>687.11371992020395</v>
      </c>
      <c r="U37">
        <v>686.73018484356203</v>
      </c>
      <c r="V37">
        <v>677.41999080569894</v>
      </c>
      <c r="W37">
        <v>701.82665793363003</v>
      </c>
      <c r="X37">
        <v>730.50292945013905</v>
      </c>
      <c r="Y37">
        <v>697.53734934113197</v>
      </c>
      <c r="Z37">
        <v>690.29974592042595</v>
      </c>
      <c r="AA37">
        <v>692.27642982731095</v>
      </c>
      <c r="AB37">
        <v>700.50642263424697</v>
      </c>
      <c r="AC37">
        <v>688.21184465759302</v>
      </c>
      <c r="AD37">
        <v>683.62644548206595</v>
      </c>
      <c r="AE37">
        <v>671.273702908779</v>
      </c>
      <c r="AF37">
        <v>699.41405686331098</v>
      </c>
    </row>
    <row r="38" spans="1:32" x14ac:dyDescent="0.3">
      <c r="A38" t="s">
        <v>228</v>
      </c>
      <c r="B38" t="s">
        <v>369</v>
      </c>
      <c r="C38" t="s">
        <v>297</v>
      </c>
      <c r="D38" t="s">
        <v>370</v>
      </c>
      <c r="E38" t="s">
        <v>298</v>
      </c>
      <c r="F38">
        <v>276.56492289334898</v>
      </c>
      <c r="G38">
        <v>306.20309382029302</v>
      </c>
      <c r="H38">
        <v>329.04058656616002</v>
      </c>
      <c r="I38">
        <v>346.81164243440202</v>
      </c>
      <c r="J38">
        <v>365.25336521628998</v>
      </c>
      <c r="K38">
        <v>391.88182959603603</v>
      </c>
      <c r="L38">
        <v>409.983773220628</v>
      </c>
      <c r="M38">
        <v>450.39453745401897</v>
      </c>
      <c r="N38">
        <v>485.16474355360401</v>
      </c>
      <c r="O38">
        <v>508.47482987562501</v>
      </c>
      <c r="P38">
        <v>533.40096532265397</v>
      </c>
      <c r="Q38">
        <v>557.29392734222995</v>
      </c>
      <c r="R38">
        <v>580.17674283267002</v>
      </c>
      <c r="S38">
        <v>611.23561601607696</v>
      </c>
      <c r="T38">
        <v>649.12248431196997</v>
      </c>
      <c r="U38">
        <v>681.84267726869598</v>
      </c>
      <c r="V38">
        <v>708.88450783679298</v>
      </c>
      <c r="W38">
        <v>740.89798025575396</v>
      </c>
      <c r="X38">
        <v>762.61120017829899</v>
      </c>
      <c r="Y38">
        <v>778.30626025296999</v>
      </c>
      <c r="Z38">
        <v>805.91041176638498</v>
      </c>
      <c r="AA38">
        <v>836.667428790435</v>
      </c>
      <c r="AB38">
        <v>889.85826946541704</v>
      </c>
      <c r="AC38">
        <v>958.31119507064204</v>
      </c>
      <c r="AD38">
        <v>1066.7869112403901</v>
      </c>
      <c r="AE38">
        <v>1159.35349478583</v>
      </c>
      <c r="AF38">
        <v>1295.2293052622699</v>
      </c>
    </row>
    <row r="39" spans="1:32" x14ac:dyDescent="0.3">
      <c r="A39" t="s">
        <v>228</v>
      </c>
      <c r="B39" t="s">
        <v>371</v>
      </c>
      <c r="C39" t="s">
        <v>297</v>
      </c>
      <c r="D39" t="s">
        <v>372</v>
      </c>
      <c r="E39" t="s">
        <v>298</v>
      </c>
      <c r="F39">
        <v>1525.26936088871</v>
      </c>
      <c r="G39">
        <v>1604.2030804306701</v>
      </c>
      <c r="H39">
        <v>1672.65967027135</v>
      </c>
      <c r="I39">
        <v>1727.33816935607</v>
      </c>
      <c r="J39">
        <v>1783.9709692868601</v>
      </c>
      <c r="K39">
        <v>1842.88952228223</v>
      </c>
      <c r="L39">
        <v>1891.51518770904</v>
      </c>
      <c r="M39">
        <v>1947.8173320835399</v>
      </c>
      <c r="N39">
        <v>1997.7297331304601</v>
      </c>
      <c r="O39">
        <v>2006.3916396356501</v>
      </c>
      <c r="P39">
        <v>2072.83858369674</v>
      </c>
      <c r="Q39">
        <v>2159.03240850885</v>
      </c>
      <c r="R39">
        <v>2258.2580999143802</v>
      </c>
      <c r="S39">
        <v>2311.4889099152801</v>
      </c>
      <c r="T39">
        <v>2330.7271936000802</v>
      </c>
      <c r="U39">
        <v>2362.4133196621201</v>
      </c>
      <c r="V39">
        <v>2340.5812573386102</v>
      </c>
      <c r="W39">
        <v>2410.2144403437801</v>
      </c>
      <c r="X39">
        <v>2417.3238751133999</v>
      </c>
      <c r="Y39">
        <v>2328.7976529897401</v>
      </c>
      <c r="Z39">
        <v>2256.1592856544999</v>
      </c>
      <c r="AA39">
        <v>2191.4568853015198</v>
      </c>
      <c r="AB39">
        <v>2143.0885415277298</v>
      </c>
      <c r="AC39">
        <v>2046.6816121255799</v>
      </c>
      <c r="AD39">
        <v>2025.43606572828</v>
      </c>
      <c r="AE39">
        <v>1897.2967259464201</v>
      </c>
      <c r="AF39">
        <v>1906.92605362057</v>
      </c>
    </row>
    <row r="40" spans="1:32" x14ac:dyDescent="0.3">
      <c r="A40" t="s">
        <v>228</v>
      </c>
      <c r="B40" t="s">
        <v>373</v>
      </c>
      <c r="C40" t="s">
        <v>297</v>
      </c>
      <c r="D40" t="s">
        <v>374</v>
      </c>
      <c r="E40" t="s">
        <v>298</v>
      </c>
      <c r="F40">
        <v>272.13936892592801</v>
      </c>
      <c r="G40">
        <v>292.84970393310499</v>
      </c>
      <c r="H40">
        <v>311.14233387092298</v>
      </c>
      <c r="I40">
        <v>322.71560447995699</v>
      </c>
      <c r="J40">
        <v>331.501019155091</v>
      </c>
      <c r="K40">
        <v>348.189414834817</v>
      </c>
      <c r="L40">
        <v>372.81998270224699</v>
      </c>
      <c r="M40">
        <v>391.16879270262302</v>
      </c>
      <c r="N40">
        <v>404.04440928062598</v>
      </c>
      <c r="O40">
        <v>404.52628897860802</v>
      </c>
      <c r="P40">
        <v>404.43512027931502</v>
      </c>
      <c r="Q40">
        <v>403.90207875670501</v>
      </c>
      <c r="R40">
        <v>397.01494139158598</v>
      </c>
      <c r="S40">
        <v>391.34882406017499</v>
      </c>
      <c r="T40">
        <v>377.370152079506</v>
      </c>
      <c r="U40">
        <v>351.21039244417102</v>
      </c>
      <c r="V40">
        <v>328.39129630298498</v>
      </c>
      <c r="W40">
        <v>295.17201411891602</v>
      </c>
      <c r="X40">
        <v>282.65627210240399</v>
      </c>
      <c r="Y40">
        <v>277.93953404017401</v>
      </c>
      <c r="Z40">
        <v>292.27644057349403</v>
      </c>
      <c r="AA40">
        <v>331.57319644498602</v>
      </c>
      <c r="AB40">
        <v>391.16322680113899</v>
      </c>
      <c r="AC40">
        <v>436.39025416188298</v>
      </c>
      <c r="AD40">
        <v>469.97950821994101</v>
      </c>
      <c r="AE40">
        <v>498.75094531540401</v>
      </c>
      <c r="AF40">
        <v>541.03138656409999</v>
      </c>
    </row>
    <row r="41" spans="1:32" x14ac:dyDescent="0.3">
      <c r="A41" t="s">
        <v>228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228</v>
      </c>
      <c r="B42" t="s">
        <v>377</v>
      </c>
      <c r="C42" t="s">
        <v>297</v>
      </c>
      <c r="D42" t="s">
        <v>378</v>
      </c>
      <c r="E42" t="s">
        <v>298</v>
      </c>
      <c r="F42">
        <v>1423.06479226281</v>
      </c>
      <c r="G42">
        <v>1511.5868616057001</v>
      </c>
      <c r="H42">
        <v>1586.2129027906101</v>
      </c>
      <c r="I42">
        <v>1651.6263331002499</v>
      </c>
      <c r="J42">
        <v>1721.15930582237</v>
      </c>
      <c r="K42">
        <v>1772.50966981836</v>
      </c>
      <c r="L42">
        <v>1853.8574512072</v>
      </c>
      <c r="M42">
        <v>1872.8650988756599</v>
      </c>
      <c r="N42">
        <v>1908.80575333252</v>
      </c>
      <c r="O42">
        <v>1914.17449883063</v>
      </c>
      <c r="P42">
        <v>1921.86974198337</v>
      </c>
      <c r="Q42">
        <v>1894.06335155533</v>
      </c>
      <c r="R42">
        <v>1931.0565803654799</v>
      </c>
      <c r="S42">
        <v>1963.3437078392899</v>
      </c>
      <c r="T42">
        <v>1971.0331054123601</v>
      </c>
      <c r="U42">
        <v>1983.32901791676</v>
      </c>
      <c r="V42">
        <v>2017.5593087638699</v>
      </c>
      <c r="W42">
        <v>2003.0149743325801</v>
      </c>
      <c r="X42">
        <v>1983.4235851610299</v>
      </c>
      <c r="Y42">
        <v>2044.3767142047</v>
      </c>
      <c r="Z42">
        <v>2113.1825232566698</v>
      </c>
      <c r="AA42">
        <v>2189.0309558786098</v>
      </c>
      <c r="AB42">
        <v>2315.0873487960598</v>
      </c>
      <c r="AC42">
        <v>2415.93420818082</v>
      </c>
      <c r="AD42">
        <v>2542.4423166070501</v>
      </c>
      <c r="AE42">
        <v>2533.81274394813</v>
      </c>
      <c r="AF42">
        <v>2562.59729051159</v>
      </c>
    </row>
    <row r="43" spans="1:32" x14ac:dyDescent="0.3">
      <c r="A43" t="s">
        <v>228</v>
      </c>
      <c r="B43" t="s">
        <v>379</v>
      </c>
      <c r="C43" t="s">
        <v>297</v>
      </c>
      <c r="D43" t="s">
        <v>380</v>
      </c>
      <c r="E43" t="s">
        <v>298</v>
      </c>
      <c r="F43">
        <v>1797.1757197151501</v>
      </c>
      <c r="G43">
        <v>1913.98421900217</v>
      </c>
      <c r="H43">
        <v>2011.33549918737</v>
      </c>
      <c r="I43">
        <v>2096.1228936961502</v>
      </c>
      <c r="J43">
        <v>2185.2856987434998</v>
      </c>
      <c r="K43">
        <v>2258.8856561324201</v>
      </c>
      <c r="L43">
        <v>2359.6869180011699</v>
      </c>
      <c r="M43">
        <v>2396.66762486176</v>
      </c>
      <c r="N43">
        <v>2450.3089700064302</v>
      </c>
      <c r="O43">
        <v>2467.2428226931902</v>
      </c>
      <c r="P43">
        <v>2484.9640340328701</v>
      </c>
      <c r="Q43">
        <v>2469.6785945827401</v>
      </c>
      <c r="R43">
        <v>2531.1267162889899</v>
      </c>
      <c r="S43">
        <v>2591.4714159373498</v>
      </c>
      <c r="T43">
        <v>2605.4750935177899</v>
      </c>
      <c r="U43">
        <v>2625.4521498584099</v>
      </c>
      <c r="V43">
        <v>2668.11737623934</v>
      </c>
      <c r="W43">
        <v>2649.8997843110801</v>
      </c>
      <c r="X43">
        <v>2617.4537100612501</v>
      </c>
      <c r="Y43">
        <v>2656.9837850579402</v>
      </c>
      <c r="Z43">
        <v>2736.31359663286</v>
      </c>
      <c r="AA43">
        <v>2834.5502365684001</v>
      </c>
      <c r="AB43">
        <v>3010.54499159952</v>
      </c>
      <c r="AC43">
        <v>3167.7974496963602</v>
      </c>
      <c r="AD43">
        <v>3330.9168817935301</v>
      </c>
      <c r="AE43">
        <v>3290.75729379422</v>
      </c>
      <c r="AF43">
        <v>3322.3019316475702</v>
      </c>
    </row>
    <row r="44" spans="1:32" x14ac:dyDescent="0.3">
      <c r="A44" t="s">
        <v>228</v>
      </c>
      <c r="B44" t="s">
        <v>381</v>
      </c>
      <c r="C44" t="s">
        <v>297</v>
      </c>
      <c r="D44" t="s">
        <v>382</v>
      </c>
      <c r="E44" t="s">
        <v>298</v>
      </c>
      <c r="F44">
        <v>13812.331676946</v>
      </c>
      <c r="G44">
        <v>14429.517846647001</v>
      </c>
      <c r="H44">
        <v>14912.451687749601</v>
      </c>
      <c r="I44">
        <v>15366.1991673427</v>
      </c>
      <c r="J44">
        <v>15790.8953365161</v>
      </c>
      <c r="K44">
        <v>16250.0094425761</v>
      </c>
      <c r="L44">
        <v>16929.878825248299</v>
      </c>
      <c r="M44">
        <v>17426.327436897998</v>
      </c>
      <c r="N44">
        <v>17885.778759224399</v>
      </c>
      <c r="O44">
        <v>18033.5142636858</v>
      </c>
      <c r="P44">
        <v>18084.702149019002</v>
      </c>
      <c r="Q44">
        <v>18318.013800246499</v>
      </c>
      <c r="R44">
        <v>18825.013660894099</v>
      </c>
      <c r="S44">
        <v>19228.913247589098</v>
      </c>
      <c r="T44">
        <v>18890.183154881601</v>
      </c>
      <c r="U44">
        <v>18942.995219074601</v>
      </c>
      <c r="V44">
        <v>18759.3680873105</v>
      </c>
      <c r="W44">
        <v>18416.685361206</v>
      </c>
      <c r="X44">
        <v>18065.993799014199</v>
      </c>
      <c r="Y44">
        <v>17913.901628562999</v>
      </c>
      <c r="Z44">
        <v>18083.221849010901</v>
      </c>
      <c r="AA44">
        <v>18360.417880540699</v>
      </c>
      <c r="AB44">
        <v>18780.423200327699</v>
      </c>
      <c r="AC44">
        <v>18976.132762728001</v>
      </c>
      <c r="AD44">
        <v>19301.562999928399</v>
      </c>
      <c r="AE44">
        <v>18977.723101970802</v>
      </c>
      <c r="AF44">
        <v>19325.900731141399</v>
      </c>
    </row>
    <row r="45" spans="1:32" x14ac:dyDescent="0.3">
      <c r="A45" t="s">
        <v>228</v>
      </c>
      <c r="B45" t="s">
        <v>383</v>
      </c>
      <c r="C45" t="s">
        <v>297</v>
      </c>
      <c r="D45" t="s">
        <v>384</v>
      </c>
      <c r="E45" t="s">
        <v>298</v>
      </c>
      <c r="F45">
        <v>13706.844520394299</v>
      </c>
      <c r="G45">
        <v>14320.542975456399</v>
      </c>
      <c r="H45">
        <v>14802.3530352743</v>
      </c>
      <c r="I45">
        <v>15256.049650561201</v>
      </c>
      <c r="J45">
        <v>15678.6821115322</v>
      </c>
      <c r="K45">
        <v>16137.0453281637</v>
      </c>
      <c r="L45">
        <v>16817.571237476899</v>
      </c>
      <c r="M45">
        <v>17314.6127529765</v>
      </c>
      <c r="N45">
        <v>17773.827430875299</v>
      </c>
      <c r="O45">
        <v>17921.566427871399</v>
      </c>
      <c r="P45">
        <v>17971.806803268599</v>
      </c>
      <c r="Q45">
        <v>18205.847767706699</v>
      </c>
      <c r="R45">
        <v>18706.177951993399</v>
      </c>
      <c r="S45">
        <v>19105.0732212568</v>
      </c>
      <c r="T45">
        <v>18767.7206293163</v>
      </c>
      <c r="U45">
        <v>18819.4854647787</v>
      </c>
      <c r="V45">
        <v>18630.393821596899</v>
      </c>
      <c r="W45">
        <v>18281.207453994299</v>
      </c>
      <c r="X45">
        <v>17932.444012897198</v>
      </c>
      <c r="Y45">
        <v>17774.8036753864</v>
      </c>
      <c r="Z45">
        <v>17935.874233168201</v>
      </c>
      <c r="AA45">
        <v>18205.036402707901</v>
      </c>
      <c r="AB45">
        <v>18621.051786370499</v>
      </c>
      <c r="AC45">
        <v>18818.0724981083</v>
      </c>
      <c r="AD45">
        <v>19138.542841322698</v>
      </c>
      <c r="AE45">
        <v>18822.186987618399</v>
      </c>
      <c r="AF45">
        <v>19174.613152467398</v>
      </c>
    </row>
    <row r="46" spans="1:32" x14ac:dyDescent="0.3">
      <c r="A46" t="s">
        <v>228</v>
      </c>
      <c r="B46" t="s">
        <v>385</v>
      </c>
      <c r="C46" t="s">
        <v>297</v>
      </c>
      <c r="D46" t="s">
        <v>386</v>
      </c>
      <c r="E46" t="s">
        <v>298</v>
      </c>
      <c r="F46">
        <v>373.90365142760601</v>
      </c>
      <c r="G46">
        <v>402.19413664374702</v>
      </c>
      <c r="H46">
        <v>424.91871252447697</v>
      </c>
      <c r="I46">
        <v>444.290237873629</v>
      </c>
      <c r="J46">
        <v>463.91431219995502</v>
      </c>
      <c r="K46">
        <v>486.18448636315799</v>
      </c>
      <c r="L46">
        <v>505.61994533456198</v>
      </c>
      <c r="M46">
        <v>523.627251584085</v>
      </c>
      <c r="N46">
        <v>541.34860213428396</v>
      </c>
      <c r="O46">
        <v>552.93707241571303</v>
      </c>
      <c r="P46">
        <v>562.98487740148698</v>
      </c>
      <c r="Q46">
        <v>575.56836493104197</v>
      </c>
      <c r="R46">
        <v>600.05633684653401</v>
      </c>
      <c r="S46">
        <v>628.166322697228</v>
      </c>
      <c r="T46">
        <v>634.49211802255002</v>
      </c>
      <c r="U46">
        <v>642.18224850370495</v>
      </c>
      <c r="V46">
        <v>650.61151442957703</v>
      </c>
      <c r="W46">
        <v>646.93988117299796</v>
      </c>
      <c r="X46">
        <v>634.06953086142403</v>
      </c>
      <c r="Y46">
        <v>612.54300571668398</v>
      </c>
      <c r="Z46">
        <v>623.04363456781505</v>
      </c>
      <c r="AA46">
        <v>645.42875144793197</v>
      </c>
      <c r="AB46">
        <v>695.38671869767597</v>
      </c>
      <c r="AC46">
        <v>751.81783933612405</v>
      </c>
      <c r="AD46">
        <v>788.427750801505</v>
      </c>
      <c r="AE46">
        <v>756.94454984608296</v>
      </c>
      <c r="AF46">
        <v>759.704641135982</v>
      </c>
    </row>
    <row r="47" spans="1:32" x14ac:dyDescent="0.3">
      <c r="A47" t="s">
        <v>228</v>
      </c>
      <c r="B47" t="s">
        <v>387</v>
      </c>
      <c r="C47" t="s">
        <v>297</v>
      </c>
      <c r="D47" t="s">
        <v>388</v>
      </c>
      <c r="E47" t="s">
        <v>298</v>
      </c>
      <c r="F47">
        <v>218.04763579106299</v>
      </c>
      <c r="G47">
        <v>230.00266016587</v>
      </c>
      <c r="H47">
        <v>237.98835250293499</v>
      </c>
      <c r="I47">
        <v>244.54457556764501</v>
      </c>
      <c r="J47">
        <v>255.28917369619899</v>
      </c>
      <c r="K47">
        <v>275.73521003113098</v>
      </c>
      <c r="L47">
        <v>286.68379515892002</v>
      </c>
      <c r="M47">
        <v>289.13991674133302</v>
      </c>
      <c r="N47">
        <v>297.423075333555</v>
      </c>
      <c r="O47">
        <v>301.88318462773299</v>
      </c>
      <c r="P47">
        <v>316.25258968481802</v>
      </c>
      <c r="Q47">
        <v>328.24387221852402</v>
      </c>
      <c r="R47">
        <v>356.92437051006902</v>
      </c>
      <c r="S47">
        <v>372.93362859094202</v>
      </c>
      <c r="T47">
        <v>394.77493913504298</v>
      </c>
      <c r="U47">
        <v>389.41652538863002</v>
      </c>
      <c r="V47">
        <v>383.18102492345901</v>
      </c>
      <c r="W47">
        <v>391.01420213249003</v>
      </c>
      <c r="X47">
        <v>391.86476226291001</v>
      </c>
      <c r="Y47">
        <v>385.84214640760302</v>
      </c>
      <c r="Z47">
        <v>373.69960019380898</v>
      </c>
      <c r="AA47">
        <v>354.96874736629798</v>
      </c>
      <c r="AB47">
        <v>349.73897486217697</v>
      </c>
      <c r="AC47">
        <v>345.148287378009</v>
      </c>
      <c r="AD47">
        <v>341.04817903631101</v>
      </c>
      <c r="AE47">
        <v>328.49555227399901</v>
      </c>
      <c r="AF47">
        <v>321.87065325318702</v>
      </c>
    </row>
    <row r="48" spans="1:32" x14ac:dyDescent="0.3">
      <c r="A48" t="s">
        <v>228</v>
      </c>
      <c r="B48" t="s">
        <v>389</v>
      </c>
      <c r="C48" t="s">
        <v>297</v>
      </c>
      <c r="D48" t="s">
        <v>390</v>
      </c>
      <c r="E48" t="s">
        <v>298</v>
      </c>
      <c r="F48">
        <v>954.78338956887103</v>
      </c>
      <c r="G48">
        <v>999.86532311340795</v>
      </c>
      <c r="H48">
        <v>1031.8990758058401</v>
      </c>
      <c r="I48">
        <v>1055.7026006019601</v>
      </c>
      <c r="J48">
        <v>1097.35063976689</v>
      </c>
      <c r="K48">
        <v>1154.97621763388</v>
      </c>
      <c r="L48">
        <v>1207.35372779563</v>
      </c>
      <c r="M48">
        <v>1263.87278430385</v>
      </c>
      <c r="N48">
        <v>1322.5150778831601</v>
      </c>
      <c r="O48">
        <v>1363.3312683003901</v>
      </c>
      <c r="P48">
        <v>1401.5523633162099</v>
      </c>
      <c r="Q48">
        <v>1424.8601055096401</v>
      </c>
      <c r="R48">
        <v>1461.59154920797</v>
      </c>
      <c r="S48">
        <v>1509.71406462813</v>
      </c>
      <c r="T48">
        <v>1580.07187556802</v>
      </c>
      <c r="U48">
        <v>1614.4194814917801</v>
      </c>
      <c r="V48">
        <v>1673.3153069950499</v>
      </c>
      <c r="W48">
        <v>1686.55553583695</v>
      </c>
      <c r="X48">
        <v>1693.90749061568</v>
      </c>
      <c r="Y48">
        <v>1704.94016900877</v>
      </c>
      <c r="Z48">
        <v>1710.75409288539</v>
      </c>
      <c r="AA48">
        <v>1727.72460588944</v>
      </c>
      <c r="AB48">
        <v>1773.1086988846801</v>
      </c>
      <c r="AC48">
        <v>1776.31232029019</v>
      </c>
      <c r="AD48">
        <v>1814.01666497052</v>
      </c>
      <c r="AE48">
        <v>1765.6188309614399</v>
      </c>
      <c r="AF48">
        <v>1764.2338554210201</v>
      </c>
    </row>
    <row r="49" spans="1:32" x14ac:dyDescent="0.3">
      <c r="A49" t="s">
        <v>228</v>
      </c>
      <c r="B49" t="s">
        <v>391</v>
      </c>
      <c r="C49" t="s">
        <v>297</v>
      </c>
      <c r="D49" t="s">
        <v>392</v>
      </c>
      <c r="E49" t="s">
        <v>298</v>
      </c>
      <c r="F49">
        <v>317.70081707736102</v>
      </c>
      <c r="G49">
        <v>327.15952966731197</v>
      </c>
      <c r="H49">
        <v>336.69603781364901</v>
      </c>
      <c r="I49">
        <v>343.508380830497</v>
      </c>
      <c r="J49">
        <v>353.34244927625298</v>
      </c>
      <c r="K49">
        <v>367.30199508725599</v>
      </c>
      <c r="L49">
        <v>381.59219258745702</v>
      </c>
      <c r="M49">
        <v>398.43712884716899</v>
      </c>
      <c r="N49">
        <v>408.869260352065</v>
      </c>
      <c r="O49">
        <v>416.083066187854</v>
      </c>
      <c r="P49">
        <v>425.04855179300102</v>
      </c>
      <c r="Q49">
        <v>427.713447058962</v>
      </c>
      <c r="R49">
        <v>421.93899214992302</v>
      </c>
      <c r="S49">
        <v>429.08864389387202</v>
      </c>
      <c r="T49">
        <v>445.99933443871998</v>
      </c>
      <c r="U49">
        <v>456.74634268599402</v>
      </c>
      <c r="V49">
        <v>470.13632730007799</v>
      </c>
      <c r="W49">
        <v>455.29975738818098</v>
      </c>
      <c r="X49">
        <v>454.53263726863298</v>
      </c>
      <c r="Y49">
        <v>446.897670868565</v>
      </c>
      <c r="Z49">
        <v>433.24089336920701</v>
      </c>
      <c r="AA49">
        <v>423.97281816705402</v>
      </c>
      <c r="AB49">
        <v>416.78847533979399</v>
      </c>
      <c r="AC49">
        <v>415.03669493283502</v>
      </c>
      <c r="AD49">
        <v>415.49836995834403</v>
      </c>
      <c r="AE49">
        <v>395.45760007361702</v>
      </c>
      <c r="AF49">
        <v>398.90296802988098</v>
      </c>
    </row>
    <row r="50" spans="1:32" x14ac:dyDescent="0.3">
      <c r="A50" t="s">
        <v>228</v>
      </c>
      <c r="B50" t="s">
        <v>393</v>
      </c>
      <c r="C50" t="s">
        <v>297</v>
      </c>
      <c r="D50" t="s">
        <v>394</v>
      </c>
      <c r="E50" t="s">
        <v>298</v>
      </c>
      <c r="F50">
        <v>419.10190751232102</v>
      </c>
      <c r="G50">
        <v>442.73701101719598</v>
      </c>
      <c r="H50">
        <v>457.23740380165498</v>
      </c>
      <c r="I50">
        <v>467.64812810265403</v>
      </c>
      <c r="J50">
        <v>488.70584985327002</v>
      </c>
      <c r="K50">
        <v>511.75491004988299</v>
      </c>
      <c r="L50">
        <v>538.94034087204295</v>
      </c>
      <c r="M50">
        <v>576.41854836849097</v>
      </c>
      <c r="N50">
        <v>616.53687524618704</v>
      </c>
      <c r="O50">
        <v>645.77710625737598</v>
      </c>
      <c r="P50">
        <v>660.56080010669803</v>
      </c>
      <c r="Q50">
        <v>669.08743122238002</v>
      </c>
      <c r="R50">
        <v>682.60598426327601</v>
      </c>
      <c r="S50">
        <v>707.50133568746105</v>
      </c>
      <c r="T50">
        <v>739.01332976351</v>
      </c>
      <c r="U50">
        <v>768.18653640740899</v>
      </c>
      <c r="V50">
        <v>820.30234404953205</v>
      </c>
      <c r="W50">
        <v>840.55889751210498</v>
      </c>
      <c r="X50">
        <v>847.82491427418995</v>
      </c>
      <c r="Y50">
        <v>872.457058882262</v>
      </c>
      <c r="Z50">
        <v>904.01052555423303</v>
      </c>
      <c r="AA50">
        <v>948.81717460128698</v>
      </c>
      <c r="AB50">
        <v>1006.58541100143</v>
      </c>
      <c r="AC50">
        <v>1016.12943234033</v>
      </c>
      <c r="AD50">
        <v>1057.4749900714401</v>
      </c>
      <c r="AE50">
        <v>1041.6656786138301</v>
      </c>
      <c r="AF50">
        <v>1043.46023413796</v>
      </c>
    </row>
    <row r="51" spans="1:32" x14ac:dyDescent="0.3">
      <c r="A51" t="s">
        <v>228</v>
      </c>
      <c r="B51" t="s">
        <v>395</v>
      </c>
      <c r="C51" t="s">
        <v>297</v>
      </c>
      <c r="D51" t="s">
        <v>396</v>
      </c>
      <c r="E51" t="s">
        <v>298</v>
      </c>
      <c r="F51">
        <v>357.47107012721</v>
      </c>
      <c r="G51">
        <v>378.73136668511597</v>
      </c>
      <c r="H51">
        <v>392.35037764286199</v>
      </c>
      <c r="I51">
        <v>402.12467865780002</v>
      </c>
      <c r="J51">
        <v>421.73008666876598</v>
      </c>
      <c r="K51">
        <v>443.18029556183399</v>
      </c>
      <c r="L51">
        <v>468.11506815635198</v>
      </c>
      <c r="M51">
        <v>501.37939586791202</v>
      </c>
      <c r="N51">
        <v>539.01393754744299</v>
      </c>
      <c r="O51">
        <v>566.47395109361901</v>
      </c>
      <c r="P51">
        <v>580.70311238611202</v>
      </c>
      <c r="Q51">
        <v>588.03186207066096</v>
      </c>
      <c r="R51">
        <v>599.15918455721305</v>
      </c>
      <c r="S51">
        <v>621.20820260973096</v>
      </c>
      <c r="T51">
        <v>650.70908994644401</v>
      </c>
      <c r="U51">
        <v>678.04926173368096</v>
      </c>
      <c r="V51">
        <v>727.540042631971</v>
      </c>
      <c r="W51">
        <v>745.26032141434803</v>
      </c>
      <c r="X51">
        <v>749.97919025421095</v>
      </c>
      <c r="Y51">
        <v>772.09703140555098</v>
      </c>
      <c r="Z51">
        <v>798.98866133623699</v>
      </c>
      <c r="AA51">
        <v>837.38043310842897</v>
      </c>
      <c r="AB51">
        <v>885.36607638878297</v>
      </c>
      <c r="AC51">
        <v>886.622510284496</v>
      </c>
      <c r="AD51">
        <v>921.30340023823703</v>
      </c>
      <c r="AE51">
        <v>906.50423698221903</v>
      </c>
      <c r="AF51">
        <v>906.940200898939</v>
      </c>
    </row>
    <row r="52" spans="1:32" x14ac:dyDescent="0.3">
      <c r="A52" t="s">
        <v>228</v>
      </c>
      <c r="B52" t="s">
        <v>397</v>
      </c>
      <c r="C52" t="s">
        <v>297</v>
      </c>
      <c r="D52" t="s">
        <v>398</v>
      </c>
      <c r="E52" t="s">
        <v>298</v>
      </c>
      <c r="F52">
        <v>61.599311062859599</v>
      </c>
      <c r="G52">
        <v>63.976163358662902</v>
      </c>
      <c r="H52">
        <v>64.859372312039</v>
      </c>
      <c r="I52">
        <v>65.497091694132294</v>
      </c>
      <c r="J52">
        <v>66.951605668754496</v>
      </c>
      <c r="K52">
        <v>68.552825967264297</v>
      </c>
      <c r="L52">
        <v>70.8056090346888</v>
      </c>
      <c r="M52">
        <v>75.019374333864604</v>
      </c>
      <c r="N52">
        <v>77.508047785045505</v>
      </c>
      <c r="O52">
        <v>79.288515085486694</v>
      </c>
      <c r="P52">
        <v>79.844492188913193</v>
      </c>
      <c r="Q52">
        <v>81.041945565494999</v>
      </c>
      <c r="R52">
        <v>83.432137530596293</v>
      </c>
      <c r="S52">
        <v>86.278232669348299</v>
      </c>
      <c r="T52">
        <v>88.291494880747507</v>
      </c>
      <c r="U52">
        <v>90.124992799995198</v>
      </c>
      <c r="V52">
        <v>92.752144144692295</v>
      </c>
      <c r="W52">
        <v>95.288205920134203</v>
      </c>
      <c r="X52">
        <v>97.838647748476902</v>
      </c>
      <c r="Y52">
        <v>100.351976726785</v>
      </c>
      <c r="Z52">
        <v>105.014971698705</v>
      </c>
      <c r="AA52">
        <v>111.431471611622</v>
      </c>
      <c r="AB52">
        <v>121.217334190651</v>
      </c>
      <c r="AC52">
        <v>129.508738404322</v>
      </c>
      <c r="AD52">
        <v>136.17282083759801</v>
      </c>
      <c r="AE52">
        <v>135.16144163160899</v>
      </c>
      <c r="AF52">
        <v>136.52003323901801</v>
      </c>
    </row>
    <row r="53" spans="1:32" x14ac:dyDescent="0.3">
      <c r="A53" t="s">
        <v>228</v>
      </c>
      <c r="B53" t="s">
        <v>399</v>
      </c>
      <c r="C53" t="s">
        <v>297</v>
      </c>
      <c r="D53" t="s">
        <v>400</v>
      </c>
      <c r="E53" t="s">
        <v>298</v>
      </c>
      <c r="F53">
        <v>228.800445342789</v>
      </c>
      <c r="G53">
        <v>234.991410496502</v>
      </c>
      <c r="H53">
        <v>236.32977457075901</v>
      </c>
      <c r="I53">
        <v>234.436808020722</v>
      </c>
      <c r="J53">
        <v>236.07560560775801</v>
      </c>
      <c r="K53">
        <v>242.255543596519</v>
      </c>
      <c r="L53">
        <v>252.45147910882801</v>
      </c>
      <c r="M53">
        <v>251.93944322647201</v>
      </c>
      <c r="N53">
        <v>247.92471797116201</v>
      </c>
      <c r="O53">
        <v>250.140863683752</v>
      </c>
      <c r="P53">
        <v>253.762429982246</v>
      </c>
      <c r="Q53">
        <v>257.04811295547103</v>
      </c>
      <c r="R53">
        <v>268.65104315385503</v>
      </c>
      <c r="S53">
        <v>278.03474886949402</v>
      </c>
      <c r="T53">
        <v>276.68237467858501</v>
      </c>
      <c r="U53">
        <v>278.152177818746</v>
      </c>
      <c r="V53">
        <v>277.51365090327999</v>
      </c>
      <c r="W53">
        <v>275.31661867397798</v>
      </c>
      <c r="X53">
        <v>275.77050784683303</v>
      </c>
      <c r="Y53">
        <v>292.99722498769302</v>
      </c>
      <c r="Z53">
        <v>305.292815855144</v>
      </c>
      <c r="AA53">
        <v>329.99350475403003</v>
      </c>
      <c r="AB53">
        <v>335.621368021813</v>
      </c>
      <c r="AC53">
        <v>344.56053406205399</v>
      </c>
      <c r="AD53">
        <v>375.35862838084</v>
      </c>
      <c r="AE53">
        <v>353.17844788682999</v>
      </c>
      <c r="AF53">
        <v>337.62805148752301</v>
      </c>
    </row>
    <row r="54" spans="1:32" x14ac:dyDescent="0.3">
      <c r="A54" t="s">
        <v>228</v>
      </c>
      <c r="B54" t="s">
        <v>401</v>
      </c>
      <c r="C54" t="s">
        <v>297</v>
      </c>
      <c r="D54" t="s">
        <v>402</v>
      </c>
      <c r="E54" t="s">
        <v>298</v>
      </c>
      <c r="F54">
        <v>532.97229972364596</v>
      </c>
      <c r="G54">
        <v>550.71306393365103</v>
      </c>
      <c r="H54">
        <v>557.97241874642498</v>
      </c>
      <c r="I54">
        <v>556.80761205557997</v>
      </c>
      <c r="J54">
        <v>558.40829150205604</v>
      </c>
      <c r="K54">
        <v>566.10135420109805</v>
      </c>
      <c r="L54">
        <v>586.16615525292696</v>
      </c>
      <c r="M54">
        <v>597.51845582855799</v>
      </c>
      <c r="N54">
        <v>613.84013557743299</v>
      </c>
      <c r="O54">
        <v>626.391419097793</v>
      </c>
      <c r="P54">
        <v>631.94709171397699</v>
      </c>
      <c r="Q54">
        <v>639.44231919982201</v>
      </c>
      <c r="R54">
        <v>661.397322548955</v>
      </c>
      <c r="S54">
        <v>683.19061919560602</v>
      </c>
      <c r="T54">
        <v>683.82122016863798</v>
      </c>
      <c r="U54">
        <v>684.64709763529197</v>
      </c>
      <c r="V54">
        <v>681.04250732482603</v>
      </c>
      <c r="W54">
        <v>670.94631040413196</v>
      </c>
      <c r="X54">
        <v>669.06766803783705</v>
      </c>
      <c r="Y54">
        <v>692.83776225915801</v>
      </c>
      <c r="Z54">
        <v>706.02896290518004</v>
      </c>
      <c r="AA54">
        <v>727.89350029792001</v>
      </c>
      <c r="AB54">
        <v>732.57421600323903</v>
      </c>
      <c r="AC54">
        <v>738.52192325487101</v>
      </c>
      <c r="AD54">
        <v>761.82608358653704</v>
      </c>
      <c r="AE54">
        <v>740.81294989270395</v>
      </c>
      <c r="AF54">
        <v>719.13379788407599</v>
      </c>
    </row>
    <row r="55" spans="1:32" x14ac:dyDescent="0.3">
      <c r="A55" t="s">
        <v>228</v>
      </c>
      <c r="B55" t="s">
        <v>403</v>
      </c>
      <c r="C55" t="s">
        <v>297</v>
      </c>
      <c r="D55" t="s">
        <v>404</v>
      </c>
      <c r="E55" t="s">
        <v>298</v>
      </c>
      <c r="F55">
        <v>304.069065681067</v>
      </c>
      <c r="G55">
        <v>315.63309992565001</v>
      </c>
      <c r="H55">
        <v>321.56777827291199</v>
      </c>
      <c r="I55">
        <v>322.30792004023198</v>
      </c>
      <c r="J55">
        <v>322.26151680925898</v>
      </c>
      <c r="K55">
        <v>323.74918752988202</v>
      </c>
      <c r="L55">
        <v>333.60071810243102</v>
      </c>
      <c r="M55">
        <v>345.50154947524999</v>
      </c>
      <c r="N55">
        <v>365.92667332628702</v>
      </c>
      <c r="O55">
        <v>376.27621170959901</v>
      </c>
      <c r="P55">
        <v>378.20121408763998</v>
      </c>
      <c r="Q55">
        <v>382.40905666812398</v>
      </c>
      <c r="R55">
        <v>392.74491339014702</v>
      </c>
      <c r="S55">
        <v>405.15082967929499</v>
      </c>
      <c r="T55">
        <v>407.14482930650797</v>
      </c>
      <c r="U55">
        <v>406.49478742431899</v>
      </c>
      <c r="V55">
        <v>403.52390678649999</v>
      </c>
      <c r="W55">
        <v>395.61902307925999</v>
      </c>
      <c r="X55">
        <v>393.28709759733999</v>
      </c>
      <c r="Y55">
        <v>399.83813051471901</v>
      </c>
      <c r="Z55">
        <v>400.73440732254301</v>
      </c>
      <c r="AA55">
        <v>397.90236325259701</v>
      </c>
      <c r="AB55">
        <v>396.95521333846699</v>
      </c>
      <c r="AC55">
        <v>393.96334423190899</v>
      </c>
      <c r="AD55">
        <v>386.47290624438898</v>
      </c>
      <c r="AE55">
        <v>387.63450200587403</v>
      </c>
      <c r="AF55">
        <v>381.50574639655298</v>
      </c>
    </row>
    <row r="56" spans="1:32" x14ac:dyDescent="0.3">
      <c r="A56" t="s">
        <v>228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228</v>
      </c>
      <c r="B57" t="s">
        <v>407</v>
      </c>
      <c r="C57" t="s">
        <v>297</v>
      </c>
      <c r="D57" t="s">
        <v>408</v>
      </c>
      <c r="E57" t="s">
        <v>298</v>
      </c>
      <c r="F57">
        <v>15042.155961599599</v>
      </c>
      <c r="G57">
        <v>15724.997562772</v>
      </c>
      <c r="H57">
        <v>16258.2271427328</v>
      </c>
      <c r="I57">
        <v>16747.534537541898</v>
      </c>
      <c r="J57">
        <v>17222.523037154599</v>
      </c>
      <c r="K57">
        <v>17755.4505694859</v>
      </c>
      <c r="L57">
        <v>18512.169120836301</v>
      </c>
      <c r="M57">
        <v>19083.108311810502</v>
      </c>
      <c r="N57">
        <v>19613.622567315</v>
      </c>
      <c r="O57">
        <v>19802.4471266949</v>
      </c>
      <c r="P57">
        <v>19891.3259936867</v>
      </c>
      <c r="Q57">
        <v>20147.430943025302</v>
      </c>
      <c r="R57">
        <v>20684.552926167598</v>
      </c>
      <c r="S57">
        <v>21130.902746330099</v>
      </c>
      <c r="T57">
        <v>20847.3126194098</v>
      </c>
      <c r="U57">
        <v>20908.321692328998</v>
      </c>
      <c r="V57">
        <v>20760.1913933383</v>
      </c>
      <c r="W57">
        <v>20397.5447723998</v>
      </c>
      <c r="X57">
        <v>20041.9912243117</v>
      </c>
      <c r="Y57">
        <v>19896.4703412817</v>
      </c>
      <c r="Z57">
        <v>20085.923254342299</v>
      </c>
      <c r="AA57">
        <v>20419.484542865499</v>
      </c>
      <c r="AB57">
        <v>20944.688050758501</v>
      </c>
      <c r="AC57">
        <v>21188.8645318163</v>
      </c>
      <c r="AD57">
        <v>21585.574299879299</v>
      </c>
      <c r="AE57">
        <v>21242.092878247699</v>
      </c>
      <c r="AF57">
        <v>21631.165973126499</v>
      </c>
    </row>
    <row r="58" spans="1:32" x14ac:dyDescent="0.3">
      <c r="A58" t="s">
        <v>228</v>
      </c>
      <c r="B58" t="s">
        <v>409</v>
      </c>
      <c r="C58" t="s">
        <v>297</v>
      </c>
      <c r="D58" t="s">
        <v>410</v>
      </c>
      <c r="E58" t="s">
        <v>298</v>
      </c>
      <c r="F58">
        <v>15042.155961599599</v>
      </c>
      <c r="G58">
        <v>15724.997562772</v>
      </c>
      <c r="H58">
        <v>16258.2271427328</v>
      </c>
      <c r="I58">
        <v>16747.534537541898</v>
      </c>
      <c r="J58">
        <v>17222.523037154599</v>
      </c>
      <c r="K58">
        <v>17755.4505694859</v>
      </c>
      <c r="L58">
        <v>18512.169120836301</v>
      </c>
      <c r="M58">
        <v>19083.108311810502</v>
      </c>
      <c r="N58">
        <v>19613.622567315</v>
      </c>
      <c r="O58">
        <v>19802.4471266949</v>
      </c>
      <c r="P58">
        <v>19891.3259936867</v>
      </c>
      <c r="Q58">
        <v>20147.430943025302</v>
      </c>
      <c r="R58">
        <v>20684.552926167598</v>
      </c>
      <c r="S58">
        <v>21130.902746330099</v>
      </c>
      <c r="T58">
        <v>20847.3126194098</v>
      </c>
      <c r="U58">
        <v>20908.321692328998</v>
      </c>
      <c r="V58">
        <v>20760.1913933383</v>
      </c>
      <c r="W58">
        <v>20397.5447723998</v>
      </c>
      <c r="X58">
        <v>20041.9912243117</v>
      </c>
      <c r="Y58">
        <v>19896.4703412817</v>
      </c>
      <c r="Z58">
        <v>20085.923254342299</v>
      </c>
      <c r="AA58">
        <v>20419.484542865499</v>
      </c>
      <c r="AB58">
        <v>20944.688050758501</v>
      </c>
      <c r="AC58">
        <v>21188.8645318163</v>
      </c>
      <c r="AD58">
        <v>21585.574299879299</v>
      </c>
      <c r="AE58">
        <v>21242.092878247699</v>
      </c>
      <c r="AF58">
        <v>21631.165973126499</v>
      </c>
    </row>
    <row r="59" spans="1:32" x14ac:dyDescent="0.3">
      <c r="A59" t="s">
        <v>228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230</v>
      </c>
      <c r="B2" t="s">
        <v>295</v>
      </c>
      <c r="C2" t="s">
        <v>297</v>
      </c>
      <c r="D2" t="s">
        <v>296</v>
      </c>
      <c r="E2" t="s">
        <v>298</v>
      </c>
      <c r="F2">
        <v>186.731794043181</v>
      </c>
      <c r="G2">
        <v>191.409469652647</v>
      </c>
      <c r="H2">
        <v>192.99622894339399</v>
      </c>
      <c r="I2">
        <v>192.982060446357</v>
      </c>
      <c r="J2">
        <v>195.733983345566</v>
      </c>
      <c r="K2">
        <v>196.73731494533999</v>
      </c>
      <c r="L2">
        <v>195.60532292503899</v>
      </c>
      <c r="M2">
        <v>194.735376817777</v>
      </c>
      <c r="N2">
        <v>194.742641223481</v>
      </c>
      <c r="O2">
        <v>194.24517745069301</v>
      </c>
      <c r="P2">
        <v>195.04887302941</v>
      </c>
      <c r="Q2">
        <v>193.632670817632</v>
      </c>
      <c r="R2">
        <v>202.21692396568699</v>
      </c>
      <c r="S2">
        <v>208.934264438214</v>
      </c>
      <c r="T2">
        <v>207.59373090824599</v>
      </c>
      <c r="U2">
        <v>208.82085607569999</v>
      </c>
      <c r="V2">
        <v>214.73588398284599</v>
      </c>
      <c r="W2">
        <v>218.916189724379</v>
      </c>
      <c r="X2">
        <v>214.76496807368</v>
      </c>
      <c r="Y2">
        <v>220.83307302955299</v>
      </c>
      <c r="Z2">
        <v>231.502985784998</v>
      </c>
      <c r="AA2">
        <v>243.257980567706</v>
      </c>
      <c r="AB2">
        <v>251.32594284549501</v>
      </c>
      <c r="AC2">
        <v>254.603301000295</v>
      </c>
      <c r="AD2">
        <v>267.04414106479197</v>
      </c>
      <c r="AE2">
        <v>264.49593847922398</v>
      </c>
      <c r="AF2">
        <v>263.55533637014003</v>
      </c>
    </row>
    <row r="3" spans="1:32" x14ac:dyDescent="0.3">
      <c r="A3" t="s">
        <v>230</v>
      </c>
      <c r="B3" t="s">
        <v>299</v>
      </c>
      <c r="C3" t="s">
        <v>297</v>
      </c>
      <c r="D3" t="s">
        <v>300</v>
      </c>
      <c r="E3" t="s">
        <v>298</v>
      </c>
      <c r="F3">
        <v>99.505488073220207</v>
      </c>
      <c r="G3">
        <v>100.10235492000299</v>
      </c>
      <c r="H3">
        <v>103.066316790062</v>
      </c>
      <c r="I3">
        <v>104.397248260661</v>
      </c>
      <c r="J3">
        <v>105.661581786122</v>
      </c>
      <c r="K3">
        <v>107.79826964136301</v>
      </c>
      <c r="L3">
        <v>111.41439110817301</v>
      </c>
      <c r="M3">
        <v>114.94885113890101</v>
      </c>
      <c r="N3">
        <v>115.72194789016</v>
      </c>
      <c r="O3">
        <v>115.33132407787301</v>
      </c>
      <c r="P3">
        <v>116.29838618011</v>
      </c>
      <c r="Q3">
        <v>117.313908024516</v>
      </c>
      <c r="R3">
        <v>118.849643728001</v>
      </c>
      <c r="S3">
        <v>120.377047997673</v>
      </c>
      <c r="T3">
        <v>117.114027352035</v>
      </c>
      <c r="U3">
        <v>115.84975136276999</v>
      </c>
      <c r="V3">
        <v>114.83319399825299</v>
      </c>
      <c r="W3">
        <v>111.65373343460701</v>
      </c>
      <c r="X3">
        <v>106.180195253542</v>
      </c>
      <c r="Y3">
        <v>100.966102962511</v>
      </c>
      <c r="Z3">
        <v>99.122143921839097</v>
      </c>
      <c r="AA3">
        <v>98.7282123412526</v>
      </c>
      <c r="AB3">
        <v>101.907912737872</v>
      </c>
      <c r="AC3">
        <v>110.54732584534401</v>
      </c>
      <c r="AD3">
        <v>118.945631929097</v>
      </c>
      <c r="AE3">
        <v>127.61319810511399</v>
      </c>
      <c r="AF3">
        <v>133.786819109779</v>
      </c>
    </row>
    <row r="4" spans="1:32" x14ac:dyDescent="0.3">
      <c r="A4" t="s">
        <v>230</v>
      </c>
      <c r="B4" t="s">
        <v>301</v>
      </c>
      <c r="C4" t="s">
        <v>297</v>
      </c>
      <c r="D4" t="s">
        <v>302</v>
      </c>
      <c r="E4" t="s">
        <v>298</v>
      </c>
      <c r="F4">
        <v>5087.5619494370303</v>
      </c>
      <c r="G4">
        <v>5140.8702938762099</v>
      </c>
      <c r="H4">
        <v>5200.7294944743498</v>
      </c>
      <c r="I4">
        <v>5210.9728837108596</v>
      </c>
      <c r="J4">
        <v>5211.6907561366397</v>
      </c>
      <c r="K4">
        <v>5250.94793260407</v>
      </c>
      <c r="L4">
        <v>5337.4841723227701</v>
      </c>
      <c r="M4">
        <v>5405.8207844574299</v>
      </c>
      <c r="N4">
        <v>5434.3288207075602</v>
      </c>
      <c r="O4">
        <v>5359.6072248619503</v>
      </c>
      <c r="P4">
        <v>5259.5647774654799</v>
      </c>
      <c r="Q4">
        <v>5257.9309487698301</v>
      </c>
      <c r="R4">
        <v>5310.8256828006597</v>
      </c>
      <c r="S4">
        <v>5333.4989753075697</v>
      </c>
      <c r="T4">
        <v>5106.7109903159399</v>
      </c>
      <c r="U4">
        <v>5051.2778401088199</v>
      </c>
      <c r="V4">
        <v>5017.9734027479799</v>
      </c>
      <c r="W4">
        <v>4960.5172564578397</v>
      </c>
      <c r="X4">
        <v>4913.8552378998302</v>
      </c>
      <c r="Y4">
        <v>4904.0110226735496</v>
      </c>
      <c r="Z4">
        <v>4936.7256032095502</v>
      </c>
      <c r="AA4">
        <v>5010.0183948812701</v>
      </c>
      <c r="AB4">
        <v>5065.2422861690902</v>
      </c>
      <c r="AC4">
        <v>5117.8178211888198</v>
      </c>
      <c r="AD4">
        <v>5232.4853276205904</v>
      </c>
      <c r="AE4">
        <v>5362.5947393095703</v>
      </c>
      <c r="AF4">
        <v>5595.5603881365596</v>
      </c>
    </row>
    <row r="5" spans="1:32" x14ac:dyDescent="0.3">
      <c r="A5" t="s">
        <v>230</v>
      </c>
      <c r="B5" t="s">
        <v>303</v>
      </c>
      <c r="C5" t="s">
        <v>297</v>
      </c>
      <c r="D5" t="s">
        <v>304</v>
      </c>
      <c r="E5" t="s">
        <v>298</v>
      </c>
      <c r="F5">
        <v>948.79125820079696</v>
      </c>
      <c r="G5">
        <v>972.92956529185506</v>
      </c>
      <c r="H5">
        <v>976.82504806136001</v>
      </c>
      <c r="I5">
        <v>970.27570218440098</v>
      </c>
      <c r="J5">
        <v>963.03538704152197</v>
      </c>
      <c r="K5">
        <v>963.99189619531205</v>
      </c>
      <c r="L5">
        <v>999.86517008346402</v>
      </c>
      <c r="M5">
        <v>1027.1759139035601</v>
      </c>
      <c r="N5">
        <v>1061.7488665747201</v>
      </c>
      <c r="O5">
        <v>1055.1757514707999</v>
      </c>
      <c r="P5">
        <v>1028.0763391069499</v>
      </c>
      <c r="Q5">
        <v>1028.64737310189</v>
      </c>
      <c r="R5">
        <v>1066.3235128978399</v>
      </c>
      <c r="S5">
        <v>1099.10939128378</v>
      </c>
      <c r="T5">
        <v>1060.63658875691</v>
      </c>
      <c r="U5">
        <v>1050.41049643978</v>
      </c>
      <c r="V5">
        <v>1039.38069708169</v>
      </c>
      <c r="W5">
        <v>1045.17824183178</v>
      </c>
      <c r="X5">
        <v>1057.7838144295099</v>
      </c>
      <c r="Y5">
        <v>1078.5979056075701</v>
      </c>
      <c r="Z5">
        <v>1106.55202519462</v>
      </c>
      <c r="AA5">
        <v>1167.8058399256299</v>
      </c>
      <c r="AB5">
        <v>1191.6060781937499</v>
      </c>
      <c r="AC5">
        <v>1197.5779255373</v>
      </c>
      <c r="AD5">
        <v>1225.6862368335801</v>
      </c>
      <c r="AE5">
        <v>1223.0791878970799</v>
      </c>
      <c r="AF5">
        <v>1230.3174382431</v>
      </c>
    </row>
    <row r="6" spans="1:32" x14ac:dyDescent="0.3">
      <c r="A6" t="s">
        <v>230</v>
      </c>
      <c r="B6" t="s">
        <v>305</v>
      </c>
      <c r="C6" t="s">
        <v>297</v>
      </c>
      <c r="D6" t="s">
        <v>306</v>
      </c>
      <c r="E6" t="s">
        <v>298</v>
      </c>
      <c r="F6">
        <v>1095.6668055883999</v>
      </c>
      <c r="G6">
        <v>1068.0927054225101</v>
      </c>
      <c r="H6">
        <v>1051.7531716318799</v>
      </c>
      <c r="I6">
        <v>1036.0263341402599</v>
      </c>
      <c r="J6">
        <v>1012.92332916705</v>
      </c>
      <c r="K6">
        <v>989.77156000983996</v>
      </c>
      <c r="L6">
        <v>978.04399180778296</v>
      </c>
      <c r="M6">
        <v>968.81137944013597</v>
      </c>
      <c r="N6">
        <v>939.40988434051803</v>
      </c>
      <c r="O6">
        <v>899.10849020575802</v>
      </c>
      <c r="P6">
        <v>847.68477409297202</v>
      </c>
      <c r="Q6">
        <v>809.39095101810597</v>
      </c>
      <c r="R6">
        <v>776.39555049029696</v>
      </c>
      <c r="S6">
        <v>737.06508624176502</v>
      </c>
      <c r="T6">
        <v>684.88806878860896</v>
      </c>
      <c r="U6">
        <v>653.95374435437702</v>
      </c>
      <c r="V6">
        <v>633.20995888316997</v>
      </c>
      <c r="W6">
        <v>623.01267964106603</v>
      </c>
      <c r="X6">
        <v>619.02137325264005</v>
      </c>
      <c r="Y6">
        <v>625.64973210921403</v>
      </c>
      <c r="Z6">
        <v>637.52515279710997</v>
      </c>
      <c r="AA6">
        <v>652.62420514652194</v>
      </c>
      <c r="AB6">
        <v>665.77037081071899</v>
      </c>
      <c r="AC6">
        <v>671.90393009534205</v>
      </c>
      <c r="AD6">
        <v>681.66691266158102</v>
      </c>
      <c r="AE6">
        <v>700.01995075460604</v>
      </c>
      <c r="AF6">
        <v>736.69657631790199</v>
      </c>
    </row>
    <row r="7" spans="1:32" x14ac:dyDescent="0.3">
      <c r="A7" t="s">
        <v>230</v>
      </c>
      <c r="B7" t="s">
        <v>307</v>
      </c>
      <c r="C7" t="s">
        <v>297</v>
      </c>
      <c r="D7" t="s">
        <v>308</v>
      </c>
      <c r="E7" t="s">
        <v>298</v>
      </c>
      <c r="F7">
        <v>468.04445615309299</v>
      </c>
      <c r="G7">
        <v>469.65973272131902</v>
      </c>
      <c r="H7">
        <v>474.538460893756</v>
      </c>
      <c r="I7">
        <v>481.70891587764999</v>
      </c>
      <c r="J7">
        <v>485.75590398542602</v>
      </c>
      <c r="K7">
        <v>494.21308631374899</v>
      </c>
      <c r="L7">
        <v>499.71896178089202</v>
      </c>
      <c r="M7">
        <v>503.55000900447902</v>
      </c>
      <c r="N7">
        <v>506.14910934590802</v>
      </c>
      <c r="O7">
        <v>502.905213189015</v>
      </c>
      <c r="P7">
        <v>498.38404910625701</v>
      </c>
      <c r="Q7">
        <v>498.70963425486201</v>
      </c>
      <c r="R7">
        <v>498.82185996814502</v>
      </c>
      <c r="S7">
        <v>492.85731851944797</v>
      </c>
      <c r="T7">
        <v>470.98315406764698</v>
      </c>
      <c r="U7">
        <v>464.46316453769703</v>
      </c>
      <c r="V7">
        <v>455.65455384449001</v>
      </c>
      <c r="W7">
        <v>447.22380674284602</v>
      </c>
      <c r="X7">
        <v>435.73089338733098</v>
      </c>
      <c r="Y7">
        <v>428.23558001201701</v>
      </c>
      <c r="Z7">
        <v>427.94375595622898</v>
      </c>
      <c r="AA7">
        <v>425.95033022214102</v>
      </c>
      <c r="AB7">
        <v>427.46071978680601</v>
      </c>
      <c r="AC7">
        <v>427.524022953452</v>
      </c>
      <c r="AD7">
        <v>433.55104267851402</v>
      </c>
      <c r="AE7">
        <v>446.94071646788802</v>
      </c>
      <c r="AF7">
        <v>467.05541566949398</v>
      </c>
    </row>
    <row r="8" spans="1:32" x14ac:dyDescent="0.3">
      <c r="A8" t="s">
        <v>230</v>
      </c>
      <c r="B8" t="s">
        <v>309</v>
      </c>
      <c r="C8" t="s">
        <v>297</v>
      </c>
      <c r="D8" t="s">
        <v>310</v>
      </c>
      <c r="E8" t="s">
        <v>298</v>
      </c>
      <c r="F8">
        <v>57.809952613173103</v>
      </c>
      <c r="G8">
        <v>60.436486517696501</v>
      </c>
      <c r="H8">
        <v>61.7212092915805</v>
      </c>
      <c r="I8">
        <v>55.361714212901902</v>
      </c>
      <c r="J8">
        <v>55.273823334661202</v>
      </c>
      <c r="K8">
        <v>63.836240695132503</v>
      </c>
      <c r="L8">
        <v>68.352130746430703</v>
      </c>
      <c r="M8">
        <v>69.923983983037601</v>
      </c>
      <c r="N8">
        <v>74.193764194867498</v>
      </c>
      <c r="O8">
        <v>80.53595739395</v>
      </c>
      <c r="P8">
        <v>96.697052311623096</v>
      </c>
      <c r="Q8">
        <v>115.33308058208</v>
      </c>
      <c r="R8">
        <v>123.89791850312901</v>
      </c>
      <c r="S8">
        <v>140.11667580421201</v>
      </c>
      <c r="T8">
        <v>125.272199626497</v>
      </c>
      <c r="U8">
        <v>131.23960291693999</v>
      </c>
      <c r="V8">
        <v>150.97711857699801</v>
      </c>
      <c r="W8">
        <v>146.410398711163</v>
      </c>
      <c r="X8">
        <v>148.197840639286</v>
      </c>
      <c r="Y8">
        <v>149.763595360457</v>
      </c>
      <c r="Z8">
        <v>139.41891986720199</v>
      </c>
      <c r="AA8">
        <v>130.765560782303</v>
      </c>
      <c r="AB8">
        <v>115.22024113451</v>
      </c>
      <c r="AC8">
        <v>103.723637606823</v>
      </c>
      <c r="AD8">
        <v>95.461450175660701</v>
      </c>
      <c r="AE8">
        <v>86.3322061827932</v>
      </c>
      <c r="AF8">
        <v>82.498212083448806</v>
      </c>
    </row>
    <row r="9" spans="1:32" x14ac:dyDescent="0.3">
      <c r="A9" t="s">
        <v>230</v>
      </c>
      <c r="B9" t="s">
        <v>311</v>
      </c>
      <c r="C9" t="s">
        <v>297</v>
      </c>
      <c r="D9" t="s">
        <v>312</v>
      </c>
      <c r="E9" t="s">
        <v>298</v>
      </c>
      <c r="F9">
        <v>227.63189058082901</v>
      </c>
      <c r="G9">
        <v>226.20457388770501</v>
      </c>
      <c r="H9">
        <v>228.675406929514</v>
      </c>
      <c r="I9">
        <v>223.84700159882399</v>
      </c>
      <c r="J9">
        <v>217.69758044397099</v>
      </c>
      <c r="K9">
        <v>215.91121569273</v>
      </c>
      <c r="L9">
        <v>215.03916008562001</v>
      </c>
      <c r="M9">
        <v>217.99451649415599</v>
      </c>
      <c r="N9">
        <v>221.38886155818801</v>
      </c>
      <c r="O9">
        <v>221.095970076263</v>
      </c>
      <c r="P9">
        <v>218.76702023053301</v>
      </c>
      <c r="Q9">
        <v>219.782281220595</v>
      </c>
      <c r="R9">
        <v>224.947074282258</v>
      </c>
      <c r="S9">
        <v>223.95884653258099</v>
      </c>
      <c r="T9">
        <v>208.821735480537</v>
      </c>
      <c r="U9">
        <v>212.78540847209001</v>
      </c>
      <c r="V9">
        <v>211.526588886957</v>
      </c>
      <c r="W9">
        <v>209.365771599905</v>
      </c>
      <c r="X9">
        <v>204.65184210273301</v>
      </c>
      <c r="Y9">
        <v>198.86559636336699</v>
      </c>
      <c r="Z9">
        <v>197.36210769593399</v>
      </c>
      <c r="AA9">
        <v>196.36410027995501</v>
      </c>
      <c r="AB9">
        <v>201.27862787234699</v>
      </c>
      <c r="AC9">
        <v>203.904405516476</v>
      </c>
      <c r="AD9">
        <v>212.03372923173799</v>
      </c>
      <c r="AE9">
        <v>216.18413251109499</v>
      </c>
      <c r="AF9">
        <v>222.120433134058</v>
      </c>
    </row>
    <row r="10" spans="1:32" x14ac:dyDescent="0.3">
      <c r="A10" t="s">
        <v>230</v>
      </c>
      <c r="B10" t="s">
        <v>313</v>
      </c>
      <c r="C10" t="s">
        <v>297</v>
      </c>
      <c r="D10" t="s">
        <v>314</v>
      </c>
      <c r="E10" t="s">
        <v>298</v>
      </c>
      <c r="F10">
        <v>435.20682277684801</v>
      </c>
      <c r="G10">
        <v>433.10772662191698</v>
      </c>
      <c r="H10">
        <v>439.32920070710702</v>
      </c>
      <c r="I10">
        <v>430.28862851555601</v>
      </c>
      <c r="J10">
        <v>418.50925918333002</v>
      </c>
      <c r="K10">
        <v>416.14765775332103</v>
      </c>
      <c r="L10">
        <v>414.475041923285</v>
      </c>
      <c r="M10">
        <v>417.890269029107</v>
      </c>
      <c r="N10">
        <v>416.98897151703602</v>
      </c>
      <c r="O10">
        <v>410.61544377772799</v>
      </c>
      <c r="P10">
        <v>402.76466740511898</v>
      </c>
      <c r="Q10">
        <v>404.67053608048798</v>
      </c>
      <c r="R10">
        <v>416.56595189463201</v>
      </c>
      <c r="S10">
        <v>413.82212610656302</v>
      </c>
      <c r="T10">
        <v>396.38132976786198</v>
      </c>
      <c r="U10">
        <v>402.24633586343901</v>
      </c>
      <c r="V10">
        <v>402.554552362788</v>
      </c>
      <c r="W10">
        <v>384.68707515985602</v>
      </c>
      <c r="X10">
        <v>367.59517016546403</v>
      </c>
      <c r="Y10">
        <v>347.10502960694703</v>
      </c>
      <c r="Z10">
        <v>340.94185815609501</v>
      </c>
      <c r="AA10">
        <v>333.61656968627199</v>
      </c>
      <c r="AB10">
        <v>331.82190529202302</v>
      </c>
      <c r="AC10">
        <v>331.687674055108</v>
      </c>
      <c r="AD10">
        <v>341.92911110343903</v>
      </c>
      <c r="AE10">
        <v>356.196027744557</v>
      </c>
      <c r="AF10">
        <v>372.11794775880401</v>
      </c>
    </row>
    <row r="11" spans="1:32" x14ac:dyDescent="0.3">
      <c r="A11" t="s">
        <v>230</v>
      </c>
      <c r="B11" t="s">
        <v>315</v>
      </c>
      <c r="C11" t="s">
        <v>297</v>
      </c>
      <c r="D11" t="s">
        <v>316</v>
      </c>
      <c r="E11" t="s">
        <v>298</v>
      </c>
      <c r="F11">
        <v>207.531436597512</v>
      </c>
      <c r="G11">
        <v>206.85810334144</v>
      </c>
      <c r="H11">
        <v>210.60481750645101</v>
      </c>
      <c r="I11">
        <v>206.39314077950101</v>
      </c>
      <c r="J11">
        <v>200.76442942825801</v>
      </c>
      <c r="K11">
        <v>200.18711792286399</v>
      </c>
      <c r="L11">
        <v>199.38673776755601</v>
      </c>
      <c r="M11">
        <v>199.850733744069</v>
      </c>
      <c r="N11">
        <v>195.571478616175</v>
      </c>
      <c r="O11">
        <v>189.50071349650199</v>
      </c>
      <c r="P11">
        <v>183.98603566719899</v>
      </c>
      <c r="Q11">
        <v>184.87651600113301</v>
      </c>
      <c r="R11">
        <v>191.602378898794</v>
      </c>
      <c r="S11">
        <v>189.84868795389301</v>
      </c>
      <c r="T11">
        <v>187.52492284122201</v>
      </c>
      <c r="U11">
        <v>189.42845814703099</v>
      </c>
      <c r="V11">
        <v>190.990909968556</v>
      </c>
      <c r="W11">
        <v>175.30108252444299</v>
      </c>
      <c r="X11">
        <v>162.92656238136499</v>
      </c>
      <c r="Y11">
        <v>148.22627672168699</v>
      </c>
      <c r="Z11">
        <v>143.56870121166301</v>
      </c>
      <c r="AA11">
        <v>137.242652553694</v>
      </c>
      <c r="AB11">
        <v>130.53942069562601</v>
      </c>
      <c r="AC11">
        <v>127.783388161358</v>
      </c>
      <c r="AD11">
        <v>129.89781110850299</v>
      </c>
      <c r="AE11">
        <v>140.01189523346201</v>
      </c>
      <c r="AF11">
        <v>149.997514624746</v>
      </c>
    </row>
    <row r="12" spans="1:32" x14ac:dyDescent="0.3">
      <c r="A12" t="s">
        <v>230</v>
      </c>
      <c r="B12" t="s">
        <v>317</v>
      </c>
      <c r="C12" t="s">
        <v>297</v>
      </c>
      <c r="D12" t="s">
        <v>318</v>
      </c>
      <c r="E12" t="s">
        <v>298</v>
      </c>
      <c r="F12">
        <v>488.59559078468698</v>
      </c>
      <c r="G12">
        <v>500.49744752184</v>
      </c>
      <c r="H12">
        <v>511.23654972293701</v>
      </c>
      <c r="I12">
        <v>519.26276740492301</v>
      </c>
      <c r="J12">
        <v>529.14667653715003</v>
      </c>
      <c r="K12">
        <v>544.14345890177901</v>
      </c>
      <c r="L12">
        <v>559.36732304207999</v>
      </c>
      <c r="M12">
        <v>574.28455506085197</v>
      </c>
      <c r="N12">
        <v>583.39764053064698</v>
      </c>
      <c r="O12">
        <v>581.64245158435199</v>
      </c>
      <c r="P12">
        <v>581.98186205644697</v>
      </c>
      <c r="Q12">
        <v>586.17065946718606</v>
      </c>
      <c r="R12">
        <v>593.89332822374695</v>
      </c>
      <c r="S12">
        <v>595.86704321521802</v>
      </c>
      <c r="T12">
        <v>571.25523470073699</v>
      </c>
      <c r="U12">
        <v>561.07392600030096</v>
      </c>
      <c r="V12">
        <v>553.40029972380103</v>
      </c>
      <c r="W12">
        <v>535.19068369981596</v>
      </c>
      <c r="X12">
        <v>516.56577795046599</v>
      </c>
      <c r="Y12">
        <v>507.05879164849102</v>
      </c>
      <c r="Z12">
        <v>507.41166220331502</v>
      </c>
      <c r="AA12">
        <v>509.01610463696801</v>
      </c>
      <c r="AB12">
        <v>516.16827632469096</v>
      </c>
      <c r="AC12">
        <v>524.57402018673804</v>
      </c>
      <c r="AD12">
        <v>537.73286859895404</v>
      </c>
      <c r="AE12">
        <v>557.51723303144001</v>
      </c>
      <c r="AF12">
        <v>590.09751616225606</v>
      </c>
    </row>
    <row r="13" spans="1:32" x14ac:dyDescent="0.3">
      <c r="A13" t="s">
        <v>230</v>
      </c>
      <c r="B13" t="s">
        <v>319</v>
      </c>
      <c r="C13" t="s">
        <v>297</v>
      </c>
      <c r="D13" t="s">
        <v>320</v>
      </c>
      <c r="E13" t="s">
        <v>298</v>
      </c>
      <c r="F13">
        <v>378.30145042364802</v>
      </c>
      <c r="G13">
        <v>387.65056373114498</v>
      </c>
      <c r="H13">
        <v>400.69284283939402</v>
      </c>
      <c r="I13">
        <v>410.45056705986599</v>
      </c>
      <c r="J13">
        <v>418.85515725546099</v>
      </c>
      <c r="K13">
        <v>429.68991494950399</v>
      </c>
      <c r="L13">
        <v>441.67778787038401</v>
      </c>
      <c r="M13">
        <v>450.72252887244099</v>
      </c>
      <c r="N13">
        <v>457.26368287513299</v>
      </c>
      <c r="O13">
        <v>462.38506908993702</v>
      </c>
      <c r="P13">
        <v>465.514922811757</v>
      </c>
      <c r="Q13">
        <v>477.061373263777</v>
      </c>
      <c r="R13">
        <v>495.95115391364902</v>
      </c>
      <c r="S13">
        <v>513.645556081427</v>
      </c>
      <c r="T13">
        <v>504.387700147766</v>
      </c>
      <c r="U13">
        <v>506.346151815062</v>
      </c>
      <c r="V13">
        <v>515.60867023473998</v>
      </c>
      <c r="W13">
        <v>527.62955539301095</v>
      </c>
      <c r="X13">
        <v>530.99386033894302</v>
      </c>
      <c r="Y13">
        <v>528.83889563354796</v>
      </c>
      <c r="Z13">
        <v>522.59807177251901</v>
      </c>
      <c r="AA13">
        <v>517.69777645618296</v>
      </c>
      <c r="AB13">
        <v>523.66728593524704</v>
      </c>
      <c r="AC13">
        <v>530.12952391900103</v>
      </c>
      <c r="AD13">
        <v>545.25657084146405</v>
      </c>
      <c r="AE13">
        <v>571.222007134504</v>
      </c>
      <c r="AF13">
        <v>614.85380262895001</v>
      </c>
    </row>
    <row r="14" spans="1:32" x14ac:dyDescent="0.3">
      <c r="A14" t="s">
        <v>230</v>
      </c>
      <c r="B14" t="s">
        <v>321</v>
      </c>
      <c r="C14" t="s">
        <v>297</v>
      </c>
      <c r="D14" t="s">
        <v>322</v>
      </c>
      <c r="E14" t="s">
        <v>298</v>
      </c>
      <c r="F14">
        <v>141.30810612546401</v>
      </c>
      <c r="G14">
        <v>139.73535906421199</v>
      </c>
      <c r="H14">
        <v>141.029763200411</v>
      </c>
      <c r="I14">
        <v>140.110811186349</v>
      </c>
      <c r="J14">
        <v>142.213937762792</v>
      </c>
      <c r="K14">
        <v>140.08639513369701</v>
      </c>
      <c r="L14">
        <v>141.844912017181</v>
      </c>
      <c r="M14">
        <v>141.71286887834401</v>
      </c>
      <c r="N14">
        <v>141.563900352514</v>
      </c>
      <c r="O14">
        <v>138.512295478726</v>
      </c>
      <c r="P14">
        <v>137.56958717283601</v>
      </c>
      <c r="Q14">
        <v>138.971225115343</v>
      </c>
      <c r="R14">
        <v>136.34855941482201</v>
      </c>
      <c r="S14">
        <v>129.878518320723</v>
      </c>
      <c r="T14">
        <v>116.217849086036</v>
      </c>
      <c r="U14">
        <v>106.511846141519</v>
      </c>
      <c r="V14">
        <v>103.470717211459</v>
      </c>
      <c r="W14">
        <v>100.692426151284</v>
      </c>
      <c r="X14">
        <v>96.736118494144606</v>
      </c>
      <c r="Y14">
        <v>94.4625882229995</v>
      </c>
      <c r="Z14">
        <v>94.2942074700413</v>
      </c>
      <c r="AA14">
        <v>96.491402342882296</v>
      </c>
      <c r="AB14">
        <v>99.323671893057906</v>
      </c>
      <c r="AC14">
        <v>101.668345331861</v>
      </c>
      <c r="AD14">
        <v>100.22192570620901</v>
      </c>
      <c r="AE14">
        <v>102.65139010883399</v>
      </c>
      <c r="AF14">
        <v>107.904838372914</v>
      </c>
    </row>
    <row r="15" spans="1:32" x14ac:dyDescent="0.3">
      <c r="A15" t="s">
        <v>230</v>
      </c>
      <c r="B15" t="s">
        <v>323</v>
      </c>
      <c r="C15" t="s">
        <v>297</v>
      </c>
      <c r="D15" t="s">
        <v>324</v>
      </c>
      <c r="E15" t="s">
        <v>298</v>
      </c>
      <c r="F15">
        <v>287.84574763469902</v>
      </c>
      <c r="G15">
        <v>289.03200149677099</v>
      </c>
      <c r="H15">
        <v>294.78321589539502</v>
      </c>
      <c r="I15">
        <v>295.044147205971</v>
      </c>
      <c r="J15">
        <v>301.08197865967702</v>
      </c>
      <c r="K15">
        <v>302.346204769228</v>
      </c>
      <c r="L15">
        <v>307.61454529417398</v>
      </c>
      <c r="M15">
        <v>307.70768399477998</v>
      </c>
      <c r="N15">
        <v>304.295426376656</v>
      </c>
      <c r="O15">
        <v>295.441387111918</v>
      </c>
      <c r="P15">
        <v>289.78450465059097</v>
      </c>
      <c r="Q15">
        <v>289.35406535867298</v>
      </c>
      <c r="R15">
        <v>287.78933563453501</v>
      </c>
      <c r="S15">
        <v>284.64803698339199</v>
      </c>
      <c r="T15">
        <v>273.59673859848999</v>
      </c>
      <c r="U15">
        <v>269.222621855179</v>
      </c>
      <c r="V15">
        <v>266.90190835281601</v>
      </c>
      <c r="W15">
        <v>266.31807107348902</v>
      </c>
      <c r="X15">
        <v>266.40570625232903</v>
      </c>
      <c r="Y15">
        <v>267.29045293544601</v>
      </c>
      <c r="Z15">
        <v>268.73593613012702</v>
      </c>
      <c r="AA15">
        <v>271.58074746369198</v>
      </c>
      <c r="AB15">
        <v>277.56017114344598</v>
      </c>
      <c r="AC15">
        <v>279.72725197933198</v>
      </c>
      <c r="AD15">
        <v>279.92355622256503</v>
      </c>
      <c r="AE15">
        <v>283.90937314110101</v>
      </c>
      <c r="AF15">
        <v>294.034849412418</v>
      </c>
    </row>
    <row r="16" spans="1:32" x14ac:dyDescent="0.3">
      <c r="A16" t="s">
        <v>230</v>
      </c>
      <c r="B16" t="s">
        <v>325</v>
      </c>
      <c r="C16" t="s">
        <v>297</v>
      </c>
      <c r="D16" t="s">
        <v>326</v>
      </c>
      <c r="E16" t="s">
        <v>298</v>
      </c>
      <c r="F16">
        <v>146.567444305583</v>
      </c>
      <c r="G16">
        <v>149.318784324414</v>
      </c>
      <c r="H16">
        <v>153.77333857375999</v>
      </c>
      <c r="I16">
        <v>154.951300304548</v>
      </c>
      <c r="J16">
        <v>158.88493406265201</v>
      </c>
      <c r="K16">
        <v>162.27172438288699</v>
      </c>
      <c r="L16">
        <v>165.78039878508901</v>
      </c>
      <c r="M16">
        <v>166.00530793016</v>
      </c>
      <c r="N16">
        <v>162.74456081680799</v>
      </c>
      <c r="O16">
        <v>156.94258017810199</v>
      </c>
      <c r="P16">
        <v>152.23044066256699</v>
      </c>
      <c r="Q16">
        <v>150.40061527845501</v>
      </c>
      <c r="R16">
        <v>151.456398393379</v>
      </c>
      <c r="S16">
        <v>154.777759566833</v>
      </c>
      <c r="T16">
        <v>157.37365413122501</v>
      </c>
      <c r="U16">
        <v>162.702530652104</v>
      </c>
      <c r="V16">
        <v>163.42136499747201</v>
      </c>
      <c r="W16">
        <v>165.61681933229099</v>
      </c>
      <c r="X16">
        <v>169.66610198025799</v>
      </c>
      <c r="Y16">
        <v>172.82910840584199</v>
      </c>
      <c r="Z16">
        <v>174.44374039450199</v>
      </c>
      <c r="AA16">
        <v>175.09030506793499</v>
      </c>
      <c r="AB16">
        <v>178.23692200319201</v>
      </c>
      <c r="AC16">
        <v>178.05867393070699</v>
      </c>
      <c r="AD16">
        <v>179.70153360651301</v>
      </c>
      <c r="AE16">
        <v>181.25798303226699</v>
      </c>
      <c r="AF16">
        <v>186.13001103950401</v>
      </c>
    </row>
    <row r="17" spans="1:32" x14ac:dyDescent="0.3">
      <c r="A17" t="s">
        <v>230</v>
      </c>
      <c r="B17" t="s">
        <v>327</v>
      </c>
      <c r="C17" t="s">
        <v>297</v>
      </c>
      <c r="D17" t="s">
        <v>328</v>
      </c>
      <c r="E17" t="s">
        <v>298</v>
      </c>
      <c r="F17">
        <v>135.57694883927499</v>
      </c>
      <c r="G17">
        <v>138.049927880718</v>
      </c>
      <c r="H17">
        <v>142.34208801671701</v>
      </c>
      <c r="I17">
        <v>144.17403502509001</v>
      </c>
      <c r="J17">
        <v>148.220185087277</v>
      </c>
      <c r="K17">
        <v>152.40963459654901</v>
      </c>
      <c r="L17">
        <v>155.71092418886801</v>
      </c>
      <c r="M17">
        <v>158.89121157762301</v>
      </c>
      <c r="N17">
        <v>160.37121487422999</v>
      </c>
      <c r="O17">
        <v>159.65534081543601</v>
      </c>
      <c r="P17">
        <v>157.47785847539299</v>
      </c>
      <c r="Q17">
        <v>159.12362130916</v>
      </c>
      <c r="R17">
        <v>165.04083685979899</v>
      </c>
      <c r="S17">
        <v>168.61906736629601</v>
      </c>
      <c r="T17">
        <v>160.606623612818</v>
      </c>
      <c r="U17">
        <v>153.22573152525499</v>
      </c>
      <c r="V17">
        <v>148.151320601603</v>
      </c>
      <c r="W17">
        <v>142.50173015152299</v>
      </c>
      <c r="X17">
        <v>140.004820239173</v>
      </c>
      <c r="Y17">
        <v>141.09074416398701</v>
      </c>
      <c r="Z17">
        <v>141.14729211480301</v>
      </c>
      <c r="AA17">
        <v>143.752052667801</v>
      </c>
      <c r="AB17">
        <v>143.546830202303</v>
      </c>
      <c r="AC17">
        <v>146.092413488011</v>
      </c>
      <c r="AD17">
        <v>150.14827539925099</v>
      </c>
      <c r="AE17">
        <v>157.10012867207899</v>
      </c>
      <c r="AF17">
        <v>168.53995654166101</v>
      </c>
    </row>
    <row r="18" spans="1:32" x14ac:dyDescent="0.3">
      <c r="A18" t="s">
        <v>230</v>
      </c>
      <c r="B18" t="s">
        <v>329</v>
      </c>
      <c r="C18" t="s">
        <v>297</v>
      </c>
      <c r="D18" t="s">
        <v>330</v>
      </c>
      <c r="E18" t="s">
        <v>298</v>
      </c>
      <c r="F18">
        <v>431.52831287248301</v>
      </c>
      <c r="G18">
        <v>443.76187813997899</v>
      </c>
      <c r="H18">
        <v>453.60610542192398</v>
      </c>
      <c r="I18">
        <v>462.65151352543103</v>
      </c>
      <c r="J18">
        <v>464.40713613513299</v>
      </c>
      <c r="K18">
        <v>471.15686908551203</v>
      </c>
      <c r="L18">
        <v>479.03384097301398</v>
      </c>
      <c r="M18">
        <v>483.13283765018002</v>
      </c>
      <c r="N18">
        <v>478.90878401257601</v>
      </c>
      <c r="O18">
        <v>461.92568259411399</v>
      </c>
      <c r="P18">
        <v>446.42644735423403</v>
      </c>
      <c r="Q18">
        <v>444.66115460360101</v>
      </c>
      <c r="R18">
        <v>433.02338829283002</v>
      </c>
      <c r="S18">
        <v>422.33038229266299</v>
      </c>
      <c r="T18">
        <v>393.55199322610503</v>
      </c>
      <c r="U18">
        <v>388.96918029677403</v>
      </c>
      <c r="V18">
        <v>383.68078867682902</v>
      </c>
      <c r="W18">
        <v>378.601507286279</v>
      </c>
      <c r="X18">
        <v>371.32432345790397</v>
      </c>
      <c r="Y18">
        <v>365.594696627703</v>
      </c>
      <c r="Z18">
        <v>369.06091927599198</v>
      </c>
      <c r="AA18">
        <v>375.925418147404</v>
      </c>
      <c r="AB18">
        <v>382.661678785552</v>
      </c>
      <c r="AC18">
        <v>402.49265968604601</v>
      </c>
      <c r="AD18">
        <v>423.97419564455498</v>
      </c>
      <c r="AE18">
        <v>440.65447516252902</v>
      </c>
      <c r="AF18">
        <v>466.25564418821301</v>
      </c>
    </row>
    <row r="19" spans="1:32" x14ac:dyDescent="0.3">
      <c r="A19" t="s">
        <v>230</v>
      </c>
      <c r="B19" t="s">
        <v>331</v>
      </c>
      <c r="C19" t="s">
        <v>297</v>
      </c>
      <c r="D19" t="s">
        <v>332</v>
      </c>
      <c r="E19" t="s">
        <v>298</v>
      </c>
      <c r="F19">
        <v>360.25527420531699</v>
      </c>
      <c r="G19">
        <v>377.23149338779399</v>
      </c>
      <c r="H19">
        <v>393.71238322898301</v>
      </c>
      <c r="I19">
        <v>406.01036859302098</v>
      </c>
      <c r="J19">
        <v>415.12731458666798</v>
      </c>
      <c r="K19">
        <v>424.09115625709501</v>
      </c>
      <c r="L19">
        <v>433.98306171403101</v>
      </c>
      <c r="M19">
        <v>443.77906735538301</v>
      </c>
      <c r="N19">
        <v>450.84683777785102</v>
      </c>
      <c r="O19">
        <v>449.37954832137501</v>
      </c>
      <c r="P19">
        <v>443.98515898080001</v>
      </c>
      <c r="Q19">
        <v>443.86387907378298</v>
      </c>
      <c r="R19">
        <v>451.633810166297</v>
      </c>
      <c r="S19">
        <v>463.28959718770301</v>
      </c>
      <c r="T19">
        <v>463.03779295679402</v>
      </c>
      <c r="U19">
        <v>467.95498125186299</v>
      </c>
      <c r="V19">
        <v>466.22013324953002</v>
      </c>
      <c r="W19">
        <v>461.58297894972299</v>
      </c>
      <c r="X19">
        <v>458.48494591827802</v>
      </c>
      <c r="Y19">
        <v>463.57020646454799</v>
      </c>
      <c r="Z19">
        <v>474.479422301272</v>
      </c>
      <c r="AA19">
        <v>481.054115040466</v>
      </c>
      <c r="AB19">
        <v>489.64512680947303</v>
      </c>
      <c r="AC19">
        <v>502.19744203069598</v>
      </c>
      <c r="AD19">
        <v>516.97435789640099</v>
      </c>
      <c r="AE19">
        <v>539.62343312098801</v>
      </c>
      <c r="AF19">
        <v>573.09302913031604</v>
      </c>
    </row>
    <row r="20" spans="1:32" x14ac:dyDescent="0.3">
      <c r="A20" t="s">
        <v>230</v>
      </c>
      <c r="B20" t="s">
        <v>333</v>
      </c>
      <c r="C20" t="s">
        <v>297</v>
      </c>
      <c r="D20" t="s">
        <v>334</v>
      </c>
      <c r="E20" t="s">
        <v>298</v>
      </c>
      <c r="F20">
        <v>289.88627885266698</v>
      </c>
      <c r="G20">
        <v>293.537993125985</v>
      </c>
      <c r="H20">
        <v>294.99836916529</v>
      </c>
      <c r="I20">
        <v>292.18097501749799</v>
      </c>
      <c r="J20">
        <v>302.30873074033599</v>
      </c>
      <c r="K20">
        <v>322.956358236678</v>
      </c>
      <c r="L20">
        <v>345.08328604819002</v>
      </c>
      <c r="M20">
        <v>363.98509011329497</v>
      </c>
      <c r="N20">
        <v>377.54861219968899</v>
      </c>
      <c r="O20">
        <v>390.202594193864</v>
      </c>
      <c r="P20">
        <v>427.46871838726599</v>
      </c>
      <c r="Q20">
        <v>449.98237753069901</v>
      </c>
      <c r="R20">
        <v>486.160423735922</v>
      </c>
      <c r="S20">
        <v>550.43131901058905</v>
      </c>
      <c r="T20">
        <v>554.83982763762299</v>
      </c>
      <c r="U20">
        <v>565.01577249869297</v>
      </c>
      <c r="V20">
        <v>578.59562594711804</v>
      </c>
      <c r="W20">
        <v>556.90746653085398</v>
      </c>
      <c r="X20">
        <v>585.80441717340602</v>
      </c>
      <c r="Y20">
        <v>598.53344781259796</v>
      </c>
      <c r="Z20">
        <v>565.49923397069597</v>
      </c>
      <c r="AA20">
        <v>544.91579467433201</v>
      </c>
      <c r="AB20">
        <v>535.60347386850106</v>
      </c>
      <c r="AC20">
        <v>490.42645381375701</v>
      </c>
      <c r="AD20">
        <v>460.88568315756601</v>
      </c>
      <c r="AE20">
        <v>460.593605300533</v>
      </c>
      <c r="AF20">
        <v>461.92531858695401</v>
      </c>
    </row>
    <row r="21" spans="1:32" x14ac:dyDescent="0.3">
      <c r="A21" t="s">
        <v>230</v>
      </c>
      <c r="B21" t="s">
        <v>335</v>
      </c>
      <c r="C21" t="s">
        <v>297</v>
      </c>
      <c r="D21" t="s">
        <v>336</v>
      </c>
      <c r="E21" t="s">
        <v>298</v>
      </c>
      <c r="F21">
        <v>498.90935285465298</v>
      </c>
      <c r="G21">
        <v>514.12056530769996</v>
      </c>
      <c r="H21">
        <v>526.351280694004</v>
      </c>
      <c r="I21">
        <v>532.37047954299703</v>
      </c>
      <c r="J21">
        <v>554.24327272363098</v>
      </c>
      <c r="K21">
        <v>587.803828613532</v>
      </c>
      <c r="L21">
        <v>627.40813305857102</v>
      </c>
      <c r="M21">
        <v>665.54260638504604</v>
      </c>
      <c r="N21">
        <v>702.07028594899305</v>
      </c>
      <c r="O21">
        <v>734.06135428997698</v>
      </c>
      <c r="P21">
        <v>790.58650537947199</v>
      </c>
      <c r="Q21">
        <v>836.732972958201</v>
      </c>
      <c r="R21">
        <v>895.86768258625204</v>
      </c>
      <c r="S21">
        <v>981.77041766196805</v>
      </c>
      <c r="T21">
        <v>1001.11181296171</v>
      </c>
      <c r="U21">
        <v>1020.88480674223</v>
      </c>
      <c r="V21">
        <v>1037.68429937868</v>
      </c>
      <c r="W21">
        <v>1007.65099223855</v>
      </c>
      <c r="X21">
        <v>1028.3435912811799</v>
      </c>
      <c r="Y21">
        <v>1024.41882986115</v>
      </c>
      <c r="Z21">
        <v>977.69181763546305</v>
      </c>
      <c r="AA21">
        <v>949.46532720521202</v>
      </c>
      <c r="AB21">
        <v>933.63223527379296</v>
      </c>
      <c r="AC21">
        <v>876.046306423793</v>
      </c>
      <c r="AD21">
        <v>835.52142551721795</v>
      </c>
      <c r="AE21">
        <v>840.63600721273599</v>
      </c>
      <c r="AF21">
        <v>844.33640521263601</v>
      </c>
    </row>
    <row r="22" spans="1:32" x14ac:dyDescent="0.3">
      <c r="A22" t="s">
        <v>230</v>
      </c>
      <c r="B22" t="s">
        <v>337</v>
      </c>
      <c r="C22" t="s">
        <v>297</v>
      </c>
      <c r="D22" t="s">
        <v>338</v>
      </c>
      <c r="E22" t="s">
        <v>298</v>
      </c>
      <c r="F22">
        <v>209.28154356949699</v>
      </c>
      <c r="G22">
        <v>220.75956420746201</v>
      </c>
      <c r="H22">
        <v>231.45260203225499</v>
      </c>
      <c r="I22">
        <v>240.19914877845599</v>
      </c>
      <c r="J22">
        <v>251.91707496967601</v>
      </c>
      <c r="K22">
        <v>264.86323675695701</v>
      </c>
      <c r="L22">
        <v>282.34711656375799</v>
      </c>
      <c r="M22">
        <v>301.55282625672999</v>
      </c>
      <c r="N22">
        <v>324.42209198092098</v>
      </c>
      <c r="O22">
        <v>343.70476274165401</v>
      </c>
      <c r="P22">
        <v>363.04449543110098</v>
      </c>
      <c r="Q22">
        <v>386.641163155583</v>
      </c>
      <c r="R22">
        <v>409.64305665916601</v>
      </c>
      <c r="S22">
        <v>431.49696710552701</v>
      </c>
      <c r="T22">
        <v>446.34906420382799</v>
      </c>
      <c r="U22">
        <v>455.93873330311197</v>
      </c>
      <c r="V22">
        <v>459.21037346211898</v>
      </c>
      <c r="W22">
        <v>450.83090074406999</v>
      </c>
      <c r="X22">
        <v>442.578479270836</v>
      </c>
      <c r="Y22">
        <v>425.889934432161</v>
      </c>
      <c r="Z22">
        <v>412.20530778387598</v>
      </c>
      <c r="AA22">
        <v>404.57626229734097</v>
      </c>
      <c r="AB22">
        <v>398.05534029430203</v>
      </c>
      <c r="AC22">
        <v>385.63603222010198</v>
      </c>
      <c r="AD22">
        <v>374.64052827761498</v>
      </c>
      <c r="AE22">
        <v>380.04240191220299</v>
      </c>
      <c r="AF22">
        <v>382.41108662568303</v>
      </c>
    </row>
    <row r="23" spans="1:32" x14ac:dyDescent="0.3">
      <c r="A23" t="s">
        <v>230</v>
      </c>
      <c r="B23" t="s">
        <v>339</v>
      </c>
      <c r="C23" t="s">
        <v>297</v>
      </c>
      <c r="D23" t="s">
        <v>340</v>
      </c>
      <c r="E23" t="s">
        <v>298</v>
      </c>
      <c r="F23">
        <v>2161.5869784278302</v>
      </c>
      <c r="G23">
        <v>2237.0165141406201</v>
      </c>
      <c r="H23">
        <v>2364.4734037446501</v>
      </c>
      <c r="I23">
        <v>2523.9967077516299</v>
      </c>
      <c r="J23">
        <v>2669.8335415700899</v>
      </c>
      <c r="K23">
        <v>2856.0912528806998</v>
      </c>
      <c r="L23">
        <v>3005.8367339039601</v>
      </c>
      <c r="M23">
        <v>3177.51437937523</v>
      </c>
      <c r="N23">
        <v>3255.9967933032899</v>
      </c>
      <c r="O23">
        <v>3318.83249446741</v>
      </c>
      <c r="P23">
        <v>3386.4547443149499</v>
      </c>
      <c r="Q23">
        <v>3444.26276214262</v>
      </c>
      <c r="R23">
        <v>3524.11354012012</v>
      </c>
      <c r="S23">
        <v>3575.08777546084</v>
      </c>
      <c r="T23">
        <v>3542.2726980235302</v>
      </c>
      <c r="U23">
        <v>3509.2486551566699</v>
      </c>
      <c r="V23">
        <v>3417.5102699507702</v>
      </c>
      <c r="W23">
        <v>3175.1309758774401</v>
      </c>
      <c r="X23">
        <v>2919.73691577109</v>
      </c>
      <c r="Y23">
        <v>2705.28778770501</v>
      </c>
      <c r="Z23">
        <v>2537.9311540011299</v>
      </c>
      <c r="AA23">
        <v>2374.2864264454001</v>
      </c>
      <c r="AB23">
        <v>2262.8132729505101</v>
      </c>
      <c r="AC23">
        <v>2179.2174615069498</v>
      </c>
      <c r="AD23">
        <v>2191.28297991198</v>
      </c>
      <c r="AE23">
        <v>2160.2422334441198</v>
      </c>
      <c r="AF23">
        <v>2226.6822574703401</v>
      </c>
    </row>
    <row r="24" spans="1:32" x14ac:dyDescent="0.3">
      <c r="A24" t="s">
        <v>230</v>
      </c>
      <c r="B24" t="s">
        <v>341</v>
      </c>
      <c r="C24" t="s">
        <v>297</v>
      </c>
      <c r="D24" t="s">
        <v>342</v>
      </c>
      <c r="E24" t="s">
        <v>298</v>
      </c>
      <c r="F24">
        <v>4761.0240173242601</v>
      </c>
      <c r="G24">
        <v>4943.4693084598202</v>
      </c>
      <c r="H24">
        <v>5028.5229617863697</v>
      </c>
      <c r="I24">
        <v>5175.9608258475</v>
      </c>
      <c r="J24">
        <v>5311.7924938590604</v>
      </c>
      <c r="K24">
        <v>5428.0466677091599</v>
      </c>
      <c r="L24">
        <v>5642.6415743486596</v>
      </c>
      <c r="M24">
        <v>5792.2290443468801</v>
      </c>
      <c r="N24">
        <v>5957.8012120414796</v>
      </c>
      <c r="O24">
        <v>6055.7517116987201</v>
      </c>
      <c r="P24">
        <v>6019.7396771127396</v>
      </c>
      <c r="Q24">
        <v>6059.2616509777799</v>
      </c>
      <c r="R24">
        <v>6162.2365158622297</v>
      </c>
      <c r="S24">
        <v>6217.8606293684197</v>
      </c>
      <c r="T24">
        <v>6009.49783638586</v>
      </c>
      <c r="U24">
        <v>5931.7257118811403</v>
      </c>
      <c r="V24">
        <v>5715.5211504272202</v>
      </c>
      <c r="W24">
        <v>5470.14717287039</v>
      </c>
      <c r="X24">
        <v>5302.2883471037103</v>
      </c>
      <c r="Y24">
        <v>5338.5536993895603</v>
      </c>
      <c r="Z24">
        <v>5500.5796335587502</v>
      </c>
      <c r="AA24">
        <v>5667.7472523957504</v>
      </c>
      <c r="AB24">
        <v>5840.8217875644004</v>
      </c>
      <c r="AC24">
        <v>5940.5144289729997</v>
      </c>
      <c r="AD24">
        <v>5968.6913373506704</v>
      </c>
      <c r="AE24">
        <v>5891.0913432794496</v>
      </c>
      <c r="AF24">
        <v>5993.8164327402801</v>
      </c>
    </row>
    <row r="25" spans="1:32" x14ac:dyDescent="0.3">
      <c r="A25" t="s">
        <v>230</v>
      </c>
      <c r="B25" t="s">
        <v>343</v>
      </c>
      <c r="C25" t="s">
        <v>297</v>
      </c>
      <c r="D25" t="s">
        <v>344</v>
      </c>
      <c r="E25" t="s">
        <v>298</v>
      </c>
      <c r="F25">
        <v>586.52483997243098</v>
      </c>
      <c r="G25">
        <v>604.22782763357804</v>
      </c>
      <c r="H25">
        <v>613.23315628440503</v>
      </c>
      <c r="I25">
        <v>630.56627717092601</v>
      </c>
      <c r="J25">
        <v>648.66295974658101</v>
      </c>
      <c r="K25">
        <v>664.61956344197802</v>
      </c>
      <c r="L25">
        <v>696.67119017853997</v>
      </c>
      <c r="M25">
        <v>725.35736653199899</v>
      </c>
      <c r="N25">
        <v>761.44324341958497</v>
      </c>
      <c r="O25">
        <v>782.78571665823802</v>
      </c>
      <c r="P25">
        <v>782.26598130180605</v>
      </c>
      <c r="Q25">
        <v>795.30250109038695</v>
      </c>
      <c r="R25">
        <v>820.60659327542101</v>
      </c>
      <c r="S25">
        <v>838.05085931241297</v>
      </c>
      <c r="T25">
        <v>822.68680799894605</v>
      </c>
      <c r="U25">
        <v>823.49571032044696</v>
      </c>
      <c r="V25">
        <v>810.86463624676196</v>
      </c>
      <c r="W25">
        <v>776.12511753599404</v>
      </c>
      <c r="X25">
        <v>753.49433852690697</v>
      </c>
      <c r="Y25">
        <v>758.38607302227399</v>
      </c>
      <c r="Z25">
        <v>789.96680421744304</v>
      </c>
      <c r="AA25">
        <v>830.21662312026297</v>
      </c>
      <c r="AB25">
        <v>876.96315330652999</v>
      </c>
      <c r="AC25">
        <v>901.59213575376202</v>
      </c>
      <c r="AD25">
        <v>924.54819213433598</v>
      </c>
      <c r="AE25">
        <v>879.63773584666103</v>
      </c>
      <c r="AF25">
        <v>877.59285151143695</v>
      </c>
    </row>
    <row r="26" spans="1:32" x14ac:dyDescent="0.3">
      <c r="A26" t="s">
        <v>230</v>
      </c>
      <c r="B26" t="s">
        <v>345</v>
      </c>
      <c r="C26" t="s">
        <v>297</v>
      </c>
      <c r="D26" t="s">
        <v>346</v>
      </c>
      <c r="E26" t="s">
        <v>298</v>
      </c>
      <c r="F26">
        <v>2377.4596349968901</v>
      </c>
      <c r="G26">
        <v>2480.35413707615</v>
      </c>
      <c r="H26">
        <v>2524.91592786207</v>
      </c>
      <c r="I26">
        <v>2601.7279287269598</v>
      </c>
      <c r="J26">
        <v>2668.5775885234498</v>
      </c>
      <c r="K26">
        <v>2721.6553249299</v>
      </c>
      <c r="L26">
        <v>2825.5007284010499</v>
      </c>
      <c r="M26">
        <v>2893.7943217574498</v>
      </c>
      <c r="N26">
        <v>2979.3106139320598</v>
      </c>
      <c r="O26">
        <v>3031.8446848781</v>
      </c>
      <c r="P26">
        <v>3014.68376173144</v>
      </c>
      <c r="Q26">
        <v>3030.9737124040298</v>
      </c>
      <c r="R26">
        <v>3074.6930507265802</v>
      </c>
      <c r="S26">
        <v>3096.2073516124501</v>
      </c>
      <c r="T26">
        <v>2982.6031764643099</v>
      </c>
      <c r="U26">
        <v>2939.8413514669801</v>
      </c>
      <c r="V26">
        <v>2841.2314304844999</v>
      </c>
      <c r="W26">
        <v>2705.3038529322898</v>
      </c>
      <c r="X26">
        <v>2614.6864275859298</v>
      </c>
      <c r="Y26">
        <v>2638.0821334695802</v>
      </c>
      <c r="Z26">
        <v>2707.15778185409</v>
      </c>
      <c r="AA26">
        <v>2784.9312460820202</v>
      </c>
      <c r="AB26">
        <v>2841.69415055643</v>
      </c>
      <c r="AC26">
        <v>2826.4826696616701</v>
      </c>
      <c r="AD26">
        <v>2799.50806957639</v>
      </c>
      <c r="AE26">
        <v>2780.6409770421101</v>
      </c>
      <c r="AF26">
        <v>2822.8046701856902</v>
      </c>
    </row>
    <row r="27" spans="1:32" x14ac:dyDescent="0.3">
      <c r="A27" t="s">
        <v>230</v>
      </c>
      <c r="B27" t="s">
        <v>347</v>
      </c>
      <c r="C27" t="s">
        <v>297</v>
      </c>
      <c r="D27" t="s">
        <v>348</v>
      </c>
      <c r="E27" t="s">
        <v>298</v>
      </c>
      <c r="F27">
        <v>1797.25879725916</v>
      </c>
      <c r="G27">
        <v>1858.83249600061</v>
      </c>
      <c r="H27">
        <v>1890.2870359041799</v>
      </c>
      <c r="I27">
        <v>1943.5297697311601</v>
      </c>
      <c r="J27">
        <v>1994.4344618089999</v>
      </c>
      <c r="K27">
        <v>2041.7413331125499</v>
      </c>
      <c r="L27">
        <v>2120.4982898468302</v>
      </c>
      <c r="M27">
        <v>2173.1968772652099</v>
      </c>
      <c r="N27">
        <v>2217.10443144076</v>
      </c>
      <c r="O27">
        <v>2241.1355362621598</v>
      </c>
      <c r="P27">
        <v>2222.7882331071401</v>
      </c>
      <c r="Q27">
        <v>2233.0263057938801</v>
      </c>
      <c r="R27">
        <v>2267.0639662183798</v>
      </c>
      <c r="S27">
        <v>2283.8094750907098</v>
      </c>
      <c r="T27">
        <v>2204.5336864964702</v>
      </c>
      <c r="U27">
        <v>2168.74408315652</v>
      </c>
      <c r="V27">
        <v>2063.64848363387</v>
      </c>
      <c r="W27">
        <v>1989.00036869428</v>
      </c>
      <c r="X27">
        <v>1934.33704222451</v>
      </c>
      <c r="Y27">
        <v>1942.3589532113799</v>
      </c>
      <c r="Z27">
        <v>2003.6818779109899</v>
      </c>
      <c r="AA27">
        <v>2052.8017244511502</v>
      </c>
      <c r="AB27">
        <v>2122.2497175624098</v>
      </c>
      <c r="AC27">
        <v>2212.46299741966</v>
      </c>
      <c r="AD27">
        <v>2244.7114829429001</v>
      </c>
      <c r="AE27">
        <v>2230.8126303906802</v>
      </c>
      <c r="AF27">
        <v>2293.4189110431498</v>
      </c>
    </row>
    <row r="28" spans="1:32" x14ac:dyDescent="0.3">
      <c r="A28" t="s">
        <v>230</v>
      </c>
      <c r="B28" t="s">
        <v>349</v>
      </c>
      <c r="C28" t="s">
        <v>297</v>
      </c>
      <c r="D28" t="s">
        <v>350</v>
      </c>
      <c r="E28" t="s">
        <v>298</v>
      </c>
      <c r="F28">
        <v>864.93919225489503</v>
      </c>
      <c r="G28">
        <v>923.82223420615605</v>
      </c>
      <c r="H28">
        <v>977.33341846348196</v>
      </c>
      <c r="I28">
        <v>1030.4078024703699</v>
      </c>
      <c r="J28">
        <v>1075.0120394225301</v>
      </c>
      <c r="K28">
        <v>1137.02981474534</v>
      </c>
      <c r="L28">
        <v>1200.4812053405101</v>
      </c>
      <c r="M28">
        <v>1265.0787925294601</v>
      </c>
      <c r="N28">
        <v>1321.27317739249</v>
      </c>
      <c r="O28">
        <v>1374.99371268137</v>
      </c>
      <c r="P28">
        <v>1442.3915606074499</v>
      </c>
      <c r="Q28">
        <v>1512.9129600050501</v>
      </c>
      <c r="R28">
        <v>1599.0856171051</v>
      </c>
      <c r="S28">
        <v>1695.6102485777601</v>
      </c>
      <c r="T28">
        <v>1734.8834357916301</v>
      </c>
      <c r="U28">
        <v>1807.81915708425</v>
      </c>
      <c r="V28">
        <v>1809.8670114402901</v>
      </c>
      <c r="W28">
        <v>1748.7858161950601</v>
      </c>
      <c r="X28">
        <v>1709.02917337247</v>
      </c>
      <c r="Y28">
        <v>1666.8342058809999</v>
      </c>
      <c r="Z28">
        <v>1659.1909109124001</v>
      </c>
      <c r="AA28">
        <v>1675.19804394992</v>
      </c>
      <c r="AB28">
        <v>1716.64190098737</v>
      </c>
      <c r="AC28">
        <v>1776.88953774423</v>
      </c>
      <c r="AD28">
        <v>1792.8872736803401</v>
      </c>
      <c r="AE28">
        <v>1756.0240924622999</v>
      </c>
      <c r="AF28">
        <v>1722.14003670029</v>
      </c>
    </row>
    <row r="29" spans="1:32" x14ac:dyDescent="0.3">
      <c r="A29" t="s">
        <v>230</v>
      </c>
      <c r="B29" t="s">
        <v>351</v>
      </c>
      <c r="C29" t="s">
        <v>297</v>
      </c>
      <c r="D29" t="s">
        <v>352</v>
      </c>
      <c r="E29" t="s">
        <v>298</v>
      </c>
      <c r="F29">
        <v>242.19883495293001</v>
      </c>
      <c r="G29">
        <v>256.752943600609</v>
      </c>
      <c r="H29">
        <v>270.241073562655</v>
      </c>
      <c r="I29">
        <v>284.14175139362601</v>
      </c>
      <c r="J29">
        <v>296.45377150690803</v>
      </c>
      <c r="K29">
        <v>311.576911565692</v>
      </c>
      <c r="L29">
        <v>328.62052812074</v>
      </c>
      <c r="M29">
        <v>346.40465414995799</v>
      </c>
      <c r="N29">
        <v>359.78535460842699</v>
      </c>
      <c r="O29">
        <v>373.74349313459902</v>
      </c>
      <c r="P29">
        <v>388.78886089011201</v>
      </c>
      <c r="Q29">
        <v>405.91072830031197</v>
      </c>
      <c r="R29">
        <v>425.51635575481498</v>
      </c>
      <c r="S29">
        <v>446.51508982265301</v>
      </c>
      <c r="T29">
        <v>457.03527765461303</v>
      </c>
      <c r="U29">
        <v>486.48161027540999</v>
      </c>
      <c r="V29">
        <v>499.006870471676</v>
      </c>
      <c r="W29">
        <v>502.46682939947601</v>
      </c>
      <c r="X29">
        <v>511.83477515984401</v>
      </c>
      <c r="Y29">
        <v>509.12786921536002</v>
      </c>
      <c r="Z29">
        <v>526.11584714374101</v>
      </c>
      <c r="AA29">
        <v>548.44358830967099</v>
      </c>
      <c r="AB29">
        <v>583.94012027469796</v>
      </c>
      <c r="AC29">
        <v>628.00291313826494</v>
      </c>
      <c r="AD29">
        <v>642.802108871212</v>
      </c>
      <c r="AE29">
        <v>650.02463735902495</v>
      </c>
      <c r="AF29">
        <v>651.71221246310199</v>
      </c>
    </row>
    <row r="30" spans="1:32" x14ac:dyDescent="0.3">
      <c r="A30" t="s">
        <v>230</v>
      </c>
      <c r="B30" t="s">
        <v>353</v>
      </c>
      <c r="C30" t="s">
        <v>297</v>
      </c>
      <c r="D30" t="s">
        <v>354</v>
      </c>
      <c r="E30" t="s">
        <v>298</v>
      </c>
      <c r="F30">
        <v>18.422982874152201</v>
      </c>
      <c r="G30">
        <v>19.825334803106099</v>
      </c>
      <c r="H30">
        <v>21.0945759804342</v>
      </c>
      <c r="I30">
        <v>22.38078850374</v>
      </c>
      <c r="J30">
        <v>23.374627315255399</v>
      </c>
      <c r="K30">
        <v>24.898611778445598</v>
      </c>
      <c r="L30">
        <v>26.483607500614202</v>
      </c>
      <c r="M30">
        <v>27.994978235692201</v>
      </c>
      <c r="N30">
        <v>29.587742469618501</v>
      </c>
      <c r="O30">
        <v>30.8867200981162</v>
      </c>
      <c r="P30">
        <v>32.469348209531198</v>
      </c>
      <c r="Q30">
        <v>33.9659122730517</v>
      </c>
      <c r="R30">
        <v>35.856154438391698</v>
      </c>
      <c r="S30">
        <v>37.691575929272098</v>
      </c>
      <c r="T30">
        <v>37.500869855325597</v>
      </c>
      <c r="U30">
        <v>38.139166309546098</v>
      </c>
      <c r="V30">
        <v>38.650471327152196</v>
      </c>
      <c r="W30">
        <v>37.592077135782297</v>
      </c>
      <c r="X30">
        <v>38.163195916851201</v>
      </c>
      <c r="Y30">
        <v>40.072985978988498</v>
      </c>
      <c r="Z30">
        <v>40.891484601747102</v>
      </c>
      <c r="AA30">
        <v>40.404448056666197</v>
      </c>
      <c r="AB30">
        <v>40.661247903471498</v>
      </c>
      <c r="AC30">
        <v>43.298357683442902</v>
      </c>
      <c r="AD30">
        <v>50.761098792867202</v>
      </c>
      <c r="AE30">
        <v>55.237733663657103</v>
      </c>
      <c r="AF30">
        <v>58.814711344853599</v>
      </c>
    </row>
    <row r="31" spans="1:32" x14ac:dyDescent="0.3">
      <c r="A31" t="s">
        <v>230</v>
      </c>
      <c r="B31" t="s">
        <v>355</v>
      </c>
      <c r="C31" t="s">
        <v>297</v>
      </c>
      <c r="D31" t="s">
        <v>356</v>
      </c>
      <c r="E31" t="s">
        <v>298</v>
      </c>
      <c r="F31">
        <v>110.897952604514</v>
      </c>
      <c r="G31">
        <v>117.600836366232</v>
      </c>
      <c r="H31">
        <v>123.82210539138499</v>
      </c>
      <c r="I31">
        <v>130.20244198338301</v>
      </c>
      <c r="J31">
        <v>135.64663318351</v>
      </c>
      <c r="K31">
        <v>142.82084779437301</v>
      </c>
      <c r="L31">
        <v>150.68493347795399</v>
      </c>
      <c r="M31">
        <v>158.88167818086501</v>
      </c>
      <c r="N31">
        <v>166.594314810627</v>
      </c>
      <c r="O31">
        <v>172.963042442833</v>
      </c>
      <c r="P31">
        <v>180.38677041971101</v>
      </c>
      <c r="Q31">
        <v>187.435508442528</v>
      </c>
      <c r="R31">
        <v>195.86448334520099</v>
      </c>
      <c r="S31">
        <v>204.179546605746</v>
      </c>
      <c r="T31">
        <v>206.297408110112</v>
      </c>
      <c r="U31">
        <v>210.17528449164399</v>
      </c>
      <c r="V31">
        <v>208.49239441986501</v>
      </c>
      <c r="W31">
        <v>204.67262418206599</v>
      </c>
      <c r="X31">
        <v>204.43301596572701</v>
      </c>
      <c r="Y31">
        <v>200.096273472299</v>
      </c>
      <c r="Z31">
        <v>197.172402192107</v>
      </c>
      <c r="AA31">
        <v>197.52549438232001</v>
      </c>
      <c r="AB31">
        <v>202.690226061825</v>
      </c>
      <c r="AC31">
        <v>215.69508230016899</v>
      </c>
      <c r="AD31">
        <v>220.03366714092201</v>
      </c>
      <c r="AE31">
        <v>208.07229593835001</v>
      </c>
      <c r="AF31">
        <v>194.24549662810301</v>
      </c>
    </row>
    <row r="32" spans="1:32" x14ac:dyDescent="0.3">
      <c r="A32" t="s">
        <v>230</v>
      </c>
      <c r="B32" t="s">
        <v>357</v>
      </c>
      <c r="C32" t="s">
        <v>297</v>
      </c>
      <c r="D32" t="s">
        <v>358</v>
      </c>
      <c r="E32" t="s">
        <v>298</v>
      </c>
      <c r="F32">
        <v>410.00352366537902</v>
      </c>
      <c r="G32">
        <v>439.98703247663002</v>
      </c>
      <c r="H32">
        <v>467.07537926767998</v>
      </c>
      <c r="I32">
        <v>493.54405823170998</v>
      </c>
      <c r="J32">
        <v>514.87183302686901</v>
      </c>
      <c r="K32">
        <v>547.27784523056403</v>
      </c>
      <c r="L32">
        <v>577.78118110017795</v>
      </c>
      <c r="M32">
        <v>608.10778150721603</v>
      </c>
      <c r="N32">
        <v>635.45977218607197</v>
      </c>
      <c r="O32">
        <v>661.68433385800199</v>
      </c>
      <c r="P32">
        <v>697.869820977323</v>
      </c>
      <c r="Q32">
        <v>731.55172773144</v>
      </c>
      <c r="R32">
        <v>773.13269785710997</v>
      </c>
      <c r="S32">
        <v>820.13622834621697</v>
      </c>
      <c r="T32">
        <v>834.60183512187405</v>
      </c>
      <c r="U32">
        <v>859.42573642581101</v>
      </c>
      <c r="V32">
        <v>850.70473126756599</v>
      </c>
      <c r="W32">
        <v>790.80845906311004</v>
      </c>
      <c r="X32">
        <v>745.886343633195</v>
      </c>
      <c r="Y32">
        <v>711.72800577628698</v>
      </c>
      <c r="Z32">
        <v>692.07201477187903</v>
      </c>
      <c r="AA32">
        <v>689.271354576112</v>
      </c>
      <c r="AB32">
        <v>693.24949077059398</v>
      </c>
      <c r="AC32">
        <v>698.43722688744003</v>
      </c>
      <c r="AD32">
        <v>698.52609390013299</v>
      </c>
      <c r="AE32">
        <v>673.76225878117202</v>
      </c>
      <c r="AF32">
        <v>655.17309919565901</v>
      </c>
    </row>
    <row r="33" spans="1:32" x14ac:dyDescent="0.3">
      <c r="A33" t="s">
        <v>230</v>
      </c>
      <c r="B33" t="s">
        <v>359</v>
      </c>
      <c r="C33" t="s">
        <v>297</v>
      </c>
      <c r="D33" t="s">
        <v>360</v>
      </c>
      <c r="E33" t="s">
        <v>298</v>
      </c>
      <c r="F33">
        <v>83.056685677794306</v>
      </c>
      <c r="G33">
        <v>89.301774804735402</v>
      </c>
      <c r="H33">
        <v>94.738752883309601</v>
      </c>
      <c r="I33">
        <v>99.766286284867107</v>
      </c>
      <c r="J33">
        <v>104.27602096650401</v>
      </c>
      <c r="K33">
        <v>110.066000043982</v>
      </c>
      <c r="L33">
        <v>116.49947029111399</v>
      </c>
      <c r="M33">
        <v>123.251761746325</v>
      </c>
      <c r="N33">
        <v>129.395432212987</v>
      </c>
      <c r="O33">
        <v>135.24998486966001</v>
      </c>
      <c r="P33">
        <v>142.41049203258899</v>
      </c>
      <c r="Q33">
        <v>153.56467223670501</v>
      </c>
      <c r="R33">
        <v>168.21845866755601</v>
      </c>
      <c r="S33">
        <v>186.57925631876</v>
      </c>
      <c r="T33">
        <v>198.912918453294</v>
      </c>
      <c r="U33">
        <v>213.01844533440399</v>
      </c>
      <c r="V33">
        <v>212.383337672978</v>
      </c>
      <c r="W33">
        <v>212.671657917283</v>
      </c>
      <c r="X33">
        <v>208.329412296013</v>
      </c>
      <c r="Y33">
        <v>205.582892420088</v>
      </c>
      <c r="Z33">
        <v>202.82418016296199</v>
      </c>
      <c r="AA33">
        <v>199.49205973066501</v>
      </c>
      <c r="AB33">
        <v>196.106399457896</v>
      </c>
      <c r="AC33">
        <v>191.512653859523</v>
      </c>
      <c r="AD33">
        <v>180.79392494672001</v>
      </c>
      <c r="AE33">
        <v>168.927166720093</v>
      </c>
      <c r="AF33">
        <v>162.194517068572</v>
      </c>
    </row>
    <row r="34" spans="1:32" x14ac:dyDescent="0.3">
      <c r="A34" t="s">
        <v>230</v>
      </c>
      <c r="B34" t="s">
        <v>361</v>
      </c>
      <c r="C34" t="s">
        <v>297</v>
      </c>
      <c r="D34" t="s">
        <v>362</v>
      </c>
      <c r="E34" t="s">
        <v>298</v>
      </c>
      <c r="F34">
        <v>622.00822171558798</v>
      </c>
      <c r="G34">
        <v>647.83946281214003</v>
      </c>
      <c r="H34">
        <v>679.74593277677798</v>
      </c>
      <c r="I34">
        <v>710.19293609821204</v>
      </c>
      <c r="J34">
        <v>733.80364627830795</v>
      </c>
      <c r="K34">
        <v>758.19919750884401</v>
      </c>
      <c r="L34">
        <v>798.81036113475398</v>
      </c>
      <c r="M34">
        <v>828.51130029589103</v>
      </c>
      <c r="N34">
        <v>847.76230376339299</v>
      </c>
      <c r="O34">
        <v>846.91684427764596</v>
      </c>
      <c r="P34">
        <v>850.18629311822997</v>
      </c>
      <c r="Q34">
        <v>867.26707482491702</v>
      </c>
      <c r="R34">
        <v>894.12130002605295</v>
      </c>
      <c r="S34">
        <v>902.33737032023396</v>
      </c>
      <c r="T34">
        <v>895.78146361527104</v>
      </c>
      <c r="U34">
        <v>902.55768756259204</v>
      </c>
      <c r="V34">
        <v>891.37756279551297</v>
      </c>
      <c r="W34">
        <v>848.72248252009695</v>
      </c>
      <c r="X34">
        <v>802.98110713655001</v>
      </c>
      <c r="Y34">
        <v>787.66442588092502</v>
      </c>
      <c r="Z34">
        <v>815.68593003036096</v>
      </c>
      <c r="AA34">
        <v>846.17878569821301</v>
      </c>
      <c r="AB34">
        <v>895.48391911680403</v>
      </c>
      <c r="AC34">
        <v>941.88659827197205</v>
      </c>
      <c r="AD34">
        <v>998.33767167964095</v>
      </c>
      <c r="AE34">
        <v>910.86987946759598</v>
      </c>
      <c r="AF34">
        <v>886.90484347778397</v>
      </c>
    </row>
    <row r="35" spans="1:32" x14ac:dyDescent="0.3">
      <c r="A35" t="s">
        <v>230</v>
      </c>
      <c r="B35" t="s">
        <v>363</v>
      </c>
      <c r="C35" t="s">
        <v>297</v>
      </c>
      <c r="D35" t="s">
        <v>364</v>
      </c>
      <c r="E35" t="s">
        <v>298</v>
      </c>
      <c r="F35">
        <v>1730.4458418046099</v>
      </c>
      <c r="G35">
        <v>1823.5641488077599</v>
      </c>
      <c r="H35">
        <v>1900.535327589</v>
      </c>
      <c r="I35">
        <v>1972.91126632848</v>
      </c>
      <c r="J35">
        <v>2038.82547420438</v>
      </c>
      <c r="K35">
        <v>2117.9718306075401</v>
      </c>
      <c r="L35">
        <v>2245.4606249213198</v>
      </c>
      <c r="M35">
        <v>2345.8622863534301</v>
      </c>
      <c r="N35">
        <v>2439.8741275410298</v>
      </c>
      <c r="O35">
        <v>2484.2894835496299</v>
      </c>
      <c r="P35">
        <v>2508.0960036905399</v>
      </c>
      <c r="Q35">
        <v>2522.37771792897</v>
      </c>
      <c r="R35">
        <v>2536.9710120428399</v>
      </c>
      <c r="S35">
        <v>2576.8656547522501</v>
      </c>
      <c r="T35">
        <v>2591.43872559697</v>
      </c>
      <c r="U35">
        <v>2614.8745968326698</v>
      </c>
      <c r="V35">
        <v>2620.6135029205002</v>
      </c>
      <c r="W35">
        <v>2634.7009200180701</v>
      </c>
      <c r="X35">
        <v>2641.58509480475</v>
      </c>
      <c r="Y35">
        <v>2594.39747641952</v>
      </c>
      <c r="Z35">
        <v>2586.2407812791898</v>
      </c>
      <c r="AA35">
        <v>2592.6528525649101</v>
      </c>
      <c r="AB35">
        <v>2640.43331686387</v>
      </c>
      <c r="AC35">
        <v>2685.8252474374799</v>
      </c>
      <c r="AD35">
        <v>2808.16810307062</v>
      </c>
      <c r="AE35">
        <v>2889.9739294116298</v>
      </c>
      <c r="AF35">
        <v>3062.7435206442701</v>
      </c>
    </row>
    <row r="36" spans="1:32" x14ac:dyDescent="0.3">
      <c r="A36" t="s">
        <v>230</v>
      </c>
      <c r="B36" t="s">
        <v>365</v>
      </c>
      <c r="C36" t="s">
        <v>297</v>
      </c>
      <c r="D36" t="s">
        <v>366</v>
      </c>
      <c r="E36" t="s">
        <v>298</v>
      </c>
      <c r="F36">
        <v>643.64958998939005</v>
      </c>
      <c r="G36">
        <v>650.726968326612</v>
      </c>
      <c r="H36">
        <v>658.17804920454205</v>
      </c>
      <c r="I36">
        <v>663.25523045067496</v>
      </c>
      <c r="J36">
        <v>669.60524063839102</v>
      </c>
      <c r="K36">
        <v>683.58081967222904</v>
      </c>
      <c r="L36">
        <v>693.80425547168795</v>
      </c>
      <c r="M36">
        <v>687.47983929314603</v>
      </c>
      <c r="N36">
        <v>687.059443257103</v>
      </c>
      <c r="O36">
        <v>678.297814678637</v>
      </c>
      <c r="P36">
        <v>667.05700188528999</v>
      </c>
      <c r="Q36">
        <v>667.67632951925998</v>
      </c>
      <c r="R36">
        <v>673.71746647489203</v>
      </c>
      <c r="S36">
        <v>682.93677292471602</v>
      </c>
      <c r="T36">
        <v>663.23655902308496</v>
      </c>
      <c r="U36">
        <v>647.99953421004705</v>
      </c>
      <c r="V36">
        <v>627.05828714755103</v>
      </c>
      <c r="W36">
        <v>590.16850702397096</v>
      </c>
      <c r="X36">
        <v>544.12330431005898</v>
      </c>
      <c r="Y36">
        <v>519.43101921175798</v>
      </c>
      <c r="Z36">
        <v>503.68358655361499</v>
      </c>
      <c r="AA36">
        <v>487.528607953772</v>
      </c>
      <c r="AB36">
        <v>475.08245340214398</v>
      </c>
      <c r="AC36">
        <v>454.33874315976499</v>
      </c>
      <c r="AD36">
        <v>446.99778227139501</v>
      </c>
      <c r="AE36">
        <v>427.72627948651598</v>
      </c>
      <c r="AF36">
        <v>423.57336474452399</v>
      </c>
    </row>
    <row r="37" spans="1:32" x14ac:dyDescent="0.3">
      <c r="A37" t="s">
        <v>230</v>
      </c>
      <c r="B37" t="s">
        <v>367</v>
      </c>
      <c r="C37" t="s">
        <v>297</v>
      </c>
      <c r="D37" t="s">
        <v>368</v>
      </c>
      <c r="E37" t="s">
        <v>298</v>
      </c>
      <c r="F37">
        <v>668.62112582093903</v>
      </c>
      <c r="G37">
        <v>718.12923748126502</v>
      </c>
      <c r="H37">
        <v>757.99755149242696</v>
      </c>
      <c r="I37">
        <v>801.28211249688297</v>
      </c>
      <c r="J37">
        <v>835.94103753595004</v>
      </c>
      <c r="K37">
        <v>867.53509900377003</v>
      </c>
      <c r="L37">
        <v>961.63093422306497</v>
      </c>
      <c r="M37">
        <v>1021.55289160609</v>
      </c>
      <c r="N37">
        <v>1074.91919307796</v>
      </c>
      <c r="O37">
        <v>1100.6545868901001</v>
      </c>
      <c r="P37">
        <v>1105.19038008188</v>
      </c>
      <c r="Q37">
        <v>1092.0714426438101</v>
      </c>
      <c r="R37">
        <v>1076.0782126535701</v>
      </c>
      <c r="S37">
        <v>1071.3076805042001</v>
      </c>
      <c r="T37">
        <v>1060.5013585618699</v>
      </c>
      <c r="U37">
        <v>1062.92854365268</v>
      </c>
      <c r="V37">
        <v>1064.13660684705</v>
      </c>
      <c r="W37">
        <v>1088.7729979626699</v>
      </c>
      <c r="X37">
        <v>1120.4116788157301</v>
      </c>
      <c r="Y37">
        <v>1082.45888581502</v>
      </c>
      <c r="Z37">
        <v>1062.40239730342</v>
      </c>
      <c r="AA37">
        <v>1054.7962073378401</v>
      </c>
      <c r="AB37">
        <v>1055.5796445102701</v>
      </c>
      <c r="AC37">
        <v>1039.51058455168</v>
      </c>
      <c r="AD37">
        <v>1037.8523348636199</v>
      </c>
      <c r="AE37">
        <v>1027.1780441639701</v>
      </c>
      <c r="AF37">
        <v>1054.8969109258301</v>
      </c>
    </row>
    <row r="38" spans="1:32" x14ac:dyDescent="0.3">
      <c r="A38" t="s">
        <v>230</v>
      </c>
      <c r="B38" t="s">
        <v>369</v>
      </c>
      <c r="C38" t="s">
        <v>297</v>
      </c>
      <c r="D38" t="s">
        <v>370</v>
      </c>
      <c r="E38" t="s">
        <v>298</v>
      </c>
      <c r="F38">
        <v>414.70509059915298</v>
      </c>
      <c r="G38">
        <v>451.59044119798199</v>
      </c>
      <c r="H38">
        <v>481.39401990221597</v>
      </c>
      <c r="I38">
        <v>505.532175516998</v>
      </c>
      <c r="J38">
        <v>530.56212182721504</v>
      </c>
      <c r="K38">
        <v>564.26355009574797</v>
      </c>
      <c r="L38">
        <v>587.45929107325196</v>
      </c>
      <c r="M38">
        <v>634.61062710449198</v>
      </c>
      <c r="N38">
        <v>675.98894574836504</v>
      </c>
      <c r="O38">
        <v>703.57061247255695</v>
      </c>
      <c r="P38">
        <v>734.34848719258798</v>
      </c>
      <c r="Q38">
        <v>761.29428594342301</v>
      </c>
      <c r="R38">
        <v>785.92876408049005</v>
      </c>
      <c r="S38">
        <v>821.509604504305</v>
      </c>
      <c r="T38">
        <v>867.02111468688599</v>
      </c>
      <c r="U38">
        <v>903.53341583098802</v>
      </c>
      <c r="V38">
        <v>929.27515524178796</v>
      </c>
      <c r="W38">
        <v>955.74918994337895</v>
      </c>
      <c r="X38">
        <v>976.77946550540196</v>
      </c>
      <c r="Y38">
        <v>992.24629701598803</v>
      </c>
      <c r="Z38">
        <v>1019.92094981104</v>
      </c>
      <c r="AA38">
        <v>1050.0571956937599</v>
      </c>
      <c r="AB38">
        <v>1109.50977256229</v>
      </c>
      <c r="AC38">
        <v>1191.8127214475701</v>
      </c>
      <c r="AD38">
        <v>1323.2721344204699</v>
      </c>
      <c r="AE38">
        <v>1435.0696057611401</v>
      </c>
      <c r="AF38">
        <v>1584.2732449739201</v>
      </c>
    </row>
    <row r="39" spans="1:32" x14ac:dyDescent="0.3">
      <c r="A39" t="s">
        <v>230</v>
      </c>
      <c r="B39" t="s">
        <v>371</v>
      </c>
      <c r="C39" t="s">
        <v>297</v>
      </c>
      <c r="D39" t="s">
        <v>372</v>
      </c>
      <c r="E39" t="s">
        <v>298</v>
      </c>
      <c r="F39">
        <v>2982.4314171584201</v>
      </c>
      <c r="G39">
        <v>3078.04325848393</v>
      </c>
      <c r="H39">
        <v>3175.56565241934</v>
      </c>
      <c r="I39">
        <v>3251.9655762725201</v>
      </c>
      <c r="J39">
        <v>3329.11800503414</v>
      </c>
      <c r="K39">
        <v>3424.3184829031202</v>
      </c>
      <c r="L39">
        <v>3489.7428865915799</v>
      </c>
      <c r="M39">
        <v>3555.1661089346098</v>
      </c>
      <c r="N39">
        <v>3612.2876147475699</v>
      </c>
      <c r="O39">
        <v>3623.1492321095302</v>
      </c>
      <c r="P39">
        <v>3717.9012097339501</v>
      </c>
      <c r="Q39">
        <v>3832.94278051223</v>
      </c>
      <c r="R39">
        <v>3962.55913190418</v>
      </c>
      <c r="S39">
        <v>4026.4927550699199</v>
      </c>
      <c r="T39">
        <v>4042.6536949306001</v>
      </c>
      <c r="U39">
        <v>4077.0817503568101</v>
      </c>
      <c r="V39">
        <v>4006.2748495902401</v>
      </c>
      <c r="W39">
        <v>4042.6032465540002</v>
      </c>
      <c r="X39">
        <v>4026.9834491879701</v>
      </c>
      <c r="Y39">
        <v>3896.30757421114</v>
      </c>
      <c r="Z39">
        <v>3800.1884978385201</v>
      </c>
      <c r="AA39">
        <v>3710.5801129133802</v>
      </c>
      <c r="AB39">
        <v>3660.2749000498202</v>
      </c>
      <c r="AC39">
        <v>3571.4875723845798</v>
      </c>
      <c r="AD39">
        <v>3567.73109206751</v>
      </c>
      <c r="AE39">
        <v>3471.2551576188898</v>
      </c>
      <c r="AF39">
        <v>3495.0983770379698</v>
      </c>
    </row>
    <row r="40" spans="1:32" x14ac:dyDescent="0.3">
      <c r="A40" t="s">
        <v>230</v>
      </c>
      <c r="B40" t="s">
        <v>373</v>
      </c>
      <c r="C40" t="s">
        <v>297</v>
      </c>
      <c r="D40" t="s">
        <v>374</v>
      </c>
      <c r="E40" t="s">
        <v>298</v>
      </c>
      <c r="F40">
        <v>474.50650259778502</v>
      </c>
      <c r="G40">
        <v>500.62467751350601</v>
      </c>
      <c r="H40">
        <v>525.23372299238702</v>
      </c>
      <c r="I40">
        <v>541.53773839562598</v>
      </c>
      <c r="J40">
        <v>553.945398448893</v>
      </c>
      <c r="K40">
        <v>575.91773606303195</v>
      </c>
      <c r="L40">
        <v>611.64146057918504</v>
      </c>
      <c r="M40">
        <v>640.07487865286498</v>
      </c>
      <c r="N40">
        <v>659.09722321936204</v>
      </c>
      <c r="O40">
        <v>662.34637804394197</v>
      </c>
      <c r="P40">
        <v>664.58775327266801</v>
      </c>
      <c r="Q40">
        <v>663.91662145218299</v>
      </c>
      <c r="R40">
        <v>651.00501019210901</v>
      </c>
      <c r="S40">
        <v>640.66395174329398</v>
      </c>
      <c r="T40">
        <v>622.57701379433695</v>
      </c>
      <c r="U40">
        <v>582.950548234709</v>
      </c>
      <c r="V40">
        <v>547.38570657396303</v>
      </c>
      <c r="W40">
        <v>497.77406499316101</v>
      </c>
      <c r="X40">
        <v>475.816593725046</v>
      </c>
      <c r="Y40">
        <v>464.95512177289203</v>
      </c>
      <c r="Z40">
        <v>476.07169584243599</v>
      </c>
      <c r="AA40">
        <v>516.33936720540999</v>
      </c>
      <c r="AB40">
        <v>584.62397707886305</v>
      </c>
      <c r="AC40">
        <v>639.93022785551796</v>
      </c>
      <c r="AD40">
        <v>683.65988962412302</v>
      </c>
      <c r="AE40">
        <v>725.27374631903501</v>
      </c>
      <c r="AF40">
        <v>781.66500987993197</v>
      </c>
    </row>
    <row r="41" spans="1:32" x14ac:dyDescent="0.3">
      <c r="A41" t="s">
        <v>230</v>
      </c>
      <c r="B41" t="s">
        <v>375</v>
      </c>
      <c r="C41" t="s">
        <v>297</v>
      </c>
      <c r="D41" t="s">
        <v>376</v>
      </c>
      <c r="E41" t="s">
        <v>298</v>
      </c>
    </row>
    <row r="42" spans="1:32" x14ac:dyDescent="0.3">
      <c r="A42" t="s">
        <v>230</v>
      </c>
      <c r="B42" t="s">
        <v>377</v>
      </c>
      <c r="C42" t="s">
        <v>297</v>
      </c>
      <c r="D42" t="s">
        <v>378</v>
      </c>
      <c r="E42" t="s">
        <v>298</v>
      </c>
      <c r="F42">
        <v>2745.22709574593</v>
      </c>
      <c r="G42">
        <v>2885.8135692115402</v>
      </c>
      <c r="H42">
        <v>3012.11663051814</v>
      </c>
      <c r="I42">
        <v>3128.5255998606999</v>
      </c>
      <c r="J42">
        <v>3252.8913643563901</v>
      </c>
      <c r="K42">
        <v>3355.2702022836702</v>
      </c>
      <c r="L42">
        <v>3492.79353365311</v>
      </c>
      <c r="M42">
        <v>3562.6892418248199</v>
      </c>
      <c r="N42">
        <v>3638.1852858216698</v>
      </c>
      <c r="O42">
        <v>3672.0473346036702</v>
      </c>
      <c r="P42">
        <v>3717.67952269735</v>
      </c>
      <c r="Q42">
        <v>3696.0265472287601</v>
      </c>
      <c r="R42">
        <v>3760.63249490617</v>
      </c>
      <c r="S42">
        <v>3829.6311682110299</v>
      </c>
      <c r="T42">
        <v>3885.987186927</v>
      </c>
      <c r="U42">
        <v>3925.0955610697501</v>
      </c>
      <c r="V42">
        <v>3955.27292541016</v>
      </c>
      <c r="W42">
        <v>3888.6998346474502</v>
      </c>
      <c r="X42">
        <v>3829.50856677197</v>
      </c>
      <c r="Y42">
        <v>3872.06977635162</v>
      </c>
      <c r="Z42">
        <v>3935.6800082464201</v>
      </c>
      <c r="AA42">
        <v>4019.7654004160299</v>
      </c>
      <c r="AB42">
        <v>4171.9564357947102</v>
      </c>
      <c r="AC42">
        <v>4343.2751389876503</v>
      </c>
      <c r="AD42">
        <v>4574.3237347815702</v>
      </c>
      <c r="AE42">
        <v>4621.0901781077901</v>
      </c>
      <c r="AF42">
        <v>4665.4788325168702</v>
      </c>
    </row>
    <row r="43" spans="1:32" x14ac:dyDescent="0.3">
      <c r="A43" t="s">
        <v>230</v>
      </c>
      <c r="B43" t="s">
        <v>379</v>
      </c>
      <c r="C43" t="s">
        <v>297</v>
      </c>
      <c r="D43" t="s">
        <v>380</v>
      </c>
      <c r="E43" t="s">
        <v>298</v>
      </c>
      <c r="F43">
        <v>3340.0631804519198</v>
      </c>
      <c r="G43">
        <v>3517.7076300601602</v>
      </c>
      <c r="H43">
        <v>3675.1051216227302</v>
      </c>
      <c r="I43">
        <v>3818.9980412272898</v>
      </c>
      <c r="J43">
        <v>3971.394021563</v>
      </c>
      <c r="K43">
        <v>4105.1446882414803</v>
      </c>
      <c r="L43">
        <v>4268.9402659140596</v>
      </c>
      <c r="M43">
        <v>4363.9059905976101</v>
      </c>
      <c r="N43">
        <v>4462.8230171932801</v>
      </c>
      <c r="O43">
        <v>4512.5674075520201</v>
      </c>
      <c r="P43">
        <v>4574.0604706489903</v>
      </c>
      <c r="Q43">
        <v>4569.2281728777898</v>
      </c>
      <c r="R43">
        <v>4664.2997398990901</v>
      </c>
      <c r="S43">
        <v>4770.4355555603797</v>
      </c>
      <c r="T43">
        <v>4841.2599162597498</v>
      </c>
      <c r="U43">
        <v>4891.36361451012</v>
      </c>
      <c r="V43">
        <v>4929.02884503927</v>
      </c>
      <c r="W43">
        <v>4849.2798369556604</v>
      </c>
      <c r="X43">
        <v>4772.1583109658004</v>
      </c>
      <c r="Y43">
        <v>4786.5697005389102</v>
      </c>
      <c r="Z43">
        <v>4857.79717523</v>
      </c>
      <c r="AA43">
        <v>4963.9232200731403</v>
      </c>
      <c r="AB43">
        <v>5172.8599850773398</v>
      </c>
      <c r="AC43">
        <v>5415.7465566391002</v>
      </c>
      <c r="AD43">
        <v>5701.8183328175801</v>
      </c>
      <c r="AE43">
        <v>5714.7049624686597</v>
      </c>
      <c r="AF43">
        <v>5758.88798195041</v>
      </c>
    </row>
    <row r="44" spans="1:32" x14ac:dyDescent="0.3">
      <c r="A44" t="s">
        <v>230</v>
      </c>
      <c r="B44" t="s">
        <v>381</v>
      </c>
      <c r="C44" t="s">
        <v>297</v>
      </c>
      <c r="D44" t="s">
        <v>382</v>
      </c>
      <c r="E44" t="s">
        <v>298</v>
      </c>
      <c r="F44">
        <v>23158.465374092099</v>
      </c>
      <c r="G44">
        <v>23962.8996770423</v>
      </c>
      <c r="H44">
        <v>24675.809059137999</v>
      </c>
      <c r="I44">
        <v>25374.818519319499</v>
      </c>
      <c r="J44">
        <v>26047.965405486</v>
      </c>
      <c r="K44">
        <v>26828.4416387444</v>
      </c>
      <c r="L44">
        <v>27809.748620076101</v>
      </c>
      <c r="M44">
        <v>28609.155839801599</v>
      </c>
      <c r="N44">
        <v>29261.951388438501</v>
      </c>
      <c r="O44">
        <v>29550.703633157598</v>
      </c>
      <c r="P44">
        <v>29792.971856902499</v>
      </c>
      <c r="Q44">
        <v>30149.351258983399</v>
      </c>
      <c r="R44">
        <v>30829.378029717402</v>
      </c>
      <c r="S44">
        <v>31393.142504755499</v>
      </c>
      <c r="T44">
        <v>31075.7819898343</v>
      </c>
      <c r="U44">
        <v>31117.099721844701</v>
      </c>
      <c r="V44">
        <v>30748.5806676953</v>
      </c>
      <c r="W44">
        <v>30024.530485356201</v>
      </c>
      <c r="X44">
        <v>29385.039306086601</v>
      </c>
      <c r="Y44">
        <v>28990.325009422799</v>
      </c>
      <c r="Z44">
        <v>28972.354002107699</v>
      </c>
      <c r="AA44">
        <v>29119.2072181248</v>
      </c>
      <c r="AB44">
        <v>29534.365775916802</v>
      </c>
      <c r="AC44">
        <v>29875.7295482878</v>
      </c>
      <c r="AD44">
        <v>30527.014611861901</v>
      </c>
      <c r="AE44">
        <v>30413.1983842468</v>
      </c>
      <c r="AF44">
        <v>30985.3077990891</v>
      </c>
    </row>
    <row r="45" spans="1:32" x14ac:dyDescent="0.3">
      <c r="A45" t="s">
        <v>230</v>
      </c>
      <c r="B45" t="s">
        <v>383</v>
      </c>
      <c r="C45" t="s">
        <v>297</v>
      </c>
      <c r="D45" t="s">
        <v>384</v>
      </c>
      <c r="E45" t="s">
        <v>298</v>
      </c>
      <c r="F45">
        <v>22972.475386038699</v>
      </c>
      <c r="G45">
        <v>23772.1969362286</v>
      </c>
      <c r="H45">
        <v>24483.445073176601</v>
      </c>
      <c r="I45">
        <v>25182.3675351233</v>
      </c>
      <c r="J45">
        <v>25852.729133432</v>
      </c>
      <c r="K45">
        <v>26632.1203296735</v>
      </c>
      <c r="L45">
        <v>27614.424144198401</v>
      </c>
      <c r="M45">
        <v>28414.611061321899</v>
      </c>
      <c r="N45">
        <v>29067.310008132899</v>
      </c>
      <c r="O45">
        <v>29356.542503386299</v>
      </c>
      <c r="P45">
        <v>29597.9967884703</v>
      </c>
      <c r="Q45">
        <v>29955.736506793899</v>
      </c>
      <c r="R45">
        <v>30627.232978916501</v>
      </c>
      <c r="S45">
        <v>31184.3280728928</v>
      </c>
      <c r="T45">
        <v>30868.3203911606</v>
      </c>
      <c r="U45">
        <v>30908.422819665298</v>
      </c>
      <c r="V45">
        <v>30534.101852988199</v>
      </c>
      <c r="W45">
        <v>29805.936926959999</v>
      </c>
      <c r="X45">
        <v>29170.585120273099</v>
      </c>
      <c r="Y45">
        <v>28769.6846141528</v>
      </c>
      <c r="Z45">
        <v>28740.9641171394</v>
      </c>
      <c r="AA45">
        <v>28875.973364183101</v>
      </c>
      <c r="AB45">
        <v>29283.040325161899</v>
      </c>
      <c r="AC45">
        <v>29621.126247559299</v>
      </c>
      <c r="AD45">
        <v>30259.978704375699</v>
      </c>
      <c r="AE45">
        <v>30148.7024457675</v>
      </c>
      <c r="AF45">
        <v>30721.752462718901</v>
      </c>
    </row>
    <row r="46" spans="1:32" x14ac:dyDescent="0.3">
      <c r="A46" t="s">
        <v>230</v>
      </c>
      <c r="B46" t="s">
        <v>385</v>
      </c>
      <c r="C46" t="s">
        <v>297</v>
      </c>
      <c r="D46" t="s">
        <v>386</v>
      </c>
      <c r="E46" t="s">
        <v>298</v>
      </c>
      <c r="F46">
        <v>594.67206074226101</v>
      </c>
      <c r="G46">
        <v>631.72614619208002</v>
      </c>
      <c r="H46">
        <v>662.82060727103999</v>
      </c>
      <c r="I46">
        <v>690.30202960916995</v>
      </c>
      <c r="J46">
        <v>718.32671057241396</v>
      </c>
      <c r="K46">
        <v>749.71181238583097</v>
      </c>
      <c r="L46">
        <v>775.96828299276797</v>
      </c>
      <c r="M46">
        <v>801.05828463805005</v>
      </c>
      <c r="N46">
        <v>824.48900541562398</v>
      </c>
      <c r="O46">
        <v>840.40125207616404</v>
      </c>
      <c r="P46">
        <v>856.27653955633002</v>
      </c>
      <c r="Q46">
        <v>873.15938256631398</v>
      </c>
      <c r="R46">
        <v>903.67362139607201</v>
      </c>
      <c r="S46">
        <v>940.86998883266699</v>
      </c>
      <c r="T46">
        <v>955.34107934438305</v>
      </c>
      <c r="U46">
        <v>966.34207090846598</v>
      </c>
      <c r="V46">
        <v>973.83070555336496</v>
      </c>
      <c r="W46">
        <v>960.66629542740998</v>
      </c>
      <c r="X46">
        <v>942.71832445126802</v>
      </c>
      <c r="Y46">
        <v>914.319560239814</v>
      </c>
      <c r="Z46">
        <v>921.89794971971003</v>
      </c>
      <c r="AA46">
        <v>943.94304808012305</v>
      </c>
      <c r="AB46">
        <v>1000.76933902778</v>
      </c>
      <c r="AC46">
        <v>1072.43956699763</v>
      </c>
      <c r="AD46">
        <v>1127.45758027685</v>
      </c>
      <c r="AE46">
        <v>1093.6147843608701</v>
      </c>
      <c r="AF46">
        <v>1093.4091494335501</v>
      </c>
    </row>
    <row r="47" spans="1:32" x14ac:dyDescent="0.3">
      <c r="A47" t="s">
        <v>230</v>
      </c>
      <c r="B47" t="s">
        <v>387</v>
      </c>
      <c r="C47" t="s">
        <v>297</v>
      </c>
      <c r="D47" t="s">
        <v>388</v>
      </c>
      <c r="E47" t="s">
        <v>298</v>
      </c>
      <c r="F47">
        <v>293.57577798802902</v>
      </c>
      <c r="G47">
        <v>308.33740847086898</v>
      </c>
      <c r="H47">
        <v>318.55794529017402</v>
      </c>
      <c r="I47">
        <v>326.73999514020602</v>
      </c>
      <c r="J47">
        <v>340.26171272164299</v>
      </c>
      <c r="K47">
        <v>365.70592980772301</v>
      </c>
      <c r="L47">
        <v>380.02748909679502</v>
      </c>
      <c r="M47">
        <v>384.711178690113</v>
      </c>
      <c r="N47">
        <v>395.160365614189</v>
      </c>
      <c r="O47">
        <v>401.20222228608498</v>
      </c>
      <c r="P47">
        <v>419.475349338066</v>
      </c>
      <c r="Q47">
        <v>434.55826019780602</v>
      </c>
      <c r="R47">
        <v>469.05879744697501</v>
      </c>
      <c r="S47">
        <v>489.66474414949101</v>
      </c>
      <c r="T47">
        <v>519.08431828550204</v>
      </c>
      <c r="U47">
        <v>515.39564241552603</v>
      </c>
      <c r="V47">
        <v>509.71505111637799</v>
      </c>
      <c r="W47">
        <v>518.928782224516</v>
      </c>
      <c r="X47">
        <v>520.51017852967595</v>
      </c>
      <c r="Y47">
        <v>515.37114174641897</v>
      </c>
      <c r="Z47">
        <v>504.06647076619998</v>
      </c>
      <c r="AA47">
        <v>484.35258551516603</v>
      </c>
      <c r="AB47">
        <v>478.798892321175</v>
      </c>
      <c r="AC47">
        <v>473.75828293019498</v>
      </c>
      <c r="AD47">
        <v>469.10802427043097</v>
      </c>
      <c r="AE47">
        <v>454.69835468294099</v>
      </c>
      <c r="AF47">
        <v>446.00128176697802</v>
      </c>
    </row>
    <row r="48" spans="1:32" x14ac:dyDescent="0.3">
      <c r="A48" t="s">
        <v>230</v>
      </c>
      <c r="B48" t="s">
        <v>389</v>
      </c>
      <c r="C48" t="s">
        <v>297</v>
      </c>
      <c r="D48" t="s">
        <v>390</v>
      </c>
      <c r="E48" t="s">
        <v>298</v>
      </c>
      <c r="F48">
        <v>1361.28506301893</v>
      </c>
      <c r="G48">
        <v>1420.3863449318501</v>
      </c>
      <c r="H48">
        <v>1464.05836655545</v>
      </c>
      <c r="I48">
        <v>1495.9660546791299</v>
      </c>
      <c r="J48">
        <v>1550.44892794322</v>
      </c>
      <c r="K48">
        <v>1625.1656115216099</v>
      </c>
      <c r="L48">
        <v>1693.0130786710399</v>
      </c>
      <c r="M48">
        <v>1768.8538832125801</v>
      </c>
      <c r="N48">
        <v>1847.54363901702</v>
      </c>
      <c r="O48">
        <v>1905.1941467465899</v>
      </c>
      <c r="P48">
        <v>1959.88308374093</v>
      </c>
      <c r="Q48">
        <v>1995.1295874370501</v>
      </c>
      <c r="R48">
        <v>2045.4557695948599</v>
      </c>
      <c r="S48">
        <v>2112.0344408260898</v>
      </c>
      <c r="T48">
        <v>2212.92324126621</v>
      </c>
      <c r="U48">
        <v>2266.9266845659399</v>
      </c>
      <c r="V48">
        <v>2321.4634998357201</v>
      </c>
      <c r="W48">
        <v>2317.2378822032001</v>
      </c>
      <c r="X48">
        <v>2314.8395792586398</v>
      </c>
      <c r="Y48">
        <v>2318.3409119160201</v>
      </c>
      <c r="Z48">
        <v>2310.9221115596902</v>
      </c>
      <c r="AA48">
        <v>2320.0611189596102</v>
      </c>
      <c r="AB48">
        <v>2364.1476557821102</v>
      </c>
      <c r="AC48">
        <v>2373.5811350396202</v>
      </c>
      <c r="AD48">
        <v>2439.49890365479</v>
      </c>
      <c r="AE48">
        <v>2403.8812689441602</v>
      </c>
      <c r="AF48">
        <v>2411.02804348681</v>
      </c>
    </row>
    <row r="49" spans="1:32" x14ac:dyDescent="0.3">
      <c r="A49" t="s">
        <v>230</v>
      </c>
      <c r="B49" t="s">
        <v>391</v>
      </c>
      <c r="C49" t="s">
        <v>297</v>
      </c>
      <c r="D49" t="s">
        <v>392</v>
      </c>
      <c r="E49" t="s">
        <v>298</v>
      </c>
      <c r="F49">
        <v>427.39047297497098</v>
      </c>
      <c r="G49">
        <v>438.32739673726599</v>
      </c>
      <c r="H49">
        <v>449.39144990157303</v>
      </c>
      <c r="I49">
        <v>456.95628208969401</v>
      </c>
      <c r="J49">
        <v>468.24285568405702</v>
      </c>
      <c r="K49">
        <v>484.77836831556903</v>
      </c>
      <c r="L49">
        <v>501.77961756386401</v>
      </c>
      <c r="M49">
        <v>522.10313144701195</v>
      </c>
      <c r="N49">
        <v>535.05187118002505</v>
      </c>
      <c r="O49">
        <v>544.06238214221105</v>
      </c>
      <c r="P49">
        <v>555.57821311952796</v>
      </c>
      <c r="Q49">
        <v>559.42874454532398</v>
      </c>
      <c r="R49">
        <v>553.65639139287998</v>
      </c>
      <c r="S49">
        <v>562.16781202342497</v>
      </c>
      <c r="T49">
        <v>583.26421841315698</v>
      </c>
      <c r="U49">
        <v>596.23724124508101</v>
      </c>
      <c r="V49">
        <v>609.27597464462599</v>
      </c>
      <c r="W49">
        <v>588.74391909230997</v>
      </c>
      <c r="X49">
        <v>583.83798463306096</v>
      </c>
      <c r="Y49">
        <v>570.37392696261202</v>
      </c>
      <c r="Z49">
        <v>550.76976841365104</v>
      </c>
      <c r="AA49">
        <v>536.82639304562997</v>
      </c>
      <c r="AB49">
        <v>526.17225847802104</v>
      </c>
      <c r="AC49">
        <v>524.52144007096001</v>
      </c>
      <c r="AD49">
        <v>528.93864493447097</v>
      </c>
      <c r="AE49">
        <v>510.53009896525202</v>
      </c>
      <c r="AF49">
        <v>512.95825421330403</v>
      </c>
    </row>
    <row r="50" spans="1:32" x14ac:dyDescent="0.3">
      <c r="A50" t="s">
        <v>230</v>
      </c>
      <c r="B50" t="s">
        <v>393</v>
      </c>
      <c r="C50" t="s">
        <v>297</v>
      </c>
      <c r="D50" t="s">
        <v>394</v>
      </c>
      <c r="E50" t="s">
        <v>298</v>
      </c>
      <c r="F50">
        <v>640.54110611567501</v>
      </c>
      <c r="G50">
        <v>673.91772955977797</v>
      </c>
      <c r="H50">
        <v>696.30232523285099</v>
      </c>
      <c r="I50">
        <v>712.44719556000598</v>
      </c>
      <c r="J50">
        <v>742.10813380935497</v>
      </c>
      <c r="K50">
        <v>774.67995890402403</v>
      </c>
      <c r="L50">
        <v>811.23289804020999</v>
      </c>
      <c r="M50">
        <v>862.29329995272599</v>
      </c>
      <c r="N50">
        <v>917.76614822422005</v>
      </c>
      <c r="O50">
        <v>960.44777120100002</v>
      </c>
      <c r="P50">
        <v>985.262365921776</v>
      </c>
      <c r="Q50">
        <v>1001.46909789924</v>
      </c>
      <c r="R50">
        <v>1022.77591694223</v>
      </c>
      <c r="S50">
        <v>1060.1665426209699</v>
      </c>
      <c r="T50">
        <v>1110.44836335694</v>
      </c>
      <c r="U50">
        <v>1155.3534316632299</v>
      </c>
      <c r="V50">
        <v>1202.76963179735</v>
      </c>
      <c r="W50">
        <v>1209.8111069122399</v>
      </c>
      <c r="X50">
        <v>1210.7502916516501</v>
      </c>
      <c r="Y50">
        <v>1232.8112410711201</v>
      </c>
      <c r="Z50">
        <v>1256.25383157586</v>
      </c>
      <c r="AA50">
        <v>1298.9293283649099</v>
      </c>
      <c r="AB50">
        <v>1359.1872207615099</v>
      </c>
      <c r="AC50">
        <v>1375.3075769505599</v>
      </c>
      <c r="AD50">
        <v>1441.4547744368199</v>
      </c>
      <c r="AE50">
        <v>1438.65281529597</v>
      </c>
      <c r="AF50">
        <v>1452.0685075065201</v>
      </c>
    </row>
    <row r="51" spans="1:32" x14ac:dyDescent="0.3">
      <c r="A51" t="s">
        <v>230</v>
      </c>
      <c r="B51" t="s">
        <v>395</v>
      </c>
      <c r="C51" t="s">
        <v>297</v>
      </c>
      <c r="D51" t="s">
        <v>396</v>
      </c>
      <c r="E51" t="s">
        <v>298</v>
      </c>
      <c r="F51">
        <v>565.16197900665304</v>
      </c>
      <c r="G51">
        <v>595.787243203206</v>
      </c>
      <c r="H51">
        <v>616.99371386121697</v>
      </c>
      <c r="I51">
        <v>632.29258861690903</v>
      </c>
      <c r="J51">
        <v>660.12356613758504</v>
      </c>
      <c r="K51">
        <v>690.65581460631699</v>
      </c>
      <c r="L51">
        <v>724.66938293047394</v>
      </c>
      <c r="M51">
        <v>770.99558799802799</v>
      </c>
      <c r="N51">
        <v>823.54367621029996</v>
      </c>
      <c r="O51">
        <v>864.07228086767805</v>
      </c>
      <c r="P51">
        <v>888.02376910421697</v>
      </c>
      <c r="Q51">
        <v>902.73778710736406</v>
      </c>
      <c r="R51">
        <v>921.180838958295</v>
      </c>
      <c r="S51">
        <v>955.11605098866903</v>
      </c>
      <c r="T51">
        <v>1002.76119465112</v>
      </c>
      <c r="U51">
        <v>1045.5518637711</v>
      </c>
      <c r="V51">
        <v>1090.1918029502201</v>
      </c>
      <c r="W51">
        <v>1094.79563662601</v>
      </c>
      <c r="X51">
        <v>1092.82903888685</v>
      </c>
      <c r="Y51">
        <v>1111.9856141237599</v>
      </c>
      <c r="Z51">
        <v>1130.1735462413001</v>
      </c>
      <c r="AA51">
        <v>1165.8624642484001</v>
      </c>
      <c r="AB51">
        <v>1215.3246322366599</v>
      </c>
      <c r="AC51">
        <v>1221.62476862983</v>
      </c>
      <c r="AD51">
        <v>1278.76153884683</v>
      </c>
      <c r="AE51">
        <v>1275.85668104455</v>
      </c>
      <c r="AF51">
        <v>1286.2780968546101</v>
      </c>
    </row>
    <row r="52" spans="1:32" x14ac:dyDescent="0.3">
      <c r="A52" t="s">
        <v>230</v>
      </c>
      <c r="B52" t="s">
        <v>397</v>
      </c>
      <c r="C52" t="s">
        <v>297</v>
      </c>
      <c r="D52" t="s">
        <v>398</v>
      </c>
      <c r="E52" t="s">
        <v>298</v>
      </c>
      <c r="F52">
        <v>75.363470092639005</v>
      </c>
      <c r="G52">
        <v>78.115596073330806</v>
      </c>
      <c r="H52">
        <v>79.291751188994596</v>
      </c>
      <c r="I52">
        <v>80.136316696129398</v>
      </c>
      <c r="J52">
        <v>81.963873558952798</v>
      </c>
      <c r="K52">
        <v>84.000805654997507</v>
      </c>
      <c r="L52">
        <v>86.537754317789705</v>
      </c>
      <c r="M52">
        <v>91.268953505487005</v>
      </c>
      <c r="N52">
        <v>94.188795590686695</v>
      </c>
      <c r="O52">
        <v>96.331024498361202</v>
      </c>
      <c r="P52">
        <v>97.188796865012307</v>
      </c>
      <c r="Q52">
        <v>98.680439788678697</v>
      </c>
      <c r="R52">
        <v>101.54557141777801</v>
      </c>
      <c r="S52">
        <v>104.998545209977</v>
      </c>
      <c r="T52">
        <v>107.62713886741599</v>
      </c>
      <c r="U52">
        <v>109.73049442553901</v>
      </c>
      <c r="V52">
        <v>112.497905963517</v>
      </c>
      <c r="W52">
        <v>114.942054794657</v>
      </c>
      <c r="X52">
        <v>117.859763692409</v>
      </c>
      <c r="Y52">
        <v>120.767425388289</v>
      </c>
      <c r="Z52">
        <v>126.03300720398499</v>
      </c>
      <c r="AA52">
        <v>133.026137133616</v>
      </c>
      <c r="AB52">
        <v>143.83572259262601</v>
      </c>
      <c r="AC52">
        <v>153.68042825732101</v>
      </c>
      <c r="AD52">
        <v>162.693396778026</v>
      </c>
      <c r="AE52">
        <v>162.79613425142099</v>
      </c>
      <c r="AF52">
        <v>165.790410651911</v>
      </c>
    </row>
    <row r="53" spans="1:32" x14ac:dyDescent="0.3">
      <c r="A53" t="s">
        <v>230</v>
      </c>
      <c r="B53" t="s">
        <v>399</v>
      </c>
      <c r="C53" t="s">
        <v>297</v>
      </c>
      <c r="D53" t="s">
        <v>400</v>
      </c>
      <c r="E53" t="s">
        <v>298</v>
      </c>
      <c r="F53">
        <v>372.23748632641298</v>
      </c>
      <c r="G53">
        <v>378.73491732565998</v>
      </c>
      <c r="H53">
        <v>379.21572124340997</v>
      </c>
      <c r="I53">
        <v>375.64397046883499</v>
      </c>
      <c r="J53">
        <v>376.53303109684299</v>
      </c>
      <c r="K53">
        <v>383.32669000292998</v>
      </c>
      <c r="L53">
        <v>394.38228662714801</v>
      </c>
      <c r="M53">
        <v>392.39366342599197</v>
      </c>
      <c r="N53">
        <v>384.39558506027498</v>
      </c>
      <c r="O53">
        <v>384.48655069323399</v>
      </c>
      <c r="P53">
        <v>387.87098852850198</v>
      </c>
      <c r="Q53">
        <v>390.05651464544599</v>
      </c>
      <c r="R53">
        <v>403.10393777690501</v>
      </c>
      <c r="S53">
        <v>414.72153940674798</v>
      </c>
      <c r="T53">
        <v>415.90150679404201</v>
      </c>
      <c r="U53">
        <v>418.14969890212001</v>
      </c>
      <c r="V53">
        <v>412.14928607682901</v>
      </c>
      <c r="W53">
        <v>402.83249207905101</v>
      </c>
      <c r="X53">
        <v>397.24178778929797</v>
      </c>
      <c r="Y53">
        <v>414.69257859685302</v>
      </c>
      <c r="Z53">
        <v>426.71381124480303</v>
      </c>
      <c r="AA53">
        <v>453.992621751679</v>
      </c>
      <c r="AB53">
        <v>464.87683858168998</v>
      </c>
      <c r="AC53">
        <v>478.98919543411398</v>
      </c>
      <c r="AD53">
        <v>518.95298097114801</v>
      </c>
      <c r="AE53">
        <v>496.98511958577399</v>
      </c>
      <c r="AF53">
        <v>480.96717907193499</v>
      </c>
    </row>
    <row r="54" spans="1:32" x14ac:dyDescent="0.3">
      <c r="A54" t="s">
        <v>230</v>
      </c>
      <c r="B54" t="s">
        <v>401</v>
      </c>
      <c r="C54" t="s">
        <v>297</v>
      </c>
      <c r="D54" t="s">
        <v>402</v>
      </c>
      <c r="E54" t="s">
        <v>298</v>
      </c>
      <c r="F54">
        <v>787.92947476751499</v>
      </c>
      <c r="G54">
        <v>807.27428043399095</v>
      </c>
      <c r="H54">
        <v>814.373751542479</v>
      </c>
      <c r="I54">
        <v>811.47262040125497</v>
      </c>
      <c r="J54">
        <v>811.94208628609499</v>
      </c>
      <c r="K54">
        <v>819.84806789832396</v>
      </c>
      <c r="L54">
        <v>840.82069575497405</v>
      </c>
      <c r="M54">
        <v>851.57554215160803</v>
      </c>
      <c r="N54">
        <v>865.94688470503297</v>
      </c>
      <c r="O54">
        <v>877.90411883895899</v>
      </c>
      <c r="P54">
        <v>884.50154897828804</v>
      </c>
      <c r="Q54">
        <v>891.487005897524</v>
      </c>
      <c r="R54">
        <v>916.30011122849999</v>
      </c>
      <c r="S54">
        <v>942.71225605393704</v>
      </c>
      <c r="T54">
        <v>948.70243827855302</v>
      </c>
      <c r="U54">
        <v>950.43718533071399</v>
      </c>
      <c r="V54">
        <v>939.20968645589596</v>
      </c>
      <c r="W54">
        <v>921.00223429179005</v>
      </c>
      <c r="X54">
        <v>911.93907808619804</v>
      </c>
      <c r="Y54">
        <v>937.56160625126699</v>
      </c>
      <c r="Z54">
        <v>950.21649696546694</v>
      </c>
      <c r="AA54">
        <v>974.63060332390296</v>
      </c>
      <c r="AB54">
        <v>986.396402284288</v>
      </c>
      <c r="AC54">
        <v>1003.42978780333</v>
      </c>
      <c r="AD54">
        <v>1043.2716302213801</v>
      </c>
      <c r="AE54">
        <v>1023.69690298749</v>
      </c>
      <c r="AF54">
        <v>1001.7954002386</v>
      </c>
    </row>
    <row r="55" spans="1:32" x14ac:dyDescent="0.3">
      <c r="A55" t="s">
        <v>230</v>
      </c>
      <c r="B55" t="s">
        <v>403</v>
      </c>
      <c r="C55" t="s">
        <v>297</v>
      </c>
      <c r="D55" t="s">
        <v>404</v>
      </c>
      <c r="E55" t="s">
        <v>298</v>
      </c>
      <c r="F55">
        <v>415.60673559269998</v>
      </c>
      <c r="G55">
        <v>428.46358629724801</v>
      </c>
      <c r="H55">
        <v>435.09262317784402</v>
      </c>
      <c r="I55">
        <v>435.77207418534499</v>
      </c>
      <c r="J55">
        <v>435.34985024655401</v>
      </c>
      <c r="K55">
        <v>436.44952327997498</v>
      </c>
      <c r="L55">
        <v>446.359834262172</v>
      </c>
      <c r="M55">
        <v>459.12783277756699</v>
      </c>
      <c r="N55">
        <v>481.55157209281901</v>
      </c>
      <c r="O55">
        <v>493.43824758791601</v>
      </c>
      <c r="P55">
        <v>496.64948380206101</v>
      </c>
      <c r="Q55">
        <v>501.45295939046702</v>
      </c>
      <c r="R55">
        <v>513.21086906112703</v>
      </c>
      <c r="S55">
        <v>528.00584283155399</v>
      </c>
      <c r="T55">
        <v>532.821871564856</v>
      </c>
      <c r="U55">
        <v>532.30285479154895</v>
      </c>
      <c r="V55">
        <v>527.07964458857703</v>
      </c>
      <c r="W55">
        <v>518.19188886874701</v>
      </c>
      <c r="X55">
        <v>514.71981425892204</v>
      </c>
      <c r="Y55">
        <v>522.88775638587697</v>
      </c>
      <c r="Z55">
        <v>523.51691012612002</v>
      </c>
      <c r="AA55">
        <v>520.64982839092897</v>
      </c>
      <c r="AB55">
        <v>521.52861316838698</v>
      </c>
      <c r="AC55">
        <v>524.44645376569702</v>
      </c>
      <c r="AD55">
        <v>524.32236631510102</v>
      </c>
      <c r="AE55">
        <v>526.71178340171696</v>
      </c>
      <c r="AF55">
        <v>520.82822116666205</v>
      </c>
    </row>
    <row r="56" spans="1:32" x14ac:dyDescent="0.3">
      <c r="A56" t="s">
        <v>230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230</v>
      </c>
      <c r="B57" t="s">
        <v>407</v>
      </c>
      <c r="C57" t="s">
        <v>297</v>
      </c>
      <c r="D57" t="s">
        <v>408</v>
      </c>
      <c r="E57" t="s">
        <v>298</v>
      </c>
      <c r="F57">
        <v>24996.85228997</v>
      </c>
      <c r="G57">
        <v>25886.316404426601</v>
      </c>
      <c r="H57">
        <v>26667.483938655601</v>
      </c>
      <c r="I57">
        <v>27414.840112988601</v>
      </c>
      <c r="J57">
        <v>28154.856043011299</v>
      </c>
      <c r="K57">
        <v>29031.881903950201</v>
      </c>
      <c r="L57">
        <v>30116.761417690399</v>
      </c>
      <c r="M57">
        <v>31020.361698614699</v>
      </c>
      <c r="N57">
        <v>31770.606060705999</v>
      </c>
      <c r="O57">
        <v>32120.172533693902</v>
      </c>
      <c r="P57">
        <v>32419.212610463201</v>
      </c>
      <c r="Q57">
        <v>32810.1618682755</v>
      </c>
      <c r="R57">
        <v>33527.7297562026</v>
      </c>
      <c r="S57">
        <v>34147.701046348498</v>
      </c>
      <c r="T57">
        <v>33912.265288984599</v>
      </c>
      <c r="U57">
        <v>33967.843762097102</v>
      </c>
      <c r="V57">
        <v>33617.9052437668</v>
      </c>
      <c r="W57">
        <v>32839.879702931597</v>
      </c>
      <c r="X57">
        <v>32176.010785329599</v>
      </c>
      <c r="Y57">
        <v>31773.927990958298</v>
      </c>
      <c r="Z57">
        <v>31759.653330337998</v>
      </c>
      <c r="AA57">
        <v>31955.884725439999</v>
      </c>
      <c r="AB57">
        <v>32483.294418279402</v>
      </c>
      <c r="AC57">
        <v>32889.344988581899</v>
      </c>
      <c r="AD57">
        <v>33650.189922110003</v>
      </c>
      <c r="AE57">
        <v>33542.353399510001</v>
      </c>
      <c r="AF57">
        <v>34178.0008524558</v>
      </c>
    </row>
    <row r="58" spans="1:32" x14ac:dyDescent="0.3">
      <c r="A58" t="s">
        <v>230</v>
      </c>
      <c r="B58" t="s">
        <v>409</v>
      </c>
      <c r="C58" t="s">
        <v>297</v>
      </c>
      <c r="D58" t="s">
        <v>410</v>
      </c>
      <c r="E58" t="s">
        <v>298</v>
      </c>
      <c r="F58">
        <v>24996.85228997</v>
      </c>
      <c r="G58">
        <v>25886.316404426601</v>
      </c>
      <c r="H58">
        <v>26667.483938655601</v>
      </c>
      <c r="I58">
        <v>27414.840112988601</v>
      </c>
      <c r="J58">
        <v>28154.856043011299</v>
      </c>
      <c r="K58">
        <v>29031.881903950201</v>
      </c>
      <c r="L58">
        <v>30116.761417690399</v>
      </c>
      <c r="M58">
        <v>31020.361698614699</v>
      </c>
      <c r="N58">
        <v>31770.606060705999</v>
      </c>
      <c r="O58">
        <v>32120.172533693902</v>
      </c>
      <c r="P58">
        <v>32419.212610463201</v>
      </c>
      <c r="Q58">
        <v>32810.1618682755</v>
      </c>
      <c r="R58">
        <v>33527.7297562026</v>
      </c>
      <c r="S58">
        <v>34147.701046348498</v>
      </c>
      <c r="T58">
        <v>33912.265288984599</v>
      </c>
      <c r="U58">
        <v>33967.843762097102</v>
      </c>
      <c r="V58">
        <v>33617.9052437668</v>
      </c>
      <c r="W58">
        <v>32839.879702931597</v>
      </c>
      <c r="X58">
        <v>32176.010785329599</v>
      </c>
      <c r="Y58">
        <v>31773.927990958298</v>
      </c>
      <c r="Z58">
        <v>31759.653330337998</v>
      </c>
      <c r="AA58">
        <v>31955.884725439999</v>
      </c>
      <c r="AB58">
        <v>32483.294418279402</v>
      </c>
      <c r="AC58">
        <v>32889.344988581899</v>
      </c>
      <c r="AD58">
        <v>33650.189922110003</v>
      </c>
      <c r="AE58">
        <v>33542.353399510001</v>
      </c>
      <c r="AF58">
        <v>34178.0008524558</v>
      </c>
    </row>
    <row r="59" spans="1:32" x14ac:dyDescent="0.3">
      <c r="A59" t="s">
        <v>230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232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232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232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232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232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232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232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232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232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232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232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232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232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232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232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232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232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232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232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232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232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232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232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232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232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232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232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232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232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232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232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232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232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232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232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232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232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232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232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232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232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232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232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232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232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232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232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232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232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232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232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232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232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232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232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232</v>
      </c>
      <c r="B57" t="s">
        <v>407</v>
      </c>
      <c r="C57" t="s">
        <v>297</v>
      </c>
      <c r="D57" t="s">
        <v>408</v>
      </c>
      <c r="E57" t="s">
        <v>298</v>
      </c>
      <c r="K57">
        <v>6408.5694730673104</v>
      </c>
      <c r="L57">
        <v>6947.66246025493</v>
      </c>
      <c r="M57">
        <v>7461.1541407274399</v>
      </c>
      <c r="N57">
        <v>7727.5013372926696</v>
      </c>
      <c r="O57">
        <v>7952.2286279739301</v>
      </c>
      <c r="P57">
        <v>8574.7197859705302</v>
      </c>
      <c r="Q57">
        <v>8748.0697588645908</v>
      </c>
      <c r="R57">
        <v>9429.0991758898308</v>
      </c>
      <c r="S57">
        <v>10918.082156164</v>
      </c>
      <c r="T57">
        <v>11781.8269358903</v>
      </c>
      <c r="U57">
        <v>11978.2046827949</v>
      </c>
      <c r="V57">
        <v>12967.1047906437</v>
      </c>
      <c r="W57">
        <v>13255.561799903</v>
      </c>
      <c r="X57">
        <v>13449.6742339145</v>
      </c>
      <c r="Y57">
        <v>13674.9452067814</v>
      </c>
      <c r="Z57">
        <v>13602.7790655673</v>
      </c>
      <c r="AA57">
        <v>13732.691567088799</v>
      </c>
      <c r="AB57">
        <v>13996.7474104214</v>
      </c>
      <c r="AC57">
        <v>14540.4077116809</v>
      </c>
      <c r="AD57">
        <v>15370.947032517801</v>
      </c>
      <c r="AE57">
        <v>16166.4</v>
      </c>
      <c r="AF57">
        <v>16774</v>
      </c>
    </row>
    <row r="58" spans="1:32" x14ac:dyDescent="0.3">
      <c r="A58" t="s">
        <v>232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232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234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234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234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234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234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234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234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234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234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234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234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234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234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234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234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234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234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234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234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234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234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234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234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234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234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234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234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234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234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234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234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234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234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234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234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234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234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234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234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234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234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234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234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234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234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234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234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234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234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234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234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234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234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234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234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234</v>
      </c>
      <c r="B57" t="s">
        <v>407</v>
      </c>
      <c r="C57" t="s">
        <v>297</v>
      </c>
      <c r="D57" t="s">
        <v>408</v>
      </c>
      <c r="E57" t="s">
        <v>298</v>
      </c>
      <c r="K57">
        <v>35281.658748365699</v>
      </c>
      <c r="L57">
        <v>36895.316572296899</v>
      </c>
      <c r="M57">
        <v>38306.856700625198</v>
      </c>
      <c r="N57">
        <v>39320.961902678398</v>
      </c>
      <c r="O57">
        <v>39897.056533016199</v>
      </c>
      <c r="P57">
        <v>40826.345275438201</v>
      </c>
      <c r="Q57">
        <v>41390.4135574553</v>
      </c>
      <c r="R57">
        <v>42802.935952610998</v>
      </c>
      <c r="S57">
        <v>44946.269047879701</v>
      </c>
      <c r="T57">
        <v>45607.255328723302</v>
      </c>
      <c r="U57">
        <v>45862.648028351403</v>
      </c>
      <c r="V57">
        <v>46528.720040926899</v>
      </c>
      <c r="W57">
        <v>46052.338278094801</v>
      </c>
      <c r="X57">
        <v>45595.649529840099</v>
      </c>
      <c r="Y57">
        <v>45428.235372329102</v>
      </c>
      <c r="Z57">
        <v>45340.8279055046</v>
      </c>
      <c r="AA57">
        <v>45667.786066317101</v>
      </c>
      <c r="AB57">
        <v>46460.124969595097</v>
      </c>
      <c r="AC57">
        <v>47419.1354790599</v>
      </c>
      <c r="AD57">
        <v>49013.037680343798</v>
      </c>
      <c r="AE57">
        <v>49708.753399510002</v>
      </c>
      <c r="AF57">
        <v>50952.0008524558</v>
      </c>
    </row>
    <row r="58" spans="1:32" x14ac:dyDescent="0.3">
      <c r="A58" t="s">
        <v>234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234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236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236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236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236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236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236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236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236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236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236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236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236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236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236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236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236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236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236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236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236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236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236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236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236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236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236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236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236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236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236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236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236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236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236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236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236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236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236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236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236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236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236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236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236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236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236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236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236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236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236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236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236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236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236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236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236</v>
      </c>
      <c r="B57" t="s">
        <v>407</v>
      </c>
      <c r="C57" t="s">
        <v>297</v>
      </c>
      <c r="D57" t="s">
        <v>408</v>
      </c>
      <c r="E57" t="s">
        <v>298</v>
      </c>
      <c r="K57">
        <v>318244.842070413</v>
      </c>
      <c r="L57">
        <v>332269.22645815799</v>
      </c>
      <c r="M57">
        <v>344308.66616905603</v>
      </c>
      <c r="N57">
        <v>351329.62323307601</v>
      </c>
      <c r="O57">
        <v>364326.02227549598</v>
      </c>
      <c r="P57">
        <v>372332.436783696</v>
      </c>
      <c r="Q57">
        <v>380514.614199923</v>
      </c>
      <c r="R57">
        <v>391921.49291186902</v>
      </c>
      <c r="S57">
        <v>404373.959393567</v>
      </c>
      <c r="T57">
        <v>413381.180991626</v>
      </c>
      <c r="U57">
        <v>423403.27211409202</v>
      </c>
      <c r="V57">
        <v>428690.73093386902</v>
      </c>
      <c r="W57">
        <v>418354.74564773199</v>
      </c>
      <c r="X57">
        <v>413631.48025871301</v>
      </c>
      <c r="Y57">
        <v>412471.51957791101</v>
      </c>
      <c r="Z57">
        <v>415553.855446767</v>
      </c>
      <c r="AA57">
        <v>416744.95598881802</v>
      </c>
      <c r="AB57">
        <v>420146.19326419203</v>
      </c>
      <c r="AC57">
        <v>424693.64216597599</v>
      </c>
      <c r="AD57">
        <v>426505.26977644197</v>
      </c>
      <c r="AE57">
        <v>432194.3</v>
      </c>
      <c r="AF57">
        <v>436214.1</v>
      </c>
    </row>
    <row r="58" spans="1:32" x14ac:dyDescent="0.3">
      <c r="A58" t="s">
        <v>236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236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238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238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238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238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238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238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238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238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238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238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238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238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238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238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238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238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238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238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238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238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238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238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238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238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238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238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238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238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238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238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238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238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238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238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238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238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238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238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238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238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238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238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238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238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238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238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238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238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238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238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238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238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238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238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238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238</v>
      </c>
      <c r="B57" t="s">
        <v>407</v>
      </c>
      <c r="C57" t="s">
        <v>297</v>
      </c>
      <c r="D57" t="s">
        <v>408</v>
      </c>
      <c r="E57" t="s">
        <v>298</v>
      </c>
      <c r="K57">
        <v>682205.790789405</v>
      </c>
      <c r="L57">
        <v>705879.79229080805</v>
      </c>
      <c r="M57">
        <v>727554.64199569402</v>
      </c>
      <c r="N57">
        <v>742679.49763223506</v>
      </c>
      <c r="O57">
        <v>759805.99261733296</v>
      </c>
      <c r="P57">
        <v>770426.663500175</v>
      </c>
      <c r="Q57">
        <v>779852.29690814298</v>
      </c>
      <c r="R57">
        <v>793050.33042769402</v>
      </c>
      <c r="S57">
        <v>806183.04780243395</v>
      </c>
      <c r="T57">
        <v>814649.65948197502</v>
      </c>
      <c r="U57">
        <v>821512.669998992</v>
      </c>
      <c r="V57">
        <v>822381.18705555506</v>
      </c>
      <c r="W57">
        <v>805660.91173893295</v>
      </c>
      <c r="X57">
        <v>794475.87915568601</v>
      </c>
      <c r="Y57">
        <v>787348.24650953198</v>
      </c>
      <c r="Z57">
        <v>784985.58852809505</v>
      </c>
      <c r="AA57">
        <v>780805.07831869903</v>
      </c>
      <c r="AB57">
        <v>779103.86741517298</v>
      </c>
      <c r="AC57">
        <v>778596.20229495503</v>
      </c>
      <c r="AD57">
        <v>774873.89303020597</v>
      </c>
      <c r="AE57">
        <v>774487.2</v>
      </c>
      <c r="AF57">
        <v>772883</v>
      </c>
    </row>
    <row r="58" spans="1:32" x14ac:dyDescent="0.3">
      <c r="A58" t="s">
        <v>238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238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158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158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158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158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158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158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158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158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158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158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158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158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158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158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158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158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158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158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158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158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158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158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158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158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158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158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158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158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158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158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158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158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158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158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158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158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158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158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158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158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158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158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158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158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158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158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158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158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158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158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158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158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158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158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158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158</v>
      </c>
      <c r="B57" t="s">
        <v>407</v>
      </c>
      <c r="C57" t="s">
        <v>297</v>
      </c>
      <c r="D57" t="s">
        <v>408</v>
      </c>
      <c r="E57" t="s">
        <v>298</v>
      </c>
      <c r="K57">
        <v>212284.53324139299</v>
      </c>
      <c r="L57">
        <v>229534.334493392</v>
      </c>
      <c r="M57">
        <v>247106.41337895801</v>
      </c>
      <c r="N57">
        <v>262392.04892913002</v>
      </c>
      <c r="O57">
        <v>279318.82606659801</v>
      </c>
      <c r="P57">
        <v>296688.62154938601</v>
      </c>
      <c r="Q57">
        <v>315838.944190418</v>
      </c>
      <c r="R57">
        <v>333211.78309259599</v>
      </c>
      <c r="S57">
        <v>357301.88629728003</v>
      </c>
      <c r="T57">
        <v>359917.51168253197</v>
      </c>
      <c r="U57">
        <v>372129.67608898401</v>
      </c>
      <c r="V57">
        <v>379011.67306223599</v>
      </c>
      <c r="W57">
        <v>382880.71205132501</v>
      </c>
      <c r="X57">
        <v>380100.42794452101</v>
      </c>
      <c r="Y57">
        <v>384097.48342382599</v>
      </c>
      <c r="Z57">
        <v>389632.92060222803</v>
      </c>
      <c r="AA57">
        <v>393465.89318115503</v>
      </c>
      <c r="AB57">
        <v>407128.62294022099</v>
      </c>
      <c r="AC57">
        <v>424138.96992214699</v>
      </c>
      <c r="AD57">
        <v>440690.65228932799</v>
      </c>
      <c r="AE57">
        <v>449078.64744682598</v>
      </c>
      <c r="AF57">
        <v>479373.08826719999</v>
      </c>
    </row>
    <row r="58" spans="1:32" x14ac:dyDescent="0.3">
      <c r="A58" t="s">
        <v>158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158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160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160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160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160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160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160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160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160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160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160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160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160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160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160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160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160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160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160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160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160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160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160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160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160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160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160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160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160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160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160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160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160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160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160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160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160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160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160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160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160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160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160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160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160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160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160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160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160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160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160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160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160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160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160</v>
      </c>
      <c r="B56" t="s">
        <v>405</v>
      </c>
      <c r="C56" t="s">
        <v>297</v>
      </c>
      <c r="D56" t="s">
        <v>406</v>
      </c>
      <c r="E56" t="s">
        <v>298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160</v>
      </c>
      <c r="B57" t="s">
        <v>407</v>
      </c>
      <c r="C57" t="s">
        <v>297</v>
      </c>
      <c r="D57" t="s">
        <v>408</v>
      </c>
      <c r="E57" t="s">
        <v>298</v>
      </c>
      <c r="K57">
        <v>5111.9079962260203</v>
      </c>
      <c r="L57">
        <v>5901.5287542860897</v>
      </c>
      <c r="M57">
        <v>6653.6007388406797</v>
      </c>
      <c r="N57">
        <v>7247.9084503212298</v>
      </c>
      <c r="O57">
        <v>7713.1902279595697</v>
      </c>
      <c r="P57">
        <v>8290.9762837422095</v>
      </c>
      <c r="Q57">
        <v>9181.7277784279504</v>
      </c>
      <c r="R57">
        <v>10390.2269929463</v>
      </c>
      <c r="S57">
        <v>12253.6849841394</v>
      </c>
      <c r="T57">
        <v>13461.081387051099</v>
      </c>
      <c r="U57">
        <v>14552.945187634299</v>
      </c>
      <c r="V57">
        <v>15411.233137691999</v>
      </c>
      <c r="W57">
        <v>15707.614802649299</v>
      </c>
      <c r="X57">
        <v>15934.7192336758</v>
      </c>
      <c r="Y57">
        <v>16049.4819808761</v>
      </c>
      <c r="Z57">
        <v>16206.568900026699</v>
      </c>
      <c r="AA57">
        <v>16719.382993108498</v>
      </c>
      <c r="AB57">
        <v>17404.7372391766</v>
      </c>
      <c r="AC57">
        <v>18438.014585704401</v>
      </c>
      <c r="AD57">
        <v>19725.9989389849</v>
      </c>
      <c r="AE57">
        <v>20726.852690337699</v>
      </c>
      <c r="AF57">
        <v>22955.326907198101</v>
      </c>
    </row>
    <row r="58" spans="1:32" x14ac:dyDescent="0.3">
      <c r="A58" t="s">
        <v>160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160</v>
      </c>
      <c r="B59" t="s">
        <v>411</v>
      </c>
      <c r="C59" t="s">
        <v>297</v>
      </c>
      <c r="D59" t="s">
        <v>412</v>
      </c>
      <c r="E59" t="s">
        <v>298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162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162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162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162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162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162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162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162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162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162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162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162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162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162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162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162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162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162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162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162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162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162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162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162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162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162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162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162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162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162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162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162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162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162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162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162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162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162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162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162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162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162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162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162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162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162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162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162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162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162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162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162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162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162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162</v>
      </c>
      <c r="B57" t="s">
        <v>407</v>
      </c>
      <c r="C57" t="s">
        <v>297</v>
      </c>
      <c r="D57" t="s">
        <v>408</v>
      </c>
      <c r="E57" t="s">
        <v>298</v>
      </c>
      <c r="K57">
        <v>422394.15271189302</v>
      </c>
      <c r="L57">
        <v>454735.26391818898</v>
      </c>
      <c r="M57">
        <v>487872.70135213999</v>
      </c>
      <c r="N57">
        <v>514796.49896775797</v>
      </c>
      <c r="O57">
        <v>548143.77870818099</v>
      </c>
      <c r="P57">
        <v>583010.20278607402</v>
      </c>
      <c r="Q57">
        <v>622839.31142378401</v>
      </c>
      <c r="R57">
        <v>655613.05927254399</v>
      </c>
      <c r="S57">
        <v>700986.14121968299</v>
      </c>
      <c r="T57">
        <v>704363.14163259405</v>
      </c>
      <c r="U57">
        <v>735783.642076132</v>
      </c>
      <c r="V57">
        <v>743123.67396155105</v>
      </c>
      <c r="W57">
        <v>725133.52976724098</v>
      </c>
      <c r="X57">
        <v>718943.80435375997</v>
      </c>
      <c r="Y57">
        <v>734273.01849902002</v>
      </c>
      <c r="Z57">
        <v>746805.343970116</v>
      </c>
      <c r="AA57">
        <v>765613.80894042598</v>
      </c>
      <c r="AB57">
        <v>802396.96425702004</v>
      </c>
      <c r="AC57">
        <v>849777.22324196901</v>
      </c>
      <c r="AD57">
        <v>895029.14798117103</v>
      </c>
      <c r="AE57">
        <v>933347.721132059</v>
      </c>
      <c r="AF57">
        <v>1003115.57721357</v>
      </c>
    </row>
    <row r="58" spans="1:32" x14ac:dyDescent="0.3">
      <c r="A58" t="s">
        <v>162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162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164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164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164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164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164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164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164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164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164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164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164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164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164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164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164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164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164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164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164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164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164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164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164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164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164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164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164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164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164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164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164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164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164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164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164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164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164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164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164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164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164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164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164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164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164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164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164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164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164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164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164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164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164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164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164</v>
      </c>
      <c r="B57" t="s">
        <v>407</v>
      </c>
      <c r="C57" t="s">
        <v>297</v>
      </c>
      <c r="D57" t="s">
        <v>408</v>
      </c>
      <c r="E57" t="s">
        <v>298</v>
      </c>
      <c r="K57">
        <v>11119.2722633717</v>
      </c>
      <c r="L57">
        <v>12145.5770918863</v>
      </c>
      <c r="M57">
        <v>12764.6934493471</v>
      </c>
      <c r="N57">
        <v>13683.053222901901</v>
      </c>
      <c r="O57">
        <v>14386.9914050633</v>
      </c>
      <c r="P57">
        <v>15152.006865977801</v>
      </c>
      <c r="Q57">
        <v>16129.250032566701</v>
      </c>
      <c r="R57">
        <v>17643.2486380472</v>
      </c>
      <c r="S57">
        <v>19615.800484347699</v>
      </c>
      <c r="T57">
        <v>21000.5438446265</v>
      </c>
      <c r="U57">
        <v>21881.575168570602</v>
      </c>
      <c r="V57">
        <v>22423.207317113</v>
      </c>
      <c r="W57">
        <v>22073.171507855099</v>
      </c>
      <c r="X57">
        <v>21960.2319891558</v>
      </c>
      <c r="Y57">
        <v>21662.310263650699</v>
      </c>
      <c r="Z57">
        <v>21466.5310791011</v>
      </c>
      <c r="AA57">
        <v>21649.541237754798</v>
      </c>
      <c r="AB57">
        <v>22133.3419411617</v>
      </c>
      <c r="AC57">
        <v>23242.762520059201</v>
      </c>
      <c r="AD57">
        <v>24176.253506608999</v>
      </c>
      <c r="AE57">
        <v>24882.059371176802</v>
      </c>
      <c r="AF57">
        <v>27396.8194704739</v>
      </c>
    </row>
    <row r="58" spans="1:32" x14ac:dyDescent="0.3">
      <c r="A58" t="s">
        <v>164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164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166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166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166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166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166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166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166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166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166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166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166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166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166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166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166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166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166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166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166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166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166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166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166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166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166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166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166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166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166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166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166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166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166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166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166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166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166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166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166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166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166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166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166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166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166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166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166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166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166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166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166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166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166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166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166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166</v>
      </c>
      <c r="B57" t="s">
        <v>407</v>
      </c>
      <c r="C57" t="s">
        <v>297</v>
      </c>
      <c r="D57" t="s">
        <v>408</v>
      </c>
      <c r="E57" t="s">
        <v>298</v>
      </c>
      <c r="K57">
        <v>26814.7568687313</v>
      </c>
      <c r="L57">
        <v>28901.300982261098</v>
      </c>
      <c r="M57">
        <v>30318.289025727401</v>
      </c>
      <c r="N57">
        <v>32151.683222266402</v>
      </c>
      <c r="O57">
        <v>33797.216245998403</v>
      </c>
      <c r="P57">
        <v>35154.6902049645</v>
      </c>
      <c r="Q57">
        <v>36799.199109005698</v>
      </c>
      <c r="R57">
        <v>39926.270997410102</v>
      </c>
      <c r="S57">
        <v>43297.995134758203</v>
      </c>
      <c r="T57">
        <v>44894.670030197398</v>
      </c>
      <c r="U57">
        <v>46111.877188230203</v>
      </c>
      <c r="V57">
        <v>46449.989777970201</v>
      </c>
      <c r="W57">
        <v>45445.237800939198</v>
      </c>
      <c r="X57">
        <v>44962.261721018098</v>
      </c>
      <c r="Y57">
        <v>44915.295513953402</v>
      </c>
      <c r="Z57">
        <v>45054.646976242497</v>
      </c>
      <c r="AA57">
        <v>45719.808556438402</v>
      </c>
      <c r="AB57">
        <v>47379.523095417499</v>
      </c>
      <c r="AC57">
        <v>50399.612413100796</v>
      </c>
      <c r="AD57">
        <v>52860.163776668604</v>
      </c>
      <c r="AE57">
        <v>54269.206089847699</v>
      </c>
      <c r="AF57">
        <v>58650.093653067197</v>
      </c>
    </row>
    <row r="58" spans="1:32" x14ac:dyDescent="0.3">
      <c r="A58" t="s">
        <v>166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166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199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199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199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199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199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199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199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199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199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199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199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199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199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199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199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199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199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199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199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199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199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199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199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199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199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199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199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199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199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199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199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199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199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199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199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199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199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199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199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199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199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199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199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199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199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199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199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199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199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199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199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199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199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199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199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199</v>
      </c>
      <c r="B57" t="s">
        <v>407</v>
      </c>
      <c r="C57" t="s">
        <v>297</v>
      </c>
      <c r="D57" t="s">
        <v>408</v>
      </c>
      <c r="E57" t="s">
        <v>298</v>
      </c>
      <c r="K57">
        <v>203078.14752344499</v>
      </c>
      <c r="L57">
        <v>222668.84248324501</v>
      </c>
      <c r="M57">
        <v>238382.25513830001</v>
      </c>
      <c r="N57">
        <v>254782.29928263699</v>
      </c>
      <c r="O57">
        <v>270320.09241552203</v>
      </c>
      <c r="P57">
        <v>286810.66621265601</v>
      </c>
      <c r="Q57">
        <v>303988.112832029</v>
      </c>
      <c r="R57">
        <v>324562.61081912002</v>
      </c>
      <c r="S57">
        <v>342012.91157503298</v>
      </c>
      <c r="T57">
        <v>364121.99045645201</v>
      </c>
      <c r="U57">
        <v>366676.71659715602</v>
      </c>
      <c r="V57">
        <v>374545.44496075599</v>
      </c>
      <c r="W57">
        <v>377196.17744416097</v>
      </c>
      <c r="X57">
        <v>380961.11062681698</v>
      </c>
      <c r="Y57">
        <v>378991.54834161903</v>
      </c>
      <c r="Z57">
        <v>384789.678990766</v>
      </c>
      <c r="AA57">
        <v>390352.59745276597</v>
      </c>
      <c r="AB57">
        <v>396433.02078103501</v>
      </c>
      <c r="AC57">
        <v>410873.91780276003</v>
      </c>
      <c r="AD57">
        <v>429800.17057833</v>
      </c>
      <c r="AE57">
        <v>445025.93647504598</v>
      </c>
      <c r="AF57">
        <v>454968.39009253198</v>
      </c>
    </row>
    <row r="58" spans="1:32" x14ac:dyDescent="0.3">
      <c r="A58" t="s">
        <v>199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199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201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201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201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201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201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201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201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201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201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201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201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201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201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201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201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201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201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201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201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201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201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201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201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201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201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201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201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201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201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201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201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201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201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201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201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201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201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201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201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201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201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201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201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201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201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201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201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201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201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201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201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201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201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201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201</v>
      </c>
      <c r="B56" t="s">
        <v>405</v>
      </c>
      <c r="C56" t="s">
        <v>297</v>
      </c>
      <c r="D56" t="s">
        <v>406</v>
      </c>
      <c r="E56" t="s">
        <v>298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 t="s">
        <v>201</v>
      </c>
      <c r="B57" t="s">
        <v>407</v>
      </c>
      <c r="C57" t="s">
        <v>297</v>
      </c>
      <c r="D57" t="s">
        <v>408</v>
      </c>
      <c r="E57" t="s">
        <v>298</v>
      </c>
      <c r="K57">
        <v>4955.5955373317702</v>
      </c>
      <c r="L57">
        <v>5777.7144919185303</v>
      </c>
      <c r="M57">
        <v>6579.4459139567698</v>
      </c>
      <c r="N57">
        <v>7215.7937610158597</v>
      </c>
      <c r="O57">
        <v>7773.1231717136798</v>
      </c>
      <c r="P57">
        <v>8292.0846022043097</v>
      </c>
      <c r="Q57">
        <v>9102.7249501063907</v>
      </c>
      <c r="R57">
        <v>10211.6509345944</v>
      </c>
      <c r="S57">
        <v>11842.296963700401</v>
      </c>
      <c r="T57">
        <v>13666.043205449099</v>
      </c>
      <c r="U57">
        <v>14613.0862587706</v>
      </c>
      <c r="V57">
        <v>15628.473828398</v>
      </c>
      <c r="W57">
        <v>15997.5833019641</v>
      </c>
      <c r="X57">
        <v>16100.4812783738</v>
      </c>
      <c r="Y57">
        <v>16289.4803823326</v>
      </c>
      <c r="Z57">
        <v>16307.311231641999</v>
      </c>
      <c r="AA57">
        <v>16618.014654480299</v>
      </c>
      <c r="AB57">
        <v>17487.157685956299</v>
      </c>
      <c r="AC57">
        <v>18397.487367406</v>
      </c>
      <c r="AD57">
        <v>19612.842270986799</v>
      </c>
      <c r="AE57">
        <v>21072.992819174899</v>
      </c>
      <c r="AF57">
        <v>22203.6009847733</v>
      </c>
    </row>
    <row r="58" spans="1:32" x14ac:dyDescent="0.3">
      <c r="A58" t="s">
        <v>201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201</v>
      </c>
      <c r="B59" t="s">
        <v>411</v>
      </c>
      <c r="C59" t="s">
        <v>297</v>
      </c>
      <c r="D59" t="s">
        <v>412</v>
      </c>
      <c r="E59" t="s">
        <v>298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203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203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203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203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203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203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203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203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203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203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203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203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203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203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203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203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203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203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203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203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203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203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203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203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203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203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203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203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203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203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203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203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203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203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203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203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203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203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203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203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203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203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203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203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203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203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203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203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203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203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203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203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203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203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203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203</v>
      </c>
      <c r="B57" t="s">
        <v>407</v>
      </c>
      <c r="C57" t="s">
        <v>297</v>
      </c>
      <c r="D57" t="s">
        <v>408</v>
      </c>
      <c r="E57" t="s">
        <v>298</v>
      </c>
      <c r="K57">
        <v>403811.51603266998</v>
      </c>
      <c r="L57">
        <v>440692.05623638001</v>
      </c>
      <c r="M57">
        <v>471312.374603534</v>
      </c>
      <c r="N57">
        <v>501760.55784255598</v>
      </c>
      <c r="O57">
        <v>528746.69308295602</v>
      </c>
      <c r="P57">
        <v>561835.94390118204</v>
      </c>
      <c r="Q57">
        <v>596064.75717195706</v>
      </c>
      <c r="R57">
        <v>637077.47423357202</v>
      </c>
      <c r="S57">
        <v>668820.87391411595</v>
      </c>
      <c r="T57">
        <v>711193.819305624</v>
      </c>
      <c r="U57">
        <v>713699.54412824102</v>
      </c>
      <c r="V57">
        <v>740130.81739409501</v>
      </c>
      <c r="W57">
        <v>742755.54617765802</v>
      </c>
      <c r="X57">
        <v>723848.54713134002</v>
      </c>
      <c r="Y57">
        <v>718419.34728573798</v>
      </c>
      <c r="Z57">
        <v>735629.88308111101</v>
      </c>
      <c r="AA57">
        <v>748515.82420915598</v>
      </c>
      <c r="AB57">
        <v>770000.708924431</v>
      </c>
      <c r="AC57">
        <v>808013.90826437599</v>
      </c>
      <c r="AD57">
        <v>857566.10285916901</v>
      </c>
      <c r="AE57">
        <v>901087.80871427897</v>
      </c>
      <c r="AF57">
        <v>942160.60396722797</v>
      </c>
    </row>
    <row r="58" spans="1:32" x14ac:dyDescent="0.3">
      <c r="A58" t="s">
        <v>203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203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205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205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205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205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205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205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205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205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205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205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205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205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205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205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205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205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205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205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205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205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205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205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205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205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205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205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205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205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205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205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205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205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205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205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205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205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205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205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205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205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205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205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205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205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205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205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205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205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205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205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205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205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205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205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205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205</v>
      </c>
      <c r="B57" t="s">
        <v>407</v>
      </c>
      <c r="C57" t="s">
        <v>297</v>
      </c>
      <c r="D57" t="s">
        <v>408</v>
      </c>
      <c r="E57" t="s">
        <v>298</v>
      </c>
      <c r="K57">
        <v>10798.292208036</v>
      </c>
      <c r="L57">
        <v>11795.3708985667</v>
      </c>
      <c r="M57">
        <v>12709.3816896099</v>
      </c>
      <c r="N57">
        <v>13129.083891583099</v>
      </c>
      <c r="O57">
        <v>14017.472062332999</v>
      </c>
      <c r="P57">
        <v>14818.5095816467</v>
      </c>
      <c r="Q57">
        <v>15762.3849433873</v>
      </c>
      <c r="R57">
        <v>16943.682534566698</v>
      </c>
      <c r="S57">
        <v>18900.444515331499</v>
      </c>
      <c r="T57">
        <v>20719.1600577055</v>
      </c>
      <c r="U57">
        <v>21808.809330003402</v>
      </c>
      <c r="V57">
        <v>22461.4230594324</v>
      </c>
      <c r="W57">
        <v>22283.762993575099</v>
      </c>
      <c r="X57">
        <v>21923.782264482801</v>
      </c>
      <c r="Y57">
        <v>21763.2300405032</v>
      </c>
      <c r="Z57">
        <v>21496.117816142902</v>
      </c>
      <c r="AA57">
        <v>21502.539703689301</v>
      </c>
      <c r="AB57">
        <v>21936.562525479501</v>
      </c>
      <c r="AC57">
        <v>22581.724332907001</v>
      </c>
      <c r="AD57">
        <v>23930.9763954923</v>
      </c>
      <c r="AE57">
        <v>24813.959310062401</v>
      </c>
      <c r="AF57">
        <v>25553.478983412599</v>
      </c>
    </row>
    <row r="58" spans="1:32" x14ac:dyDescent="0.3">
      <c r="A58" t="s">
        <v>205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205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207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207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207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207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207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207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207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207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207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207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207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207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207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207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207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207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207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207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207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207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207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207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207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207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207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207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207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207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207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207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207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207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207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207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207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207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207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207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207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207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207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207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207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207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207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207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207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207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207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207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207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207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207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207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207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207</v>
      </c>
      <c r="B57" t="s">
        <v>407</v>
      </c>
      <c r="C57" t="s">
        <v>297</v>
      </c>
      <c r="D57" t="s">
        <v>408</v>
      </c>
      <c r="E57" t="s">
        <v>298</v>
      </c>
      <c r="K57">
        <v>25918.076470042299</v>
      </c>
      <c r="L57">
        <v>28291.567494623701</v>
      </c>
      <c r="M57">
        <v>30269.285721183001</v>
      </c>
      <c r="N57">
        <v>31452.825437717998</v>
      </c>
      <c r="O57">
        <v>32950.909861923101</v>
      </c>
      <c r="P57">
        <v>34618.9539341981</v>
      </c>
      <c r="Q57">
        <v>36290.393346897697</v>
      </c>
      <c r="R57">
        <v>38433.124484122804</v>
      </c>
      <c r="S57">
        <v>41924.500801842303</v>
      </c>
      <c r="T57">
        <v>44496.3143300663</v>
      </c>
      <c r="U57">
        <v>46098.191096613598</v>
      </c>
      <c r="V57">
        <v>46862.284046706998</v>
      </c>
      <c r="W57">
        <v>46318.004125456602</v>
      </c>
      <c r="X57">
        <v>45236.948493800999</v>
      </c>
      <c r="Y57">
        <v>44954.284447099497</v>
      </c>
      <c r="Z57">
        <v>45160.156594972403</v>
      </c>
      <c r="AA57">
        <v>45644.3345568277</v>
      </c>
      <c r="AB57">
        <v>46966.215140406799</v>
      </c>
      <c r="AC57">
        <v>48746.966711779503</v>
      </c>
      <c r="AD57">
        <v>52313.823013515197</v>
      </c>
      <c r="AE57">
        <v>54100.974805480197</v>
      </c>
      <c r="AF57">
        <v>56381.6018372291</v>
      </c>
    </row>
    <row r="58" spans="1:32" x14ac:dyDescent="0.3">
      <c r="A58" t="s">
        <v>207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207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240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240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240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240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240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240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240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240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240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240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240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240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240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240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240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240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240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240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240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240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240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240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240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240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240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240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240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240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240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240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240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240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240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240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240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240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240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240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240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240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240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240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240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240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240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240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240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240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240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240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240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240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240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240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240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240</v>
      </c>
      <c r="B57" t="s">
        <v>407</v>
      </c>
      <c r="C57" t="s">
        <v>297</v>
      </c>
      <c r="D57" t="s">
        <v>408</v>
      </c>
      <c r="E57" t="s">
        <v>298</v>
      </c>
      <c r="K57">
        <v>324592.33540681202</v>
      </c>
      <c r="L57">
        <v>340470.39838640002</v>
      </c>
      <c r="M57">
        <v>353594.60080043803</v>
      </c>
      <c r="N57">
        <v>364578.33762372599</v>
      </c>
      <c r="O57">
        <v>375593.88831085002</v>
      </c>
      <c r="P57">
        <v>385668.00114702003</v>
      </c>
      <c r="Q57">
        <v>395156.67043829802</v>
      </c>
      <c r="R57">
        <v>406071.14163452003</v>
      </c>
      <c r="S57">
        <v>416796.70559076802</v>
      </c>
      <c r="T57">
        <v>424752.434497735</v>
      </c>
      <c r="U57">
        <v>432729.23098461499</v>
      </c>
      <c r="V57">
        <v>435538.39637315698</v>
      </c>
      <c r="W57">
        <v>433452.13332028</v>
      </c>
      <c r="X57">
        <v>431278.98824823002</v>
      </c>
      <c r="Y57">
        <v>430020.80373153603</v>
      </c>
      <c r="Z57">
        <v>430795.75932713598</v>
      </c>
      <c r="AA57">
        <v>431591.466565679</v>
      </c>
      <c r="AB57">
        <v>434846.09924035898</v>
      </c>
      <c r="AC57">
        <v>438846.37524581002</v>
      </c>
      <c r="AD57">
        <v>444703.883194116</v>
      </c>
      <c r="AE57">
        <v>449078.64744682598</v>
      </c>
      <c r="AF57">
        <v>454968.39009253198</v>
      </c>
    </row>
    <row r="58" spans="1:32" x14ac:dyDescent="0.3">
      <c r="A58" t="s">
        <v>240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240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242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242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242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242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242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242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242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242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242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242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242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242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242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242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242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242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242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242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242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242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242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242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242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242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242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242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242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242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242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242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242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242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242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242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242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242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242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242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242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242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242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242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242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242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242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242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242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242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242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242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242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242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242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242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242</v>
      </c>
      <c r="B56" t="s">
        <v>405</v>
      </c>
      <c r="C56" t="s">
        <v>297</v>
      </c>
      <c r="D56" t="s">
        <v>406</v>
      </c>
      <c r="E56" t="s">
        <v>298</v>
      </c>
      <c r="AE56">
        <v>0</v>
      </c>
    </row>
    <row r="57" spans="1:32" x14ac:dyDescent="0.3">
      <c r="A57" t="s">
        <v>242</v>
      </c>
      <c r="B57" t="s">
        <v>407</v>
      </c>
      <c r="C57" t="s">
        <v>297</v>
      </c>
      <c r="D57" t="s">
        <v>408</v>
      </c>
      <c r="E57" t="s">
        <v>298</v>
      </c>
      <c r="K57">
        <v>5106.4868159921098</v>
      </c>
      <c r="L57">
        <v>5771.5872236609903</v>
      </c>
      <c r="M57">
        <v>6434.5778114157702</v>
      </c>
      <c r="N57">
        <v>6978.2645891786697</v>
      </c>
      <c r="O57">
        <v>7483.9397528661702</v>
      </c>
      <c r="P57">
        <v>8045.6283009349399</v>
      </c>
      <c r="Q57">
        <v>8833.3555624581095</v>
      </c>
      <c r="R57">
        <v>9824.2014751197894</v>
      </c>
      <c r="S57">
        <v>11197.167432297099</v>
      </c>
      <c r="T57">
        <v>12487.751570770901</v>
      </c>
      <c r="U57">
        <v>13556.4584772004</v>
      </c>
      <c r="V57">
        <v>14558.3422314209</v>
      </c>
      <c r="W57">
        <v>15112.242511992499</v>
      </c>
      <c r="X57">
        <v>15490.2180054442</v>
      </c>
      <c r="Y57">
        <v>15835.083042095899</v>
      </c>
      <c r="Z57">
        <v>16089.4680497506</v>
      </c>
      <c r="AA57">
        <v>16497.9408956271</v>
      </c>
      <c r="AB57">
        <v>17255.546694177301</v>
      </c>
      <c r="AC57">
        <v>18239.787131588499</v>
      </c>
      <c r="AD57">
        <v>19401.984221532399</v>
      </c>
      <c r="AE57">
        <v>20726.852690337699</v>
      </c>
      <c r="AF57">
        <v>22203.6009847733</v>
      </c>
    </row>
    <row r="58" spans="1:32" x14ac:dyDescent="0.3">
      <c r="A58" t="s">
        <v>242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242</v>
      </c>
      <c r="B59" t="s">
        <v>411</v>
      </c>
      <c r="C59" t="s">
        <v>297</v>
      </c>
      <c r="D59" t="s">
        <v>412</v>
      </c>
      <c r="E59" t="s">
        <v>298</v>
      </c>
      <c r="AE5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244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244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244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244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244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244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244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244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244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244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244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244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244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244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244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244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244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244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244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244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244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244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244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244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244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244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244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244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244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244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244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244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244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244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244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244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244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244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244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244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244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244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244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244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244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244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244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244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244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244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244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244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244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244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244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244</v>
      </c>
      <c r="B57" t="s">
        <v>407</v>
      </c>
      <c r="C57" t="s">
        <v>297</v>
      </c>
      <c r="D57" t="s">
        <v>408</v>
      </c>
      <c r="E57" t="s">
        <v>298</v>
      </c>
      <c r="K57">
        <v>701473.12700065901</v>
      </c>
      <c r="L57">
        <v>731860.59216908098</v>
      </c>
      <c r="M57">
        <v>758540.14619815198</v>
      </c>
      <c r="N57">
        <v>780132.86221489694</v>
      </c>
      <c r="O57">
        <v>801273.26407342695</v>
      </c>
      <c r="P57">
        <v>821288.38843055104</v>
      </c>
      <c r="Q57">
        <v>839678.38209108205</v>
      </c>
      <c r="R57">
        <v>858873.50560494896</v>
      </c>
      <c r="S57">
        <v>876176.15371750097</v>
      </c>
      <c r="T57">
        <v>888934.92824643</v>
      </c>
      <c r="U57">
        <v>900717.84786841797</v>
      </c>
      <c r="V57">
        <v>906039.49158647296</v>
      </c>
      <c r="W57">
        <v>905590.65874499094</v>
      </c>
      <c r="X57">
        <v>903985.89462369203</v>
      </c>
      <c r="Y57">
        <v>903326.45255192497</v>
      </c>
      <c r="Z57">
        <v>904995.711313523</v>
      </c>
      <c r="AA57">
        <v>907068.51019359997</v>
      </c>
      <c r="AB57">
        <v>912265.93321078306</v>
      </c>
      <c r="AC57">
        <v>918651.98262886505</v>
      </c>
      <c r="AD57">
        <v>927072.153830325</v>
      </c>
      <c r="AE57">
        <v>933347.721132059</v>
      </c>
      <c r="AF57">
        <v>942160.60396722797</v>
      </c>
    </row>
    <row r="58" spans="1:32" x14ac:dyDescent="0.3">
      <c r="A58" t="s">
        <v>244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244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246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246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246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246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246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246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246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246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246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246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246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246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246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246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246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246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246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246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246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246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246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246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246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246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246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246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246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246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246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246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246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246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246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246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246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246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246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246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246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246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246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246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246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246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246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246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246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246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246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246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246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246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246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246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246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246</v>
      </c>
      <c r="B57" t="s">
        <v>407</v>
      </c>
      <c r="C57" t="s">
        <v>297</v>
      </c>
      <c r="D57" t="s">
        <v>408</v>
      </c>
      <c r="E57" t="s">
        <v>298</v>
      </c>
      <c r="K57">
        <v>14750.7342947898</v>
      </c>
      <c r="L57">
        <v>15647.641132630701</v>
      </c>
      <c r="M57">
        <v>16374.013535305499</v>
      </c>
      <c r="N57">
        <v>16841.438315774001</v>
      </c>
      <c r="O57">
        <v>17253.049245305901</v>
      </c>
      <c r="P57">
        <v>17770.530916158801</v>
      </c>
      <c r="Q57">
        <v>18486.392688865999</v>
      </c>
      <c r="R57">
        <v>19419.847066481099</v>
      </c>
      <c r="S57">
        <v>20803.637102564498</v>
      </c>
      <c r="T57">
        <v>21973.810717252902</v>
      </c>
      <c r="U57">
        <v>22819.535138313699</v>
      </c>
      <c r="V57">
        <v>23424.238374642198</v>
      </c>
      <c r="W57">
        <v>23278.568889079801</v>
      </c>
      <c r="X57">
        <v>23121.021624433601</v>
      </c>
      <c r="Y57">
        <v>22913.6064060014</v>
      </c>
      <c r="Z57">
        <v>22737.814060517601</v>
      </c>
      <c r="AA57">
        <v>22775.955174582399</v>
      </c>
      <c r="AB57">
        <v>23077.9100248758</v>
      </c>
      <c r="AC57">
        <v>23545.4276966736</v>
      </c>
      <c r="AD57">
        <v>24242.603431695301</v>
      </c>
      <c r="AE57">
        <v>24882.059371176802</v>
      </c>
      <c r="AF57">
        <v>25553.478983412599</v>
      </c>
    </row>
    <row r="58" spans="1:32" x14ac:dyDescent="0.3">
      <c r="A58" t="s">
        <v>246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246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F59"/>
  <sheetViews>
    <sheetView workbookViewId="0"/>
  </sheetViews>
  <sheetFormatPr baseColWidth="10" defaultRowHeight="14.4" x14ac:dyDescent="0.3"/>
  <sheetData>
    <row r="1" spans="1:32" x14ac:dyDescent="0.3">
      <c r="A1" t="s">
        <v>263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</row>
    <row r="2" spans="1:32" x14ac:dyDescent="0.3">
      <c r="A2" t="s">
        <v>248</v>
      </c>
      <c r="B2" t="s">
        <v>295</v>
      </c>
      <c r="C2" t="s">
        <v>297</v>
      </c>
      <c r="D2" t="s">
        <v>296</v>
      </c>
      <c r="E2" t="s">
        <v>298</v>
      </c>
    </row>
    <row r="3" spans="1:32" x14ac:dyDescent="0.3">
      <c r="A3" t="s">
        <v>248</v>
      </c>
      <c r="B3" t="s">
        <v>299</v>
      </c>
      <c r="C3" t="s">
        <v>297</v>
      </c>
      <c r="D3" t="s">
        <v>300</v>
      </c>
      <c r="E3" t="s">
        <v>298</v>
      </c>
    </row>
    <row r="4" spans="1:32" x14ac:dyDescent="0.3">
      <c r="A4" t="s">
        <v>248</v>
      </c>
      <c r="B4" t="s">
        <v>301</v>
      </c>
      <c r="C4" t="s">
        <v>297</v>
      </c>
      <c r="D4" t="s">
        <v>302</v>
      </c>
      <c r="E4" t="s">
        <v>298</v>
      </c>
    </row>
    <row r="5" spans="1:32" x14ac:dyDescent="0.3">
      <c r="A5" t="s">
        <v>248</v>
      </c>
      <c r="B5" t="s">
        <v>303</v>
      </c>
      <c r="C5" t="s">
        <v>297</v>
      </c>
      <c r="D5" t="s">
        <v>304</v>
      </c>
      <c r="E5" t="s">
        <v>298</v>
      </c>
    </row>
    <row r="6" spans="1:32" x14ac:dyDescent="0.3">
      <c r="A6" t="s">
        <v>248</v>
      </c>
      <c r="B6" t="s">
        <v>305</v>
      </c>
      <c r="C6" t="s">
        <v>297</v>
      </c>
      <c r="D6" t="s">
        <v>306</v>
      </c>
      <c r="E6" t="s">
        <v>298</v>
      </c>
    </row>
    <row r="7" spans="1:32" x14ac:dyDescent="0.3">
      <c r="A7" t="s">
        <v>248</v>
      </c>
      <c r="B7" t="s">
        <v>307</v>
      </c>
      <c r="C7" t="s">
        <v>297</v>
      </c>
      <c r="D7" t="s">
        <v>308</v>
      </c>
      <c r="E7" t="s">
        <v>298</v>
      </c>
    </row>
    <row r="8" spans="1:32" x14ac:dyDescent="0.3">
      <c r="A8" t="s">
        <v>248</v>
      </c>
      <c r="B8" t="s">
        <v>309</v>
      </c>
      <c r="C8" t="s">
        <v>297</v>
      </c>
      <c r="D8" t="s">
        <v>310</v>
      </c>
      <c r="E8" t="s">
        <v>298</v>
      </c>
    </row>
    <row r="9" spans="1:32" x14ac:dyDescent="0.3">
      <c r="A9" t="s">
        <v>248</v>
      </c>
      <c r="B9" t="s">
        <v>311</v>
      </c>
      <c r="C9" t="s">
        <v>297</v>
      </c>
      <c r="D9" t="s">
        <v>312</v>
      </c>
      <c r="E9" t="s">
        <v>298</v>
      </c>
    </row>
    <row r="10" spans="1:32" x14ac:dyDescent="0.3">
      <c r="A10" t="s">
        <v>248</v>
      </c>
      <c r="B10" t="s">
        <v>313</v>
      </c>
      <c r="C10" t="s">
        <v>297</v>
      </c>
      <c r="D10" t="s">
        <v>314</v>
      </c>
      <c r="E10" t="s">
        <v>298</v>
      </c>
    </row>
    <row r="11" spans="1:32" x14ac:dyDescent="0.3">
      <c r="A11" t="s">
        <v>248</v>
      </c>
      <c r="B11" t="s">
        <v>315</v>
      </c>
      <c r="C11" t="s">
        <v>297</v>
      </c>
      <c r="D11" t="s">
        <v>316</v>
      </c>
      <c r="E11" t="s">
        <v>298</v>
      </c>
    </row>
    <row r="12" spans="1:32" x14ac:dyDescent="0.3">
      <c r="A12" t="s">
        <v>248</v>
      </c>
      <c r="B12" t="s">
        <v>317</v>
      </c>
      <c r="C12" t="s">
        <v>297</v>
      </c>
      <c r="D12" t="s">
        <v>318</v>
      </c>
      <c r="E12" t="s">
        <v>298</v>
      </c>
    </row>
    <row r="13" spans="1:32" x14ac:dyDescent="0.3">
      <c r="A13" t="s">
        <v>248</v>
      </c>
      <c r="B13" t="s">
        <v>319</v>
      </c>
      <c r="C13" t="s">
        <v>297</v>
      </c>
      <c r="D13" t="s">
        <v>320</v>
      </c>
      <c r="E13" t="s">
        <v>298</v>
      </c>
    </row>
    <row r="14" spans="1:32" x14ac:dyDescent="0.3">
      <c r="A14" t="s">
        <v>248</v>
      </c>
      <c r="B14" t="s">
        <v>321</v>
      </c>
      <c r="C14" t="s">
        <v>297</v>
      </c>
      <c r="D14" t="s">
        <v>322</v>
      </c>
      <c r="E14" t="s">
        <v>298</v>
      </c>
    </row>
    <row r="15" spans="1:32" x14ac:dyDescent="0.3">
      <c r="A15" t="s">
        <v>248</v>
      </c>
      <c r="B15" t="s">
        <v>323</v>
      </c>
      <c r="C15" t="s">
        <v>297</v>
      </c>
      <c r="D15" t="s">
        <v>324</v>
      </c>
      <c r="E15" t="s">
        <v>298</v>
      </c>
    </row>
    <row r="16" spans="1:32" x14ac:dyDescent="0.3">
      <c r="A16" t="s">
        <v>248</v>
      </c>
      <c r="B16" t="s">
        <v>325</v>
      </c>
      <c r="C16" t="s">
        <v>297</v>
      </c>
      <c r="D16" t="s">
        <v>326</v>
      </c>
      <c r="E16" t="s">
        <v>298</v>
      </c>
    </row>
    <row r="17" spans="1:5" x14ac:dyDescent="0.3">
      <c r="A17" t="s">
        <v>248</v>
      </c>
      <c r="B17" t="s">
        <v>327</v>
      </c>
      <c r="C17" t="s">
        <v>297</v>
      </c>
      <c r="D17" t="s">
        <v>328</v>
      </c>
      <c r="E17" t="s">
        <v>298</v>
      </c>
    </row>
    <row r="18" spans="1:5" x14ac:dyDescent="0.3">
      <c r="A18" t="s">
        <v>248</v>
      </c>
      <c r="B18" t="s">
        <v>329</v>
      </c>
      <c r="C18" t="s">
        <v>297</v>
      </c>
      <c r="D18" t="s">
        <v>330</v>
      </c>
      <c r="E18" t="s">
        <v>298</v>
      </c>
    </row>
    <row r="19" spans="1:5" x14ac:dyDescent="0.3">
      <c r="A19" t="s">
        <v>248</v>
      </c>
      <c r="B19" t="s">
        <v>331</v>
      </c>
      <c r="C19" t="s">
        <v>297</v>
      </c>
      <c r="D19" t="s">
        <v>332</v>
      </c>
      <c r="E19" t="s">
        <v>298</v>
      </c>
    </row>
    <row r="20" spans="1:5" x14ac:dyDescent="0.3">
      <c r="A20" t="s">
        <v>248</v>
      </c>
      <c r="B20" t="s">
        <v>333</v>
      </c>
      <c r="C20" t="s">
        <v>297</v>
      </c>
      <c r="D20" t="s">
        <v>334</v>
      </c>
      <c r="E20" t="s">
        <v>298</v>
      </c>
    </row>
    <row r="21" spans="1:5" x14ac:dyDescent="0.3">
      <c r="A21" t="s">
        <v>248</v>
      </c>
      <c r="B21" t="s">
        <v>335</v>
      </c>
      <c r="C21" t="s">
        <v>297</v>
      </c>
      <c r="D21" t="s">
        <v>336</v>
      </c>
      <c r="E21" t="s">
        <v>298</v>
      </c>
    </row>
    <row r="22" spans="1:5" x14ac:dyDescent="0.3">
      <c r="A22" t="s">
        <v>248</v>
      </c>
      <c r="B22" t="s">
        <v>337</v>
      </c>
      <c r="C22" t="s">
        <v>297</v>
      </c>
      <c r="D22" t="s">
        <v>338</v>
      </c>
      <c r="E22" t="s">
        <v>298</v>
      </c>
    </row>
    <row r="23" spans="1:5" x14ac:dyDescent="0.3">
      <c r="A23" t="s">
        <v>248</v>
      </c>
      <c r="B23" t="s">
        <v>339</v>
      </c>
      <c r="C23" t="s">
        <v>297</v>
      </c>
      <c r="D23" t="s">
        <v>340</v>
      </c>
      <c r="E23" t="s">
        <v>298</v>
      </c>
    </row>
    <row r="24" spans="1:5" x14ac:dyDescent="0.3">
      <c r="A24" t="s">
        <v>248</v>
      </c>
      <c r="B24" t="s">
        <v>341</v>
      </c>
      <c r="C24" t="s">
        <v>297</v>
      </c>
      <c r="D24" t="s">
        <v>342</v>
      </c>
      <c r="E24" t="s">
        <v>298</v>
      </c>
    </row>
    <row r="25" spans="1:5" x14ac:dyDescent="0.3">
      <c r="A25" t="s">
        <v>248</v>
      </c>
      <c r="B25" t="s">
        <v>343</v>
      </c>
      <c r="C25" t="s">
        <v>297</v>
      </c>
      <c r="D25" t="s">
        <v>344</v>
      </c>
      <c r="E25" t="s">
        <v>298</v>
      </c>
    </row>
    <row r="26" spans="1:5" x14ac:dyDescent="0.3">
      <c r="A26" t="s">
        <v>248</v>
      </c>
      <c r="B26" t="s">
        <v>345</v>
      </c>
      <c r="C26" t="s">
        <v>297</v>
      </c>
      <c r="D26" t="s">
        <v>346</v>
      </c>
      <c r="E26" t="s">
        <v>298</v>
      </c>
    </row>
    <row r="27" spans="1:5" x14ac:dyDescent="0.3">
      <c r="A27" t="s">
        <v>248</v>
      </c>
      <c r="B27" t="s">
        <v>347</v>
      </c>
      <c r="C27" t="s">
        <v>297</v>
      </c>
      <c r="D27" t="s">
        <v>348</v>
      </c>
      <c r="E27" t="s">
        <v>298</v>
      </c>
    </row>
    <row r="28" spans="1:5" x14ac:dyDescent="0.3">
      <c r="A28" t="s">
        <v>248</v>
      </c>
      <c r="B28" t="s">
        <v>349</v>
      </c>
      <c r="C28" t="s">
        <v>297</v>
      </c>
      <c r="D28" t="s">
        <v>350</v>
      </c>
      <c r="E28" t="s">
        <v>298</v>
      </c>
    </row>
    <row r="29" spans="1:5" x14ac:dyDescent="0.3">
      <c r="A29" t="s">
        <v>248</v>
      </c>
      <c r="B29" t="s">
        <v>351</v>
      </c>
      <c r="C29" t="s">
        <v>297</v>
      </c>
      <c r="D29" t="s">
        <v>352</v>
      </c>
      <c r="E29" t="s">
        <v>298</v>
      </c>
    </row>
    <row r="30" spans="1:5" x14ac:dyDescent="0.3">
      <c r="A30" t="s">
        <v>248</v>
      </c>
      <c r="B30" t="s">
        <v>353</v>
      </c>
      <c r="C30" t="s">
        <v>297</v>
      </c>
      <c r="D30" t="s">
        <v>354</v>
      </c>
      <c r="E30" t="s">
        <v>298</v>
      </c>
    </row>
    <row r="31" spans="1:5" x14ac:dyDescent="0.3">
      <c r="A31" t="s">
        <v>248</v>
      </c>
      <c r="B31" t="s">
        <v>355</v>
      </c>
      <c r="C31" t="s">
        <v>297</v>
      </c>
      <c r="D31" t="s">
        <v>356</v>
      </c>
      <c r="E31" t="s">
        <v>298</v>
      </c>
    </row>
    <row r="32" spans="1:5" x14ac:dyDescent="0.3">
      <c r="A32" t="s">
        <v>248</v>
      </c>
      <c r="B32" t="s">
        <v>357</v>
      </c>
      <c r="C32" t="s">
        <v>297</v>
      </c>
      <c r="D32" t="s">
        <v>358</v>
      </c>
      <c r="E32" t="s">
        <v>298</v>
      </c>
    </row>
    <row r="33" spans="1:5" x14ac:dyDescent="0.3">
      <c r="A33" t="s">
        <v>248</v>
      </c>
      <c r="B33" t="s">
        <v>359</v>
      </c>
      <c r="C33" t="s">
        <v>297</v>
      </c>
      <c r="D33" t="s">
        <v>360</v>
      </c>
      <c r="E33" t="s">
        <v>298</v>
      </c>
    </row>
    <row r="34" spans="1:5" x14ac:dyDescent="0.3">
      <c r="A34" t="s">
        <v>248</v>
      </c>
      <c r="B34" t="s">
        <v>361</v>
      </c>
      <c r="C34" t="s">
        <v>297</v>
      </c>
      <c r="D34" t="s">
        <v>362</v>
      </c>
      <c r="E34" t="s">
        <v>298</v>
      </c>
    </row>
    <row r="35" spans="1:5" x14ac:dyDescent="0.3">
      <c r="A35" t="s">
        <v>248</v>
      </c>
      <c r="B35" t="s">
        <v>363</v>
      </c>
      <c r="C35" t="s">
        <v>297</v>
      </c>
      <c r="D35" t="s">
        <v>364</v>
      </c>
      <c r="E35" t="s">
        <v>298</v>
      </c>
    </row>
    <row r="36" spans="1:5" x14ac:dyDescent="0.3">
      <c r="A36" t="s">
        <v>248</v>
      </c>
      <c r="B36" t="s">
        <v>365</v>
      </c>
      <c r="C36" t="s">
        <v>297</v>
      </c>
      <c r="D36" t="s">
        <v>366</v>
      </c>
      <c r="E36" t="s">
        <v>298</v>
      </c>
    </row>
    <row r="37" spans="1:5" x14ac:dyDescent="0.3">
      <c r="A37" t="s">
        <v>248</v>
      </c>
      <c r="B37" t="s">
        <v>367</v>
      </c>
      <c r="C37" t="s">
        <v>297</v>
      </c>
      <c r="D37" t="s">
        <v>368</v>
      </c>
      <c r="E37" t="s">
        <v>298</v>
      </c>
    </row>
    <row r="38" spans="1:5" x14ac:dyDescent="0.3">
      <c r="A38" t="s">
        <v>248</v>
      </c>
      <c r="B38" t="s">
        <v>369</v>
      </c>
      <c r="C38" t="s">
        <v>297</v>
      </c>
      <c r="D38" t="s">
        <v>370</v>
      </c>
      <c r="E38" t="s">
        <v>298</v>
      </c>
    </row>
    <row r="39" spans="1:5" x14ac:dyDescent="0.3">
      <c r="A39" t="s">
        <v>248</v>
      </c>
      <c r="B39" t="s">
        <v>371</v>
      </c>
      <c r="C39" t="s">
        <v>297</v>
      </c>
      <c r="D39" t="s">
        <v>372</v>
      </c>
      <c r="E39" t="s">
        <v>298</v>
      </c>
    </row>
    <row r="40" spans="1:5" x14ac:dyDescent="0.3">
      <c r="A40" t="s">
        <v>248</v>
      </c>
      <c r="B40" t="s">
        <v>373</v>
      </c>
      <c r="C40" t="s">
        <v>297</v>
      </c>
      <c r="D40" t="s">
        <v>374</v>
      </c>
      <c r="E40" t="s">
        <v>298</v>
      </c>
    </row>
    <row r="41" spans="1:5" x14ac:dyDescent="0.3">
      <c r="A41" t="s">
        <v>248</v>
      </c>
      <c r="B41" t="s">
        <v>375</v>
      </c>
      <c r="C41" t="s">
        <v>297</v>
      </c>
      <c r="D41" t="s">
        <v>376</v>
      </c>
      <c r="E41" t="s">
        <v>298</v>
      </c>
    </row>
    <row r="42" spans="1:5" x14ac:dyDescent="0.3">
      <c r="A42" t="s">
        <v>248</v>
      </c>
      <c r="B42" t="s">
        <v>377</v>
      </c>
      <c r="C42" t="s">
        <v>297</v>
      </c>
      <c r="D42" t="s">
        <v>378</v>
      </c>
      <c r="E42" t="s">
        <v>298</v>
      </c>
    </row>
    <row r="43" spans="1:5" x14ac:dyDescent="0.3">
      <c r="A43" t="s">
        <v>248</v>
      </c>
      <c r="B43" t="s">
        <v>379</v>
      </c>
      <c r="C43" t="s">
        <v>297</v>
      </c>
      <c r="D43" t="s">
        <v>380</v>
      </c>
      <c r="E43" t="s">
        <v>298</v>
      </c>
    </row>
    <row r="44" spans="1:5" x14ac:dyDescent="0.3">
      <c r="A44" t="s">
        <v>248</v>
      </c>
      <c r="B44" t="s">
        <v>381</v>
      </c>
      <c r="C44" t="s">
        <v>297</v>
      </c>
      <c r="D44" t="s">
        <v>382</v>
      </c>
      <c r="E44" t="s">
        <v>298</v>
      </c>
    </row>
    <row r="45" spans="1:5" x14ac:dyDescent="0.3">
      <c r="A45" t="s">
        <v>248</v>
      </c>
      <c r="B45" t="s">
        <v>383</v>
      </c>
      <c r="C45" t="s">
        <v>297</v>
      </c>
      <c r="D45" t="s">
        <v>384</v>
      </c>
      <c r="E45" t="s">
        <v>298</v>
      </c>
    </row>
    <row r="46" spans="1:5" x14ac:dyDescent="0.3">
      <c r="A46" t="s">
        <v>248</v>
      </c>
      <c r="B46" t="s">
        <v>385</v>
      </c>
      <c r="C46" t="s">
        <v>297</v>
      </c>
      <c r="D46" t="s">
        <v>386</v>
      </c>
      <c r="E46" t="s">
        <v>298</v>
      </c>
    </row>
    <row r="47" spans="1:5" x14ac:dyDescent="0.3">
      <c r="A47" t="s">
        <v>248</v>
      </c>
      <c r="B47" t="s">
        <v>387</v>
      </c>
      <c r="C47" t="s">
        <v>297</v>
      </c>
      <c r="D47" t="s">
        <v>388</v>
      </c>
      <c r="E47" t="s">
        <v>298</v>
      </c>
    </row>
    <row r="48" spans="1:5" x14ac:dyDescent="0.3">
      <c r="A48" t="s">
        <v>248</v>
      </c>
      <c r="B48" t="s">
        <v>389</v>
      </c>
      <c r="C48" t="s">
        <v>297</v>
      </c>
      <c r="D48" t="s">
        <v>390</v>
      </c>
      <c r="E48" t="s">
        <v>298</v>
      </c>
    </row>
    <row r="49" spans="1:32" x14ac:dyDescent="0.3">
      <c r="A49" t="s">
        <v>248</v>
      </c>
      <c r="B49" t="s">
        <v>391</v>
      </c>
      <c r="C49" t="s">
        <v>297</v>
      </c>
      <c r="D49" t="s">
        <v>392</v>
      </c>
      <c r="E49" t="s">
        <v>298</v>
      </c>
    </row>
    <row r="50" spans="1:32" x14ac:dyDescent="0.3">
      <c r="A50" t="s">
        <v>248</v>
      </c>
      <c r="B50" t="s">
        <v>393</v>
      </c>
      <c r="C50" t="s">
        <v>297</v>
      </c>
      <c r="D50" t="s">
        <v>394</v>
      </c>
      <c r="E50" t="s">
        <v>298</v>
      </c>
    </row>
    <row r="51" spans="1:32" x14ac:dyDescent="0.3">
      <c r="A51" t="s">
        <v>248</v>
      </c>
      <c r="B51" t="s">
        <v>395</v>
      </c>
      <c r="C51" t="s">
        <v>297</v>
      </c>
      <c r="D51" t="s">
        <v>396</v>
      </c>
      <c r="E51" t="s">
        <v>298</v>
      </c>
    </row>
    <row r="52" spans="1:32" x14ac:dyDescent="0.3">
      <c r="A52" t="s">
        <v>248</v>
      </c>
      <c r="B52" t="s">
        <v>397</v>
      </c>
      <c r="C52" t="s">
        <v>297</v>
      </c>
      <c r="D52" t="s">
        <v>398</v>
      </c>
      <c r="E52" t="s">
        <v>298</v>
      </c>
    </row>
    <row r="53" spans="1:32" x14ac:dyDescent="0.3">
      <c r="A53" t="s">
        <v>248</v>
      </c>
      <c r="B53" t="s">
        <v>399</v>
      </c>
      <c r="C53" t="s">
        <v>297</v>
      </c>
      <c r="D53" t="s">
        <v>400</v>
      </c>
      <c r="E53" t="s">
        <v>298</v>
      </c>
    </row>
    <row r="54" spans="1:32" x14ac:dyDescent="0.3">
      <c r="A54" t="s">
        <v>248</v>
      </c>
      <c r="B54" t="s">
        <v>401</v>
      </c>
      <c r="C54" t="s">
        <v>297</v>
      </c>
      <c r="D54" t="s">
        <v>402</v>
      </c>
      <c r="E54" t="s">
        <v>298</v>
      </c>
    </row>
    <row r="55" spans="1:32" x14ac:dyDescent="0.3">
      <c r="A55" t="s">
        <v>248</v>
      </c>
      <c r="B55" t="s">
        <v>403</v>
      </c>
      <c r="C55" t="s">
        <v>297</v>
      </c>
      <c r="D55" t="s">
        <v>404</v>
      </c>
      <c r="E55" t="s">
        <v>298</v>
      </c>
    </row>
    <row r="56" spans="1:32" x14ac:dyDescent="0.3">
      <c r="A56" t="s">
        <v>248</v>
      </c>
      <c r="B56" t="s">
        <v>405</v>
      </c>
      <c r="C56" t="s">
        <v>297</v>
      </c>
      <c r="D56" t="s">
        <v>406</v>
      </c>
      <c r="E56" t="s">
        <v>298</v>
      </c>
    </row>
    <row r="57" spans="1:32" x14ac:dyDescent="0.3">
      <c r="A57" t="s">
        <v>248</v>
      </c>
      <c r="B57" t="s">
        <v>407</v>
      </c>
      <c r="C57" t="s">
        <v>297</v>
      </c>
      <c r="D57" t="s">
        <v>408</v>
      </c>
      <c r="E57" t="s">
        <v>298</v>
      </c>
      <c r="K57">
        <v>32725.667889836699</v>
      </c>
      <c r="L57">
        <v>34528.019271045603</v>
      </c>
      <c r="M57">
        <v>36162.333361507597</v>
      </c>
      <c r="N57">
        <v>37515.558931273699</v>
      </c>
      <c r="O57">
        <v>38448.120809673899</v>
      </c>
      <c r="P57">
        <v>39382.939514261903</v>
      </c>
      <c r="Q57">
        <v>40655.239963622596</v>
      </c>
      <c r="R57">
        <v>42460.3778420659</v>
      </c>
      <c r="S57">
        <v>44585.434612756399</v>
      </c>
      <c r="T57">
        <v>45819.385098485298</v>
      </c>
      <c r="U57">
        <v>47047.695612387499</v>
      </c>
      <c r="V57">
        <v>47813.331618029799</v>
      </c>
      <c r="W57">
        <v>47677.472088186601</v>
      </c>
      <c r="X57">
        <v>47458.951774334397</v>
      </c>
      <c r="Y57">
        <v>47450.531533810397</v>
      </c>
      <c r="Z57">
        <v>47709.213755831697</v>
      </c>
      <c r="AA57">
        <v>48333.645034721398</v>
      </c>
      <c r="AB57">
        <v>49651.309637890103</v>
      </c>
      <c r="AC57">
        <v>51084.320398078897</v>
      </c>
      <c r="AD57">
        <v>53024.536660447397</v>
      </c>
      <c r="AE57">
        <v>54269.206089847699</v>
      </c>
      <c r="AF57">
        <v>56381.6018372291</v>
      </c>
    </row>
    <row r="58" spans="1:32" x14ac:dyDescent="0.3">
      <c r="A58" t="s">
        <v>248</v>
      </c>
      <c r="B58" t="s">
        <v>409</v>
      </c>
      <c r="C58" t="s">
        <v>297</v>
      </c>
      <c r="D58" t="s">
        <v>410</v>
      </c>
      <c r="E58" t="s">
        <v>298</v>
      </c>
    </row>
    <row r="59" spans="1:32" x14ac:dyDescent="0.3">
      <c r="A59" t="s">
        <v>248</v>
      </c>
      <c r="B59" t="s">
        <v>411</v>
      </c>
      <c r="C59" t="s">
        <v>297</v>
      </c>
      <c r="D59" t="s">
        <v>412</v>
      </c>
      <c r="E59" t="s">
        <v>298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129</vt:i4>
      </vt:variant>
    </vt:vector>
  </HeadingPairs>
  <TitlesOfParts>
    <vt:vector size="129" baseType="lpstr">
      <vt:lpstr>Legend</vt:lpstr>
      <vt:lpstr>I_Soft_DB</vt:lpstr>
      <vt:lpstr>I_OIPP</vt:lpstr>
      <vt:lpstr>I_RD</vt:lpstr>
      <vt:lpstr>I_Design</vt:lpstr>
      <vt:lpstr>I_NFP</vt:lpstr>
      <vt:lpstr>I_Innovprop</vt:lpstr>
      <vt:lpstr>I_Brand</vt:lpstr>
      <vt:lpstr>I_OrgCap</vt:lpstr>
      <vt:lpstr>I_Train</vt:lpstr>
      <vt:lpstr>I_EconComp</vt:lpstr>
      <vt:lpstr>I_NonNatAcc</vt:lpstr>
      <vt:lpstr>I_NatAcc</vt:lpstr>
      <vt:lpstr>I_Intang</vt:lpstr>
      <vt:lpstr>I_TangNRes</vt:lpstr>
      <vt:lpstr>I_Tang</vt:lpstr>
      <vt:lpstr>VAadj</vt:lpstr>
      <vt:lpstr>VA_CP</vt:lpstr>
      <vt:lpstr>Ipyp_Soft_DB</vt:lpstr>
      <vt:lpstr>Ipyp_OIPP</vt:lpstr>
      <vt:lpstr>Ipyp_RD</vt:lpstr>
      <vt:lpstr>Ipyp_Design</vt:lpstr>
      <vt:lpstr>Ipyp_NFP</vt:lpstr>
      <vt:lpstr>Ipyp_Innovprop</vt:lpstr>
      <vt:lpstr>Ipyp_Brand</vt:lpstr>
      <vt:lpstr>Ipyp_OrgCap</vt:lpstr>
      <vt:lpstr>Ipyp_Train</vt:lpstr>
      <vt:lpstr>Ipyp_EconComp</vt:lpstr>
      <vt:lpstr>Ipyp_NonNatAcc</vt:lpstr>
      <vt:lpstr>Ipyp_NatAcc</vt:lpstr>
      <vt:lpstr>Ipyp_Intang</vt:lpstr>
      <vt:lpstr>Ipyp_TangNRes</vt:lpstr>
      <vt:lpstr>Ipyp_Tang</vt:lpstr>
      <vt:lpstr>VAadj_pyp</vt:lpstr>
      <vt:lpstr>VA_PYP</vt:lpstr>
      <vt:lpstr>Iq_Soft_DB</vt:lpstr>
      <vt:lpstr>Iq_OIPP</vt:lpstr>
      <vt:lpstr>Iq_RD</vt:lpstr>
      <vt:lpstr>Iq_Design</vt:lpstr>
      <vt:lpstr>Iq_NFP</vt:lpstr>
      <vt:lpstr>Iq_Innovprop</vt:lpstr>
      <vt:lpstr>Iq_Brand</vt:lpstr>
      <vt:lpstr>Iq_OrgCap</vt:lpstr>
      <vt:lpstr>Iq_Train</vt:lpstr>
      <vt:lpstr>Iq_EconComp</vt:lpstr>
      <vt:lpstr>Iq_NonNatAcc</vt:lpstr>
      <vt:lpstr>Iq_NatAcc</vt:lpstr>
      <vt:lpstr>Iq_Intang</vt:lpstr>
      <vt:lpstr>Iq_TangNRes</vt:lpstr>
      <vt:lpstr>Iq_Tang</vt:lpstr>
      <vt:lpstr>VAadj_q</vt:lpstr>
      <vt:lpstr>VA_PI</vt:lpstr>
      <vt:lpstr>Ip_Soft_DB</vt:lpstr>
      <vt:lpstr>Ip_OIPP</vt:lpstr>
      <vt:lpstr>Ip_RD</vt:lpstr>
      <vt:lpstr>Ip_Design</vt:lpstr>
      <vt:lpstr>Ip_NFP</vt:lpstr>
      <vt:lpstr>Ip_Innovprop</vt:lpstr>
      <vt:lpstr>Ip_Brand</vt:lpstr>
      <vt:lpstr>Ip_OrgCap</vt:lpstr>
      <vt:lpstr>Ip_Train</vt:lpstr>
      <vt:lpstr>Ip_EconComp</vt:lpstr>
      <vt:lpstr>Ip_NonNatAcc</vt:lpstr>
      <vt:lpstr>Ip_NatAcc</vt:lpstr>
      <vt:lpstr>Ip_Intang</vt:lpstr>
      <vt:lpstr>Ip_TangNRes</vt:lpstr>
      <vt:lpstr>Ip_Tang</vt:lpstr>
      <vt:lpstr>VAadj_pi</vt:lpstr>
      <vt:lpstr>VA_Q</vt:lpstr>
      <vt:lpstr>K_Soft_DB</vt:lpstr>
      <vt:lpstr>K_OIPP</vt:lpstr>
      <vt:lpstr>K_RD</vt:lpstr>
      <vt:lpstr>K_Design</vt:lpstr>
      <vt:lpstr>K_NFP</vt:lpstr>
      <vt:lpstr>K_Innovprop</vt:lpstr>
      <vt:lpstr>K_Brand</vt:lpstr>
      <vt:lpstr>K_OrgCap</vt:lpstr>
      <vt:lpstr>K_Train</vt:lpstr>
      <vt:lpstr>K_EconComp</vt:lpstr>
      <vt:lpstr>K_NonNatAcc</vt:lpstr>
      <vt:lpstr>K_NatAcc</vt:lpstr>
      <vt:lpstr>K_Intang</vt:lpstr>
      <vt:lpstr>K_TangNRes</vt:lpstr>
      <vt:lpstr>K_Tang</vt:lpstr>
      <vt:lpstr>Kpyp_Soft_DB</vt:lpstr>
      <vt:lpstr>Kpyp_OIPP</vt:lpstr>
      <vt:lpstr>Kpyp_RD</vt:lpstr>
      <vt:lpstr>Kpyp_Design</vt:lpstr>
      <vt:lpstr>Kpyp_NFP</vt:lpstr>
      <vt:lpstr>Kpyp_Innovprop</vt:lpstr>
      <vt:lpstr>Kpyp_Brand</vt:lpstr>
      <vt:lpstr>Kpyp_OrgCap</vt:lpstr>
      <vt:lpstr>Kpyp_Train</vt:lpstr>
      <vt:lpstr>Kpyp_EconComp</vt:lpstr>
      <vt:lpstr>Kpyp_NonNatAcc</vt:lpstr>
      <vt:lpstr>Kpyp_NatAcc</vt:lpstr>
      <vt:lpstr>Kpyp_Intang</vt:lpstr>
      <vt:lpstr>Kpyp_TangNRes</vt:lpstr>
      <vt:lpstr>Kpyp_Tang</vt:lpstr>
      <vt:lpstr>Kq_Soft_DB</vt:lpstr>
      <vt:lpstr>Kq_OIPP</vt:lpstr>
      <vt:lpstr>Kq_RD</vt:lpstr>
      <vt:lpstr>Kq_Design</vt:lpstr>
      <vt:lpstr>Kq_NFP</vt:lpstr>
      <vt:lpstr>Kq_Innovprop</vt:lpstr>
      <vt:lpstr>Kq_Brand</vt:lpstr>
      <vt:lpstr>Kq_OrgCap</vt:lpstr>
      <vt:lpstr>Kq_Train</vt:lpstr>
      <vt:lpstr>Kq_EconComp</vt:lpstr>
      <vt:lpstr>Kq_NonNatAcc</vt:lpstr>
      <vt:lpstr>Kq_NatAcc</vt:lpstr>
      <vt:lpstr>Kq_Intang</vt:lpstr>
      <vt:lpstr>Kq_TangNRes</vt:lpstr>
      <vt:lpstr>Kq_Tang</vt:lpstr>
      <vt:lpstr>HK_TangNRes</vt:lpstr>
      <vt:lpstr>HK_NatAcc</vt:lpstr>
      <vt:lpstr>HK_Tang</vt:lpstr>
      <vt:lpstr>HK_Innovprop</vt:lpstr>
      <vt:lpstr>HK_Intang</vt:lpstr>
      <vt:lpstr>HKpyp_TangNRes</vt:lpstr>
      <vt:lpstr>HKpyp_NatAcc</vt:lpstr>
      <vt:lpstr>HKpyp_Tang</vt:lpstr>
      <vt:lpstr>HKpyp_Innovprop</vt:lpstr>
      <vt:lpstr>HKpyp_Intang</vt:lpstr>
      <vt:lpstr>HKq_TangNRes</vt:lpstr>
      <vt:lpstr>HKq_NatAcc</vt:lpstr>
      <vt:lpstr>HKq_Tang</vt:lpstr>
      <vt:lpstr>HKq_Innovprop</vt:lpstr>
      <vt:lpstr>HKq_Intang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legend</dc:creator>
  <cp:lastModifiedBy>ALEJANDRO VICENTE FERNANDEZ</cp:lastModifiedBy>
  <dcterms:created xsi:type="dcterms:W3CDTF">2025-01-07T18:49:22Z</dcterms:created>
  <dcterms:modified xsi:type="dcterms:W3CDTF">2025-12-02T08:29:35Z</dcterms:modified>
</cp:coreProperties>
</file>