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ransfer\Alex_W\02 Projekt Herkunftsnachweise\Python Übertrag\Scenario 1 - Status Quo\Data\"/>
    </mc:Choice>
  </mc:AlternateContent>
  <bookViews>
    <workbookView xWindow="0" yWindow="0" windowWidth="28800" windowHeight="12000" firstSheet="1" activeTab="5"/>
  </bookViews>
  <sheets>
    <sheet name="Countries" sheetId="5" r:id="rId1"/>
    <sheet name="Technologies" sheetId="1" r:id="rId2"/>
    <sheet name="Origins" sheetId="2" r:id="rId3"/>
    <sheet name="Sizes" sheetId="3" r:id="rId4"/>
    <sheet name="Sectors" sheetId="4" r:id="rId5"/>
    <sheet name="LCOE" sheetId="6" r:id="rId6"/>
  </sheets>
  <calcPr calcId="162913"/>
</workbook>
</file>

<file path=xl/calcChain.xml><?xml version="1.0" encoding="utf-8"?>
<calcChain xmlns="http://schemas.openxmlformats.org/spreadsheetml/2006/main">
  <c r="M2" i="6" l="1"/>
  <c r="M3" i="6"/>
  <c r="N3" i="6"/>
  <c r="O3" i="6"/>
  <c r="P3" i="6"/>
  <c r="Q3" i="6"/>
  <c r="R3" i="6"/>
  <c r="S3" i="6"/>
  <c r="T3" i="6"/>
  <c r="U3" i="6"/>
  <c r="N2" i="6"/>
  <c r="O2" i="6"/>
  <c r="P2" i="6"/>
  <c r="Q2" i="6"/>
  <c r="R2" i="6"/>
  <c r="S2" i="6"/>
  <c r="T2" i="6"/>
  <c r="U2" i="6"/>
  <c r="C3" i="6"/>
  <c r="D3" i="6"/>
  <c r="E3" i="6"/>
  <c r="F3" i="6"/>
  <c r="G3" i="6"/>
  <c r="H3" i="6"/>
  <c r="I3" i="6"/>
  <c r="J3" i="6"/>
  <c r="K3" i="6"/>
  <c r="D2" i="6"/>
  <c r="E2" i="6"/>
  <c r="F2" i="6"/>
  <c r="G2" i="6"/>
  <c r="H2" i="6"/>
  <c r="I2" i="6"/>
  <c r="J2" i="6"/>
  <c r="K2" i="6"/>
  <c r="C2" i="6"/>
  <c r="V3" i="6"/>
  <c r="V2" i="6"/>
  <c r="L3" i="6"/>
  <c r="L2" i="6"/>
  <c r="B2" i="6"/>
  <c r="B3" i="6"/>
</calcChain>
</file>

<file path=xl/sharedStrings.xml><?xml version="1.0" encoding="utf-8"?>
<sst xmlns="http://schemas.openxmlformats.org/spreadsheetml/2006/main" count="136" uniqueCount="109">
  <si>
    <t>Biomass</t>
  </si>
  <si>
    <t>Solar</t>
  </si>
  <si>
    <t>Wind</t>
  </si>
  <si>
    <t>Hydro</t>
  </si>
  <si>
    <t>Geothermal</t>
  </si>
  <si>
    <t>Technologie</t>
  </si>
  <si>
    <t>Österreich</t>
  </si>
  <si>
    <t>Belgien</t>
  </si>
  <si>
    <t>Dänemark</t>
  </si>
  <si>
    <t>Finnland</t>
  </si>
  <si>
    <t>Frankreich</t>
  </si>
  <si>
    <t>Deutschland</t>
  </si>
  <si>
    <t>Vereinigtes Königreich</t>
  </si>
  <si>
    <t>Italien</t>
  </si>
  <si>
    <t>Irland</t>
  </si>
  <si>
    <t>Niederlande</t>
  </si>
  <si>
    <t>Norwegen</t>
  </si>
  <si>
    <t>Portugal</t>
  </si>
  <si>
    <t>Spanien</t>
  </si>
  <si>
    <t>Schweden</t>
  </si>
  <si>
    <t>Schweiz</t>
  </si>
  <si>
    <t>Herkunft</t>
  </si>
  <si>
    <t>Größe</t>
  </si>
  <si>
    <t>0 bis 9 MA</t>
  </si>
  <si>
    <t>10 bis 19 MA</t>
  </si>
  <si>
    <t>20 bis 49 MA</t>
  </si>
  <si>
    <t>250 MA und mehr</t>
  </si>
  <si>
    <t>50 bis 249 MA</t>
  </si>
  <si>
    <t>Sektor</t>
  </si>
  <si>
    <t>Abwasserentsorgung</t>
  </si>
  <si>
    <t>Beseitigung von Umweltverschmutzungen und sonstige Entsorgung</t>
  </si>
  <si>
    <t>Erbringung von Dienstleistungen für den Bergbau und für die Gewinnung von Steinen und Erden</t>
  </si>
  <si>
    <t>Erzbergbau</t>
  </si>
  <si>
    <t>Getränkeherstellung</t>
  </si>
  <si>
    <t>Gewinnung von Erdöl und Erdgas</t>
  </si>
  <si>
    <t>Gewinnung von Steinen und Erden, sonstiger Bergbau</t>
  </si>
  <si>
    <t>Herstellung von Bekleidung</t>
  </si>
  <si>
    <t>Herstellung von chemischen Erzeugnissen</t>
  </si>
  <si>
    <t>Herstellung von Datenverarbeitungsgeräten, elektronischen und optischen Erzeugnissen</t>
  </si>
  <si>
    <t>Herstellung von Druckerzeugnissen; Vervielfältigung von bespielten Ton-, Bild- und Datenträgern</t>
  </si>
  <si>
    <t>Herstellung von elektrischen Ausrüstungen</t>
  </si>
  <si>
    <t>Herstellung von Glas und Glaswaren, Keramik, Verarbeitung von Steinen und Erden</t>
  </si>
  <si>
    <t>Herstellung von Gummi- und Kunststoffwaren</t>
  </si>
  <si>
    <t>Herstellung von Holz-, Flecht-, Korb- und Korkwaren (ohne Möbel)</t>
  </si>
  <si>
    <t>Herstellung von Kraftwagen und Kraftwagenteilen</t>
  </si>
  <si>
    <t>Herstellung von Leder, Lederwaren und Schuhen</t>
  </si>
  <si>
    <t>Herstellung von Metallerzeugnissen</t>
  </si>
  <si>
    <t>Herstellung von Möbeln</t>
  </si>
  <si>
    <t>Herstellung von Nahrungs- und Futtermitteln</t>
  </si>
  <si>
    <t>Herstellung von Papier, Pappe und Waren daraus</t>
  </si>
  <si>
    <t>Herstellung von pharmazeutischen Erzeugnissen</t>
  </si>
  <si>
    <t>Herstellung von sonstigen Waren</t>
  </si>
  <si>
    <t>Herstellung von Textilien</t>
  </si>
  <si>
    <t>Kohlenbergbau</t>
  </si>
  <si>
    <t>Kokerei und Mineralölverarbeitung</t>
  </si>
  <si>
    <t>Maschinenbau</t>
  </si>
  <si>
    <t>Metallerzeugung und -bearbeitung</t>
  </si>
  <si>
    <t>Reparatur und Installation von Maschinen und Ausrüstungen</t>
  </si>
  <si>
    <t>Sammlung, Behandlung und Beseitigung von Abfällen; Rückgewinnung</t>
  </si>
  <si>
    <t>Sonstiger Fahrzeugbau</t>
  </si>
  <si>
    <t>Tabakverarbeitung</t>
  </si>
  <si>
    <t>Wasserversorgung</t>
  </si>
  <si>
    <t>Land</t>
  </si>
  <si>
    <t>Bulgarien</t>
  </si>
  <si>
    <t>Estland</t>
  </si>
  <si>
    <t>Griechenland</t>
  </si>
  <si>
    <t>Island</t>
  </si>
  <si>
    <t>Kroatien</t>
  </si>
  <si>
    <t>Lettland</t>
  </si>
  <si>
    <t>Litauen</t>
  </si>
  <si>
    <t>Luxemburg</t>
  </si>
  <si>
    <t>Malta</t>
  </si>
  <si>
    <t>Polen</t>
  </si>
  <si>
    <t>Rumänien</t>
  </si>
  <si>
    <t>Serbien</t>
  </si>
  <si>
    <t>Slowakei</t>
  </si>
  <si>
    <t>Slowenien</t>
  </si>
  <si>
    <t>Tschechien</t>
  </si>
  <si>
    <t>Ungarn</t>
  </si>
  <si>
    <t>Zypern</t>
  </si>
  <si>
    <t>Other RES</t>
  </si>
  <si>
    <t>Architektur- und Ingenieurbüros; technische, physikalische und chemische Untersuchung</t>
  </si>
  <si>
    <t>Beherbergung</t>
  </si>
  <si>
    <t>Einzelhandel (ohne Handel mit Kraftfahrzeugen)</t>
  </si>
  <si>
    <t>Erbringung von Dienstleistungen der Informationstechnologie</t>
  </si>
  <si>
    <t>Erbringung von wirtschaftlichen Dienstleistungen für Unternehmen und Privatpersonen a. n. g.</t>
  </si>
  <si>
    <t>Forschung und Entwicklung</t>
  </si>
  <si>
    <t>Gastronomie</t>
  </si>
  <si>
    <t>Gebäudebetreuung; Garten- und Landschaftsbau</t>
  </si>
  <si>
    <t>Großhandel (ohne Handel mit Kraftfahrzeugen und Krafträdern)</t>
  </si>
  <si>
    <t>Handel mit Kraftfahrzeugen; Instandhaltung und Reparatur von Kraftfahrzeugen</t>
  </si>
  <si>
    <t>Herstellung, Verleih und Vertrieb von Filmen und Fernsehprogrammen; Kinos; Tonstudios und Verlegen von Musik</t>
  </si>
  <si>
    <t>Informationsdienstleistungen</t>
  </si>
  <si>
    <t>Rechts- und Steuerberatung, Wirtschaftsprüfung</t>
  </si>
  <si>
    <t>Reisebüros, Reiseveranstalter und Erbringung sonstiger Reservierungsdienstleistungen</t>
  </si>
  <si>
    <t>Reparatur von Datenverarbeitungsgeräten und Gebrauchsgütern</t>
  </si>
  <si>
    <t>Rundfunkveranstalter</t>
  </si>
  <si>
    <t>Sonstige freiberufliche, wissenschaftliche und technische Tätigkeiten</t>
  </si>
  <si>
    <t>Telekommunikation</t>
  </si>
  <si>
    <t>Verlagswesen</t>
  </si>
  <si>
    <t>Vermietung von beweglichen Sachen</t>
  </si>
  <si>
    <t>Vermittlung und Überlassung von Arbeitskräften</t>
  </si>
  <si>
    <t>Verwaltung und Führung von Unternehmen und Betrieben; Unternehmensberatung</t>
  </si>
  <si>
    <t>Veterinärwesen</t>
  </si>
  <si>
    <t>Wach- und Sicherheitsdienste sowie Detekteien</t>
  </si>
  <si>
    <t>Werbung und Marktforschung</t>
  </si>
  <si>
    <t>Alleinstehende Erwachsene - insgesamt</t>
  </si>
  <si>
    <t>Anderer Haushaltstyp - insgesamt</t>
  </si>
  <si>
    <t>Paar -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</si>
</sst>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D9" sqref="D9"/>
    </sheetView>
  </sheetViews>
  <sheetFormatPr baseColWidth="10" defaultRowHeight="15" x14ac:dyDescent="0.25"/>
  <sheetData>
    <row r="1" spans="1:1" x14ac:dyDescent="0.25">
      <c r="A1" t="s">
        <v>62</v>
      </c>
    </row>
    <row r="2" spans="1:1" x14ac:dyDescent="0.25">
      <c r="A2" t="s">
        <v>7</v>
      </c>
    </row>
    <row r="3" spans="1:1" x14ac:dyDescent="0.25">
      <c r="A3" t="s">
        <v>63</v>
      </c>
    </row>
    <row r="4" spans="1:1" x14ac:dyDescent="0.25">
      <c r="A4" t="s">
        <v>8</v>
      </c>
    </row>
    <row r="5" spans="1:1" x14ac:dyDescent="0.25">
      <c r="A5" t="s">
        <v>11</v>
      </c>
    </row>
    <row r="6" spans="1:1" x14ac:dyDescent="0.25">
      <c r="A6" t="s">
        <v>64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65</v>
      </c>
    </row>
    <row r="10" spans="1:1" x14ac:dyDescent="0.25">
      <c r="A10" t="s">
        <v>14</v>
      </c>
    </row>
    <row r="11" spans="1:1" x14ac:dyDescent="0.25">
      <c r="A11" t="s">
        <v>66</v>
      </c>
    </row>
    <row r="12" spans="1:1" x14ac:dyDescent="0.25">
      <c r="A12" t="s">
        <v>13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6</v>
      </c>
    </row>
    <row r="21" spans="1:1" x14ac:dyDescent="0.25">
      <c r="A21" t="s">
        <v>72</v>
      </c>
    </row>
    <row r="22" spans="1:1" x14ac:dyDescent="0.25">
      <c r="A22" t="s">
        <v>17</v>
      </c>
    </row>
    <row r="23" spans="1:1" x14ac:dyDescent="0.25">
      <c r="A23" t="s">
        <v>73</v>
      </c>
    </row>
    <row r="24" spans="1:1" x14ac:dyDescent="0.25">
      <c r="A24" t="s">
        <v>19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18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12</v>
      </c>
    </row>
    <row r="32" spans="1:1" x14ac:dyDescent="0.25">
      <c r="A32" t="s">
        <v>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80</v>
      </c>
    </row>
    <row r="7" spans="1:1" x14ac:dyDescent="0.25">
      <c r="A7" t="s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21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67</v>
      </c>
    </row>
    <row r="5" spans="1:1" x14ac:dyDescent="0.25">
      <c r="A5" t="s">
        <v>79</v>
      </c>
    </row>
    <row r="6" spans="1:1" x14ac:dyDescent="0.25">
      <c r="A6" t="s">
        <v>77</v>
      </c>
    </row>
    <row r="7" spans="1:1" x14ac:dyDescent="0.25">
      <c r="A7" t="s">
        <v>8</v>
      </c>
    </row>
    <row r="8" spans="1:1" x14ac:dyDescent="0.25">
      <c r="A8" t="s">
        <v>64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65</v>
      </c>
    </row>
    <row r="13" spans="1:1" x14ac:dyDescent="0.25">
      <c r="A13" t="s">
        <v>66</v>
      </c>
    </row>
    <row r="14" spans="1:1" x14ac:dyDescent="0.25">
      <c r="A14" t="s">
        <v>14</v>
      </c>
    </row>
    <row r="15" spans="1:1" x14ac:dyDescent="0.25">
      <c r="A15" t="s">
        <v>13</v>
      </c>
    </row>
    <row r="16" spans="1: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74</v>
      </c>
    </row>
    <row r="22" spans="1:1" x14ac:dyDescent="0.25">
      <c r="A22" t="s">
        <v>75</v>
      </c>
    </row>
    <row r="23" spans="1:1" x14ac:dyDescent="0.25">
      <c r="A23" t="s">
        <v>76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10" sqref="H10"/>
    </sheetView>
  </sheetViews>
  <sheetFormatPr baseColWidth="10" defaultColWidth="8.7109375"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49" workbookViewId="0">
      <selection activeCell="F65" sqref="F65"/>
    </sheetView>
  </sheetViews>
  <sheetFormatPr baseColWidth="10" defaultColWidth="8.7109375"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zoomScale="85" zoomScaleNormal="85" workbookViewId="0">
      <selection activeCell="F17" sqref="F17"/>
    </sheetView>
  </sheetViews>
  <sheetFormatPr baseColWidth="10" defaultRowHeight="15" x14ac:dyDescent="0.25"/>
  <sheetData>
    <row r="1" spans="1:22" x14ac:dyDescent="0.25">
      <c r="A1" t="s">
        <v>5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1</v>
      </c>
      <c r="B2">
        <f>81/1.18</f>
        <v>68.644067796610173</v>
      </c>
      <c r="C2">
        <f>$B2+((C$1-$B$1)/($L$1-$B$1))*($L2-$B2)</f>
        <v>66.694915254237287</v>
      </c>
      <c r="D2">
        <f t="shared" ref="D2:K3" si="0">$B2+((D$1-$B$1)/($L$1-$B$1))*($L2-$B2)</f>
        <v>64.745762711864415</v>
      </c>
      <c r="E2">
        <f t="shared" si="0"/>
        <v>62.79661016949153</v>
      </c>
      <c r="F2">
        <f t="shared" si="0"/>
        <v>60.847457627118644</v>
      </c>
      <c r="G2">
        <f t="shared" si="0"/>
        <v>58.898305084745765</v>
      </c>
      <c r="H2">
        <f t="shared" si="0"/>
        <v>56.949152542372886</v>
      </c>
      <c r="I2">
        <f t="shared" si="0"/>
        <v>55</v>
      </c>
      <c r="J2">
        <f t="shared" si="0"/>
        <v>53.050847457627121</v>
      </c>
      <c r="K2">
        <f t="shared" si="0"/>
        <v>51.101694915254242</v>
      </c>
      <c r="L2">
        <f>58/1.18</f>
        <v>49.152542372881356</v>
      </c>
      <c r="M2">
        <f>$L2+((M$1-$L$1)/($V$1-$L$1))*($V2-$L2)</f>
        <v>48.050847457627121</v>
      </c>
      <c r="N2">
        <f t="shared" ref="N2:U3" si="1">$L2+((N$1-$L$1)/($V$1-$L$1))*($V2-$L2)</f>
        <v>46.949152542372879</v>
      </c>
      <c r="O2">
        <f t="shared" si="1"/>
        <v>45.847457627118644</v>
      </c>
      <c r="P2">
        <f t="shared" si="1"/>
        <v>44.745762711864408</v>
      </c>
      <c r="Q2">
        <f t="shared" si="1"/>
        <v>43.644067796610173</v>
      </c>
      <c r="R2">
        <f t="shared" si="1"/>
        <v>42.542372881355931</v>
      </c>
      <c r="S2">
        <f t="shared" si="1"/>
        <v>41.440677966101696</v>
      </c>
      <c r="T2">
        <f t="shared" si="1"/>
        <v>40.33898305084746</v>
      </c>
      <c r="U2">
        <f t="shared" si="1"/>
        <v>39.237288135593218</v>
      </c>
      <c r="V2">
        <f>45/1.18</f>
        <v>38.135593220338983</v>
      </c>
    </row>
    <row r="3" spans="1:22" x14ac:dyDescent="0.25">
      <c r="A3" t="s">
        <v>2</v>
      </c>
      <c r="B3">
        <f>56/1.18</f>
        <v>47.457627118644069</v>
      </c>
      <c r="C3">
        <f>$B3+((C$1-$B$1)/($L$1-$B$1))*($L3-$B3)</f>
        <v>46.949152542372886</v>
      </c>
      <c r="D3">
        <f t="shared" si="0"/>
        <v>46.440677966101696</v>
      </c>
      <c r="E3">
        <f t="shared" si="0"/>
        <v>45.932203389830512</v>
      </c>
      <c r="F3">
        <f t="shared" si="0"/>
        <v>45.423728813559322</v>
      </c>
      <c r="G3">
        <f t="shared" si="0"/>
        <v>44.915254237288138</v>
      </c>
      <c r="H3">
        <f t="shared" si="0"/>
        <v>44.406779661016955</v>
      </c>
      <c r="I3">
        <f t="shared" si="0"/>
        <v>43.898305084745765</v>
      </c>
      <c r="J3">
        <f t="shared" si="0"/>
        <v>43.389830508474581</v>
      </c>
      <c r="K3">
        <f t="shared" si="0"/>
        <v>42.881355932203391</v>
      </c>
      <c r="L3">
        <f>50/1.18</f>
        <v>42.372881355932208</v>
      </c>
      <c r="M3">
        <f>$L3+((M$1-$L$1)/($V$1-$L$1))*($V3-$L3)</f>
        <v>42.203389830508478</v>
      </c>
      <c r="N3">
        <f t="shared" si="1"/>
        <v>42.033898305084747</v>
      </c>
      <c r="O3">
        <f t="shared" si="1"/>
        <v>41.864406779661024</v>
      </c>
      <c r="P3">
        <f t="shared" si="1"/>
        <v>41.694915254237294</v>
      </c>
      <c r="Q3">
        <f t="shared" si="1"/>
        <v>41.525423728813564</v>
      </c>
      <c r="R3">
        <f t="shared" si="1"/>
        <v>41.355932203389834</v>
      </c>
      <c r="S3">
        <f t="shared" si="1"/>
        <v>41.186440677966104</v>
      </c>
      <c r="T3">
        <f t="shared" si="1"/>
        <v>41.016949152542381</v>
      </c>
      <c r="U3">
        <f t="shared" si="1"/>
        <v>40.847457627118651</v>
      </c>
      <c r="V3">
        <f>48/1.18</f>
        <v>40.677966101694921</v>
      </c>
    </row>
    <row r="9" spans="1:22" x14ac:dyDescent="0.25">
      <c r="A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Countries</vt:lpstr>
      <vt:lpstr>Technologies</vt:lpstr>
      <vt:lpstr>Origins</vt:lpstr>
      <vt:lpstr>Sizes</vt:lpstr>
      <vt:lpstr>Sectors</vt:lpstr>
      <vt:lpstr>LCOE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Wimmers</dc:creator>
  <cp:lastModifiedBy>Alex Wimmers</cp:lastModifiedBy>
  <dcterms:created xsi:type="dcterms:W3CDTF">2020-10-05T17:45:35Z</dcterms:created>
  <dcterms:modified xsi:type="dcterms:W3CDTF">2020-10-28T17:15:09Z</dcterms:modified>
</cp:coreProperties>
</file>