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cdod\Documents\GitHub\TOBI-Platform\"/>
    </mc:Choice>
  </mc:AlternateContent>
  <bookViews>
    <workbookView xWindow="1365" yWindow="465" windowWidth="23865" windowHeight="15465"/>
  </bookViews>
  <sheets>
    <sheet name="For robot" sheetId="1" r:id="rId1"/>
    <sheet name="Tools" sheetId="2" r:id="rId2"/>
  </sheets>
  <calcPr calcId="152511" concurrentCalc="0"/>
  <fileRecoveryPr repairLoad="1"/>
</workbook>
</file>

<file path=xl/calcChain.xml><?xml version="1.0" encoding="utf-8"?>
<calcChain xmlns="http://schemas.openxmlformats.org/spreadsheetml/2006/main">
  <c r="H43" i="1" l="1"/>
  <c r="I43" i="1"/>
  <c r="H44" i="1"/>
  <c r="I44" i="1"/>
  <c r="I45" i="1"/>
  <c r="I19" i="1"/>
  <c r="H36" i="1"/>
  <c r="I36" i="1"/>
  <c r="H37" i="1"/>
  <c r="I37" i="1"/>
  <c r="I39" i="1"/>
  <c r="I60" i="1"/>
  <c r="H5" i="2"/>
  <c r="H38" i="1"/>
  <c r="I38" i="1"/>
  <c r="H28" i="1"/>
  <c r="H29" i="1"/>
  <c r="I29" i="1"/>
  <c r="H30" i="1"/>
  <c r="I30" i="1"/>
  <c r="I28" i="1"/>
  <c r="H27" i="1"/>
  <c r="I27" i="1"/>
  <c r="I31" i="1"/>
</calcChain>
</file>

<file path=xl/sharedStrings.xml><?xml version="1.0" encoding="utf-8"?>
<sst xmlns="http://schemas.openxmlformats.org/spreadsheetml/2006/main" count="208" uniqueCount="172">
  <si>
    <t>Notes</t>
  </si>
  <si>
    <t xml:space="preserve">cost per part </t>
  </si>
  <si>
    <t>Per</t>
  </si>
  <si>
    <t>Cost</t>
  </si>
  <si>
    <t xml:space="preserve">Part No </t>
  </si>
  <si>
    <t>Supplier</t>
  </si>
  <si>
    <t xml:space="preserve">Per Bot </t>
  </si>
  <si>
    <t xml:space="preserve">TOBI BOM </t>
  </si>
  <si>
    <t>PCB</t>
  </si>
  <si>
    <t>Polulu</t>
  </si>
  <si>
    <t xml:space="preserve"> Dual Motor Driver Carrier</t>
  </si>
  <si>
    <t>TB6612FNG</t>
  </si>
  <si>
    <t>https://www.pololu.com/product/713</t>
  </si>
  <si>
    <t xml:space="preserve"> </t>
  </si>
  <si>
    <t>Digikey</t>
  </si>
  <si>
    <t>IO Expander</t>
  </si>
  <si>
    <t>296-13106-5-ND</t>
  </si>
  <si>
    <t>IC I/O EXPANDER I2C 8B 16DIP</t>
  </si>
  <si>
    <t>Voltage Regulator</t>
  </si>
  <si>
    <t>LM7805ACT-ND</t>
  </si>
  <si>
    <t>IC REG LDO 5V 1A TO220-3</t>
  </si>
  <si>
    <t xml:space="preserve">Digikey </t>
  </si>
  <si>
    <t>Femal Headers 1x20</t>
  </si>
  <si>
    <t>S7018-ND</t>
  </si>
  <si>
    <t>CONN HEADER FEMALE 20POS.1" TIN</t>
  </si>
  <si>
    <t>Arduino Micro</t>
  </si>
  <si>
    <t>Motors</t>
  </si>
  <si>
    <t xml:space="preserve">Magnets </t>
  </si>
  <si>
    <t>469-1024-ND</t>
  </si>
  <si>
    <t>http://www.digikey.com/product-detail/en/radial-magnet-inc/8995/469-1024-ND/5126077</t>
  </si>
  <si>
    <t>Motor Drivers</t>
  </si>
  <si>
    <t>https://www.pololu.com/product/187</t>
  </si>
  <si>
    <t xml:space="preserve">Solarbotics </t>
  </si>
  <si>
    <t>GM8 143:1</t>
  </si>
  <si>
    <t>CONN SOCKET 24-28AWG CRIMP TIN</t>
  </si>
  <si>
    <t>H1504-ND</t>
  </si>
  <si>
    <t>Crimps</t>
  </si>
  <si>
    <t>Heat Shrink</t>
  </si>
  <si>
    <t>Capacitor 0.33 (Vreg)</t>
  </si>
  <si>
    <t>Capacitor 0.1(Vreg)</t>
  </si>
  <si>
    <t>Resistors 10 k-ohm</t>
  </si>
  <si>
    <t xml:space="preserve">Power </t>
  </si>
  <si>
    <t>Batteries</t>
  </si>
  <si>
    <t>https://hobbyking.com/en_us/mini-black-t-connector-pack-5-pairs.html/?___store=en_us</t>
  </si>
  <si>
    <t>HobbyKing</t>
  </si>
  <si>
    <t>Mini T connectors (Pair)</t>
  </si>
  <si>
    <t>24 AWG Leads</t>
  </si>
  <si>
    <t>https://www.maxxpacks.com/product_info.php?products_id=2254%7B1%7D108</t>
  </si>
  <si>
    <t>1 9.6v 700mah NiMH 2/3 AA Pack</t>
  </si>
  <si>
    <t>Maxxpacks</t>
  </si>
  <si>
    <t>Extras + Tools</t>
  </si>
  <si>
    <t>Crimper</t>
  </si>
  <si>
    <t xml:space="preserve">Soldering Iron </t>
  </si>
  <si>
    <t>https://www.maxxpacks.com/product_info.php?cPath=53_248&amp;products_id=3184</t>
  </si>
  <si>
    <t>IMAX B6AC DUAL POWER LiPO AC/DC PEAK CHARGER AC &amp; DC INPUT</t>
  </si>
  <si>
    <t>Battery Charger</t>
  </si>
  <si>
    <t xml:space="preserve">Heat shrink gun </t>
  </si>
  <si>
    <t xml:space="preserve">Body </t>
  </si>
  <si>
    <t xml:space="preserve">3D Print body </t>
  </si>
  <si>
    <t xml:space="preserve">3D Print motor hubs </t>
  </si>
  <si>
    <t xml:space="preserve">3D Print magnet hubs </t>
  </si>
  <si>
    <t>Breadboard</t>
  </si>
  <si>
    <t xml:space="preserve">Body bolts </t>
  </si>
  <si>
    <t>Screw driver</t>
  </si>
  <si>
    <t>PCB nuts</t>
  </si>
  <si>
    <t>CF14JT10K0TR-ND</t>
  </si>
  <si>
    <t>RES 10K OHM 1/4W 5% AXIAL</t>
  </si>
  <si>
    <t>490-7544-1-ND</t>
  </si>
  <si>
    <t>AP CER 0.33UF 50V X7R RADIAL</t>
  </si>
  <si>
    <t>0.1µF -20%, +80% 50V Ceramic Capacitor Y5V (F) Radial</t>
  </si>
  <si>
    <t>Micro</t>
  </si>
  <si>
    <t>Description</t>
  </si>
  <si>
    <t xml:space="preserve">Total </t>
  </si>
  <si>
    <t>Cost per robot</t>
  </si>
  <si>
    <t>Custom PCB</t>
  </si>
  <si>
    <t xml:space="preserve">Custom </t>
  </si>
  <si>
    <t>Sensors</t>
  </si>
  <si>
    <t xml:space="preserve">PCB Sensor Custom </t>
  </si>
  <si>
    <t>Solder wire</t>
  </si>
  <si>
    <t>Twezers</t>
  </si>
  <si>
    <t>FP316K-R5-ND</t>
  </si>
  <si>
    <t>capacitor 0.1 uF</t>
  </si>
  <si>
    <t>capacitor 1 uF</t>
  </si>
  <si>
    <t>AS5600-ASOMCT-ND</t>
  </si>
  <si>
    <t>IC SENSOR MAG ROTARY 12BIT 8SOIC</t>
  </si>
  <si>
    <t>Custom</t>
  </si>
  <si>
    <t>#K708F</t>
  </si>
  <si>
    <t xml:space="preserve">Grand total 1 bot </t>
  </si>
  <si>
    <t>Philips head</t>
  </si>
  <si>
    <t>Adafruit</t>
  </si>
  <si>
    <t>Half-size breadboard</t>
  </si>
  <si>
    <t>PRODUCT ID: 64</t>
  </si>
  <si>
    <t>https://www.adafruit.com/product/64</t>
  </si>
  <si>
    <t>Shapeways</t>
  </si>
  <si>
    <t>Top and Bottom STL files</t>
  </si>
  <si>
    <t>URL</t>
  </si>
  <si>
    <t>https://www.digikey.com/products/en?keywords=CF14JT10K0TR-ND</t>
  </si>
  <si>
    <t>https://www.digikey.com/products/en?keywords=490-7544-1-ND</t>
  </si>
  <si>
    <t>BC1160CT-ND</t>
  </si>
  <si>
    <t>MAGNET ROUND NDFEB DIAMETRIC</t>
  </si>
  <si>
    <t>258000111-0</t>
  </si>
  <si>
    <t>Mini Black T Connector Pack (1=5 Pairs)</t>
  </si>
  <si>
    <t>https://www.digikey.com/products/en/connectors-interconnects/rectangular-connectors-contacts/331?k=H1504-ND</t>
  </si>
  <si>
    <t>https://www.digikey.com/product-detail/en/apex-tool-group/WES51/WES51-120V-ND/526397?&amp;WT.srch=1&amp;gclid=CJbk0rDkz9QCFUtXDQodlpsMVg</t>
  </si>
  <si>
    <t>WES51</t>
  </si>
  <si>
    <t>Smoke Absorber</t>
  </si>
  <si>
    <t>https://www.digikey.com/product-detail/en/aven-tools/17701/243-1189-ND/2815652</t>
  </si>
  <si>
    <t>Weller Soldering station</t>
  </si>
  <si>
    <t>243-1189-ND</t>
  </si>
  <si>
    <t>Aven Smoke Absorber</t>
  </si>
  <si>
    <t>Brass Sponge</t>
  </si>
  <si>
    <t>https://www.digikey.com/product-detail/en/aven-tools/17530-TC/243-1157-ND/4926916</t>
  </si>
  <si>
    <t>243-1157-ND</t>
  </si>
  <si>
    <t>Aven Brass Sponge</t>
  </si>
  <si>
    <t>https://www.amazon.com/dp/B01N9SD9XA/ref=sxr_pa_click_within_right_2?pf_rd_m=ATVPDKIKX0DER&amp;pf_rd_p=3008539542&amp;pf_rd_r=S1WHYN3RMW62TJ83V2SJ&amp;pd_rd_wg=Uj2ir&amp;pf_rd_s=desktop-rhs-carousels&amp;pf_rd_t=301&amp;pd_rd_w=SHoyc&amp;pf_rd_i=lead-free%2Bsolder%2Btube&amp;pd_rd_r=95QPBDPGETG8V6VFB3Q0&amp;th=1</t>
  </si>
  <si>
    <t>BNTECHGO 3Pack Solder Wire Dia.1.0mm/0.039 Inch Sn99 Ag0.3 Cu0.7 Flux 2.0% Rosin Core Net Weight 0.71 Oz/20g</t>
  </si>
  <si>
    <t>Amazon</t>
  </si>
  <si>
    <t>Solder Paste</t>
  </si>
  <si>
    <t>https://www.digikey.com/product-detail/en/chip-quik-inc/SMDLTLFP/SMDLTLFP-ND/2682721</t>
  </si>
  <si>
    <t>https://www.digikey.com/product-detail/en/master-appliance-co/PH-2200-1-A1/PH-2200-1-A1-ND/1765524</t>
  </si>
  <si>
    <t>Master Appliance</t>
  </si>
  <si>
    <t>Heat Shrink Gun</t>
  </si>
  <si>
    <t>PH-2200-1-A1-ND</t>
  </si>
  <si>
    <t>https://www.digikey.com/product-detail/en/hirose-electric-co-ltd/DF11-TA2428HC/H9995-ND/141476</t>
  </si>
  <si>
    <t>H9995-ND</t>
  </si>
  <si>
    <t>https://www.digikey.com/products/en?keywords=311-1372-6</t>
  </si>
  <si>
    <t>311-1372-6-ND</t>
  </si>
  <si>
    <t>CAP CER 1UF 16V Y5V 0603</t>
  </si>
  <si>
    <t>311-1369-6-ND</t>
  </si>
  <si>
    <t>CAP CER 0.1UF 16V Y5V 0603</t>
  </si>
  <si>
    <t>https://www.digikey.com/products/en?keywords=%09311-1369-6-ND</t>
  </si>
  <si>
    <t>https://www.digikey.com/products/en?keywords=296-13106-5-ND</t>
  </si>
  <si>
    <t>https://www.digikey.com/products/en?keywords=LM7805ACT-ND</t>
  </si>
  <si>
    <t>Hall effect sensor</t>
  </si>
  <si>
    <t>I/O Expander Header</t>
  </si>
  <si>
    <t>https://www.digikey.com/products/en?keywords=BC1160CT-ND</t>
  </si>
  <si>
    <t>CONN IC DIP SOCKET 16POS TIN</t>
  </si>
  <si>
    <t>AE9992-ND</t>
  </si>
  <si>
    <t>SWITCH SLIDE SPDT 200MA 30V</t>
  </si>
  <si>
    <t>EG1903-ND</t>
  </si>
  <si>
    <t>Switch</t>
  </si>
  <si>
    <t>http://www.digikey.com/scripts/DkSearch/dksus.dll?Detail&amp;itemSeq=231988763&amp;uq=636343278581052424</t>
  </si>
  <si>
    <t>http://www.digikey.com/scripts/DkSearch/dksus.dll?Detail&amp;itemSeq=231988761&amp;uq=636343278581042423</t>
  </si>
  <si>
    <t>https://www.digikey.com/products/en?keywords=S7018-ND</t>
  </si>
  <si>
    <t>https://www.digikey.com/products/en?keywords=FP316K-R5-ND</t>
  </si>
  <si>
    <t>https://www.digikey.com/products/en?keywords=AS5600-ASOMCT-ND</t>
  </si>
  <si>
    <t>LED</t>
  </si>
  <si>
    <t>PCB bolts</t>
  </si>
  <si>
    <t>Also called Mini-deans connectors</t>
  </si>
  <si>
    <t>Micro USB</t>
  </si>
  <si>
    <t>Wire cutters/strippers</t>
  </si>
  <si>
    <t>HEATSHRK FP301 3/16"X0.5" (1=50 qty)</t>
  </si>
  <si>
    <t>Reset Button</t>
  </si>
  <si>
    <t>https://www.adafruit.com/product/1440</t>
  </si>
  <si>
    <t>16mm Illuminated Pushbutton - Green Momentary</t>
  </si>
  <si>
    <t>https://www.digikey.com/product-detail/en/apex-tool-group/LC665J/LC665J-ND/4525229</t>
  </si>
  <si>
    <t>Wire Cutters</t>
  </si>
  <si>
    <t>LC665J-ND</t>
  </si>
  <si>
    <t>Apex</t>
  </si>
  <si>
    <t>PCB Stand</t>
  </si>
  <si>
    <t>https://www.digikey.com/product-detail/en/aven-tools/17010/243-1223-ND/5252793</t>
  </si>
  <si>
    <t>Aven</t>
  </si>
  <si>
    <t>243-1223-ND</t>
  </si>
  <si>
    <t>https://www.digikey.com/product-detail/en/aven-tools/17535/243-1182-ND/1992576</t>
  </si>
  <si>
    <t>Solder Sucker</t>
  </si>
  <si>
    <t>243-1182-ND</t>
  </si>
  <si>
    <t>Multimeter</t>
  </si>
  <si>
    <t>http://www.progressiverc.com/mini-t-plug-connectors.html?utm_source=google_shopping&amp;gclid=CKSmjrDF9dQCFZRMDQodDScGNg</t>
  </si>
  <si>
    <t>https://www.pololu.com/product/2188</t>
  </si>
  <si>
    <t>Pololu</t>
  </si>
  <si>
    <t>100k res</t>
  </si>
  <si>
    <t>CF14JT10K0CT-ND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</si>
</sst>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999999"/>
      <name val="Lucida Sans Unicode"/>
      <family val="2"/>
    </font>
    <font>
      <u/>
      <sz val="11"/>
      <color theme="11"/>
      <name val="Calibri"/>
      <family val="2"/>
      <scheme val="minor"/>
    </font>
    <font>
      <sz val="12"/>
      <color rgb="FF000000"/>
      <name val="Arial"/>
    </font>
    <font>
      <sz val="12"/>
      <color rgb="FF222222"/>
      <name val="Verdana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rgb="FF99999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0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0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4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" fillId="0" borderId="1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8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 applyAlignment="1"/>
    <xf numFmtId="0" fontId="4" fillId="5" borderId="1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Border="1" applyAlignment="1"/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vertical="center"/>
    </xf>
    <xf numFmtId="164" fontId="4" fillId="0" borderId="0" xfId="0" applyNumberFormat="1" applyFont="1" applyBorder="1" applyAlignment="1">
      <alignment horizontal="left"/>
    </xf>
    <xf numFmtId="0" fontId="4" fillId="0" borderId="0" xfId="0" applyFont="1" applyFill="1" applyAlignment="1"/>
    <xf numFmtId="0" fontId="3" fillId="0" borderId="4" xfId="0" applyFont="1" applyFill="1" applyBorder="1" applyAlignment="1">
      <alignment horizontal="left"/>
    </xf>
    <xf numFmtId="0" fontId="4" fillId="0" borderId="4" xfId="0" applyFont="1" applyBorder="1" applyAlignment="1"/>
    <xf numFmtId="0" fontId="4" fillId="0" borderId="2" xfId="0" applyFont="1" applyFill="1" applyBorder="1" applyAlignment="1"/>
    <xf numFmtId="0" fontId="4" fillId="3" borderId="0" xfId="0" applyFont="1" applyFill="1" applyBorder="1" applyAlignment="1"/>
    <xf numFmtId="0" fontId="4" fillId="3" borderId="0" xfId="0" applyFont="1" applyFill="1" applyAlignme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1"/>
    <xf numFmtId="0" fontId="2" fillId="0" borderId="0" xfId="0" applyFont="1"/>
    <xf numFmtId="0" fontId="0" fillId="0" borderId="0" xfId="0" applyFont="1"/>
    <xf numFmtId="0" fontId="3" fillId="6" borderId="1" xfId="0" applyFont="1" applyFill="1" applyBorder="1" applyAlignment="1">
      <alignment horizontal="left"/>
    </xf>
    <xf numFmtId="0" fontId="4" fillId="6" borderId="1" xfId="0" applyFont="1" applyFill="1" applyBorder="1" applyAlignment="1"/>
    <xf numFmtId="0" fontId="4" fillId="6" borderId="5" xfId="0" applyFont="1" applyFill="1" applyBorder="1" applyAlignment="1">
      <alignment horizontal="left"/>
    </xf>
    <xf numFmtId="0" fontId="3" fillId="6" borderId="1" xfId="0" applyFont="1" applyFill="1" applyBorder="1" applyAlignment="1"/>
    <xf numFmtId="0" fontId="4" fillId="6" borderId="1" xfId="0" applyFont="1" applyFill="1" applyBorder="1" applyAlignment="1">
      <alignment horizontal="left"/>
    </xf>
    <xf numFmtId="6" fontId="4" fillId="0" borderId="1" xfId="0" applyNumberFormat="1" applyFont="1" applyBorder="1" applyAlignment="1"/>
    <xf numFmtId="0" fontId="8" fillId="0" borderId="0" xfId="0" applyFont="1"/>
    <xf numFmtId="44" fontId="4" fillId="0" borderId="1" xfId="22" applyFont="1" applyBorder="1" applyAlignment="1">
      <alignment horizontal="left"/>
    </xf>
    <xf numFmtId="44" fontId="4" fillId="0" borderId="1" xfId="22" applyFont="1" applyBorder="1" applyAlignment="1"/>
    <xf numFmtId="44" fontId="4" fillId="0" borderId="1" xfId="22" applyFont="1" applyFill="1" applyBorder="1" applyAlignment="1">
      <alignment horizontal="left"/>
    </xf>
    <xf numFmtId="0" fontId="7" fillId="0" borderId="0" xfId="0" applyFont="1" applyAlignment="1">
      <alignment horizontal="left"/>
    </xf>
    <xf numFmtId="6" fontId="0" fillId="0" borderId="0" xfId="0" applyNumberFormat="1"/>
    <xf numFmtId="0" fontId="1" fillId="0" borderId="1" xfId="1" applyBorder="1" applyAlignment="1"/>
    <xf numFmtId="0" fontId="11" fillId="0" borderId="0" xfId="0" applyFont="1"/>
  </cellXfs>
  <cellStyles count="30">
    <cellStyle name="Currency" xfId="22" builtinId="4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s/en?keywords=490-7544-1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topLeftCell="B1" workbookViewId="0">
      <selection activeCell="G17" sqref="G17"/>
    </sheetView>
  </sheetViews>
  <sheetFormatPr defaultColWidth="8.85546875" defaultRowHeight="15" x14ac:dyDescent="0.25"/>
  <cols>
    <col min="1" max="1" width="18.85546875" style="28" customWidth="1"/>
    <col min="2" max="3" width="8.85546875" style="7"/>
    <col min="4" max="4" width="26" style="7" customWidth="1"/>
    <col min="5" max="5" width="30.7109375" style="7" customWidth="1"/>
    <col min="6" max="6" width="9.140625" style="7" customWidth="1"/>
    <col min="7" max="7" width="19.42578125" style="7" customWidth="1"/>
    <col min="8" max="9" width="9" style="7" bestFit="1" customWidth="1"/>
    <col min="10" max="10" width="15" style="7" customWidth="1"/>
    <col min="11" max="16384" width="8.85546875" style="7"/>
  </cols>
  <sheetData>
    <row r="1" spans="1:11" s="4" customFormat="1" x14ac:dyDescent="0.25">
      <c r="A1" s="1" t="s">
        <v>7</v>
      </c>
      <c r="B1" s="2" t="s">
        <v>6</v>
      </c>
      <c r="C1" s="2" t="s">
        <v>5</v>
      </c>
      <c r="D1" s="2" t="s">
        <v>4</v>
      </c>
      <c r="E1" s="2" t="s">
        <v>71</v>
      </c>
      <c r="F1" s="3" t="s">
        <v>3</v>
      </c>
      <c r="G1" s="2" t="s">
        <v>2</v>
      </c>
      <c r="H1" s="2" t="s">
        <v>1</v>
      </c>
      <c r="I1" s="2" t="s">
        <v>73</v>
      </c>
      <c r="J1" s="2" t="s">
        <v>95</v>
      </c>
      <c r="K1" s="2" t="s">
        <v>0</v>
      </c>
    </row>
    <row r="3" spans="1:11" x14ac:dyDescent="0.25">
      <c r="A3" s="5" t="s">
        <v>8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8" t="s">
        <v>74</v>
      </c>
      <c r="B4" s="9">
        <v>1</v>
      </c>
      <c r="C4" s="9" t="s">
        <v>75</v>
      </c>
      <c r="D4" s="9"/>
      <c r="E4" s="9"/>
      <c r="F4" s="9"/>
      <c r="G4" s="9"/>
      <c r="H4" s="9"/>
      <c r="I4" s="9"/>
      <c r="J4" s="9"/>
      <c r="K4" s="9"/>
    </row>
    <row r="5" spans="1:11" s="4" customFormat="1" x14ac:dyDescent="0.25">
      <c r="A5" s="1" t="s">
        <v>30</v>
      </c>
      <c r="B5" s="10">
        <v>3</v>
      </c>
      <c r="C5" s="10" t="s">
        <v>9</v>
      </c>
      <c r="D5" s="10" t="s">
        <v>11</v>
      </c>
      <c r="E5" s="10" t="s">
        <v>10</v>
      </c>
      <c r="F5" s="46"/>
      <c r="G5" s="46">
        <v>1</v>
      </c>
      <c r="H5" s="46"/>
      <c r="I5" s="46"/>
      <c r="J5" s="10" t="s">
        <v>12</v>
      </c>
      <c r="K5" s="10" t="s">
        <v>13</v>
      </c>
    </row>
    <row r="6" spans="1:11" s="4" customFormat="1" x14ac:dyDescent="0.25">
      <c r="A6" s="1" t="s">
        <v>15</v>
      </c>
      <c r="B6" s="10">
        <v>3</v>
      </c>
      <c r="C6" s="10" t="s">
        <v>14</v>
      </c>
      <c r="D6" s="10" t="s">
        <v>16</v>
      </c>
      <c r="E6" s="10" t="s">
        <v>17</v>
      </c>
      <c r="F6" s="46"/>
      <c r="G6" s="46">
        <v>24</v>
      </c>
      <c r="H6" s="46"/>
      <c r="I6" s="46"/>
      <c r="J6" s="13" t="s">
        <v>131</v>
      </c>
      <c r="K6" s="10"/>
    </row>
    <row r="7" spans="1:11" s="4" customFormat="1" x14ac:dyDescent="0.25">
      <c r="A7" s="1" t="s">
        <v>18</v>
      </c>
      <c r="B7" s="10">
        <v>1</v>
      </c>
      <c r="C7" s="10" t="s">
        <v>14</v>
      </c>
      <c r="D7" s="10" t="s">
        <v>19</v>
      </c>
      <c r="E7" s="10" t="s">
        <v>20</v>
      </c>
      <c r="F7" s="46"/>
      <c r="G7" s="46">
        <v>12</v>
      </c>
      <c r="H7" s="46"/>
      <c r="I7" s="46"/>
      <c r="J7" s="13" t="s">
        <v>132</v>
      </c>
      <c r="K7" s="10"/>
    </row>
    <row r="8" spans="1:11" s="4" customFormat="1" x14ac:dyDescent="0.25">
      <c r="A8" s="1"/>
      <c r="B8" s="10">
        <v>2</v>
      </c>
      <c r="C8" s="10" t="s">
        <v>14</v>
      </c>
      <c r="D8" s="10"/>
      <c r="E8" s="10" t="s">
        <v>170</v>
      </c>
      <c r="F8" s="46"/>
      <c r="G8" s="46"/>
      <c r="H8" s="46"/>
      <c r="I8" s="46"/>
      <c r="J8" s="13" t="s">
        <v>171</v>
      </c>
      <c r="K8" s="10"/>
    </row>
    <row r="9" spans="1:11" s="4" customFormat="1" x14ac:dyDescent="0.25">
      <c r="A9" s="1" t="s">
        <v>40</v>
      </c>
      <c r="B9" s="10">
        <v>7</v>
      </c>
      <c r="C9" s="10" t="s">
        <v>21</v>
      </c>
      <c r="D9" s="9" t="s">
        <v>65</v>
      </c>
      <c r="E9" s="9" t="s">
        <v>66</v>
      </c>
      <c r="F9" s="46"/>
      <c r="G9" s="47">
        <v>2.8799999999999999E-2</v>
      </c>
      <c r="H9" s="46"/>
      <c r="I9" s="46"/>
      <c r="J9" s="10" t="s">
        <v>96</v>
      </c>
      <c r="K9" s="10"/>
    </row>
    <row r="10" spans="1:11" s="4" customFormat="1" x14ac:dyDescent="0.25">
      <c r="A10" s="1" t="s">
        <v>22</v>
      </c>
      <c r="B10" s="10">
        <v>8</v>
      </c>
      <c r="C10" s="10" t="s">
        <v>21</v>
      </c>
      <c r="D10" s="9" t="s">
        <v>23</v>
      </c>
      <c r="E10" s="9" t="s">
        <v>24</v>
      </c>
      <c r="F10" s="46"/>
      <c r="G10" s="46">
        <v>10</v>
      </c>
      <c r="H10" s="46"/>
      <c r="I10" s="46"/>
      <c r="J10" s="10" t="s">
        <v>143</v>
      </c>
      <c r="K10" s="10"/>
    </row>
    <row r="11" spans="1:11" s="4" customFormat="1" x14ac:dyDescent="0.25">
      <c r="A11" s="1" t="s">
        <v>25</v>
      </c>
      <c r="B11" s="10">
        <v>1</v>
      </c>
      <c r="C11" s="10" t="s">
        <v>169</v>
      </c>
      <c r="D11" s="10" t="s">
        <v>70</v>
      </c>
      <c r="E11" s="14" t="s">
        <v>25</v>
      </c>
      <c r="F11" s="46"/>
      <c r="G11" s="46">
        <v>1</v>
      </c>
      <c r="H11" s="46"/>
      <c r="I11" s="46"/>
      <c r="J11" s="10" t="s">
        <v>168</v>
      </c>
      <c r="K11" s="10"/>
    </row>
    <row r="12" spans="1:11" x14ac:dyDescent="0.25">
      <c r="A12" s="1" t="s">
        <v>38</v>
      </c>
      <c r="B12" s="14">
        <v>1</v>
      </c>
      <c r="C12" s="14" t="s">
        <v>14</v>
      </c>
      <c r="D12" s="9" t="s">
        <v>67</v>
      </c>
      <c r="E12" s="9" t="s">
        <v>68</v>
      </c>
      <c r="F12" s="48"/>
      <c r="G12" s="48">
        <v>10</v>
      </c>
      <c r="H12" s="48"/>
      <c r="I12" s="46"/>
      <c r="J12" s="36" t="s">
        <v>97</v>
      </c>
      <c r="K12" s="9"/>
    </row>
    <row r="13" spans="1:11" ht="15.75" x14ac:dyDescent="0.25">
      <c r="A13" s="1" t="s">
        <v>39</v>
      </c>
      <c r="B13" s="14">
        <v>1</v>
      </c>
      <c r="C13" s="14" t="s">
        <v>14</v>
      </c>
      <c r="D13" s="52" t="s">
        <v>98</v>
      </c>
      <c r="E13" s="9" t="s">
        <v>69</v>
      </c>
      <c r="F13" s="48"/>
      <c r="G13" s="48">
        <v>10</v>
      </c>
      <c r="H13" s="48"/>
      <c r="I13" s="46"/>
      <c r="J13" s="9" t="s">
        <v>135</v>
      </c>
      <c r="K13" s="9"/>
    </row>
    <row r="14" spans="1:11" ht="15.75" x14ac:dyDescent="0.25">
      <c r="A14" s="1" t="s">
        <v>134</v>
      </c>
      <c r="B14" s="14">
        <v>3</v>
      </c>
      <c r="C14" s="14" t="s">
        <v>14</v>
      </c>
      <c r="D14" s="52" t="s">
        <v>137</v>
      </c>
      <c r="E14" s="9" t="s">
        <v>136</v>
      </c>
      <c r="F14" s="48"/>
      <c r="G14" s="48"/>
      <c r="H14" s="48"/>
      <c r="I14" s="46"/>
      <c r="J14" s="9" t="s">
        <v>142</v>
      </c>
      <c r="K14" s="9"/>
    </row>
    <row r="15" spans="1:11" ht="15.75" x14ac:dyDescent="0.25">
      <c r="A15" s="1" t="s">
        <v>140</v>
      </c>
      <c r="B15" s="14">
        <v>2</v>
      </c>
      <c r="C15" s="14" t="s">
        <v>14</v>
      </c>
      <c r="D15" s="52" t="s">
        <v>139</v>
      </c>
      <c r="E15" s="9" t="s">
        <v>138</v>
      </c>
      <c r="F15" s="48"/>
      <c r="G15" s="48"/>
      <c r="H15" s="48"/>
      <c r="I15" s="46"/>
      <c r="J15" s="9" t="s">
        <v>141</v>
      </c>
      <c r="K15" s="9"/>
    </row>
    <row r="16" spans="1:11" ht="15.75" x14ac:dyDescent="0.25">
      <c r="A16" s="1" t="s">
        <v>146</v>
      </c>
      <c r="B16" s="14">
        <v>1</v>
      </c>
      <c r="C16" s="14" t="s">
        <v>14</v>
      </c>
      <c r="D16" s="52"/>
      <c r="E16" s="9"/>
      <c r="F16" s="48"/>
      <c r="G16" s="48"/>
      <c r="H16" s="48"/>
      <c r="I16" s="46"/>
      <c r="J16" s="51"/>
      <c r="K16" s="9"/>
    </row>
    <row r="17" spans="1:11" ht="15.75" x14ac:dyDescent="0.25">
      <c r="A17" s="1" t="s">
        <v>152</v>
      </c>
      <c r="B17" s="14">
        <v>1</v>
      </c>
      <c r="C17" s="14" t="s">
        <v>89</v>
      </c>
      <c r="D17" s="49">
        <v>1440</v>
      </c>
      <c r="E17" s="9" t="s">
        <v>154</v>
      </c>
      <c r="F17" s="48"/>
      <c r="G17" s="48"/>
      <c r="H17" s="48"/>
      <c r="I17" s="46"/>
      <c r="J17" s="9" t="s">
        <v>153</v>
      </c>
      <c r="K17" s="9"/>
    </row>
    <row r="18" spans="1:11" x14ac:dyDescent="0.25">
      <c r="A18" s="15"/>
      <c r="B18" s="9"/>
      <c r="C18" s="9"/>
      <c r="D18" s="9"/>
      <c r="E18" s="9"/>
      <c r="F18" s="47"/>
      <c r="G18" s="47"/>
      <c r="H18" s="47"/>
      <c r="I18" s="47"/>
      <c r="J18" s="9"/>
      <c r="K18" s="9"/>
    </row>
    <row r="19" spans="1:11" x14ac:dyDescent="0.25">
      <c r="A19" s="16" t="s">
        <v>72</v>
      </c>
      <c r="B19" s="17"/>
      <c r="C19" s="17"/>
      <c r="D19" s="17"/>
      <c r="E19" s="17"/>
      <c r="F19" s="17"/>
      <c r="G19" s="17"/>
      <c r="H19" s="17"/>
      <c r="I19" s="18">
        <f>SUM(I5:I13)</f>
        <v>0</v>
      </c>
      <c r="J19" s="17"/>
      <c r="K19" s="17"/>
    </row>
    <row r="20" spans="1:11" x14ac:dyDescent="0.25">
      <c r="A20" s="19"/>
      <c r="B20" s="20"/>
      <c r="C20" s="20"/>
      <c r="D20" s="20"/>
      <c r="E20" s="20"/>
      <c r="F20" s="20"/>
      <c r="G20" s="20"/>
      <c r="H20" s="20"/>
      <c r="I20" s="20"/>
    </row>
    <row r="21" spans="1:11" x14ac:dyDescent="0.25">
      <c r="A21" s="19"/>
      <c r="B21" s="20"/>
      <c r="C21" s="20"/>
      <c r="D21" s="20"/>
      <c r="E21" s="20"/>
      <c r="F21" s="20"/>
      <c r="G21" s="20"/>
      <c r="H21" s="20"/>
      <c r="I21" s="20"/>
    </row>
    <row r="22" spans="1:11" x14ac:dyDescent="0.25">
      <c r="A22" s="19"/>
      <c r="B22" s="20"/>
      <c r="C22" s="20"/>
      <c r="D22" s="20"/>
      <c r="E22" s="20"/>
      <c r="F22" s="20"/>
      <c r="G22" s="20"/>
      <c r="H22" s="20"/>
      <c r="I22" s="20"/>
    </row>
    <row r="23" spans="1:11" x14ac:dyDescent="0.25">
      <c r="A23" s="19"/>
      <c r="B23" s="20"/>
      <c r="C23" s="20"/>
      <c r="D23" s="20"/>
      <c r="E23" s="20"/>
      <c r="F23" s="20"/>
      <c r="G23" s="20"/>
      <c r="H23" s="20"/>
      <c r="I23" s="20"/>
    </row>
    <row r="26" spans="1:11" x14ac:dyDescent="0.25">
      <c r="A26" s="42" t="s">
        <v>26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 s="4" customFormat="1" x14ac:dyDescent="0.25">
      <c r="A27" s="1" t="s">
        <v>27</v>
      </c>
      <c r="B27" s="10">
        <v>6</v>
      </c>
      <c r="C27" s="10" t="s">
        <v>14</v>
      </c>
      <c r="D27" s="10" t="s">
        <v>28</v>
      </c>
      <c r="E27" s="37" t="s">
        <v>99</v>
      </c>
      <c r="F27" s="12">
        <v>22.75</v>
      </c>
      <c r="G27" s="10">
        <v>100</v>
      </c>
      <c r="H27" s="10">
        <f>(F27/G27)</f>
        <v>0.22750000000000001</v>
      </c>
      <c r="I27" s="10">
        <f>(H27*B27)</f>
        <v>1.365</v>
      </c>
      <c r="J27" s="10" t="s">
        <v>29</v>
      </c>
      <c r="K27" s="10" t="s">
        <v>13</v>
      </c>
    </row>
    <row r="28" spans="1:11" s="4" customFormat="1" x14ac:dyDescent="0.25">
      <c r="A28" s="1" t="s">
        <v>26</v>
      </c>
      <c r="B28" s="10">
        <v>6</v>
      </c>
      <c r="C28" s="10" t="s">
        <v>9</v>
      </c>
      <c r="D28" s="10" t="s">
        <v>33</v>
      </c>
      <c r="E28" s="10" t="s">
        <v>32</v>
      </c>
      <c r="F28" s="10">
        <v>5.4</v>
      </c>
      <c r="G28" s="10">
        <v>1</v>
      </c>
      <c r="H28" s="10">
        <f>(F28/G28)</f>
        <v>5.4</v>
      </c>
      <c r="I28" s="10">
        <f>(H28*B28)</f>
        <v>32.400000000000006</v>
      </c>
      <c r="J28" s="10" t="s">
        <v>31</v>
      </c>
      <c r="K28" s="10" t="s">
        <v>13</v>
      </c>
    </row>
    <row r="29" spans="1:11" s="4" customFormat="1" x14ac:dyDescent="0.25">
      <c r="A29" s="1" t="s">
        <v>36</v>
      </c>
      <c r="B29" s="10">
        <v>30</v>
      </c>
      <c r="C29" s="10" t="s">
        <v>14</v>
      </c>
      <c r="D29" t="s">
        <v>35</v>
      </c>
      <c r="E29" s="10" t="s">
        <v>34</v>
      </c>
      <c r="F29" s="12">
        <v>18.75</v>
      </c>
      <c r="G29" s="10">
        <v>250</v>
      </c>
      <c r="H29" s="10">
        <f>(F29/G29)</f>
        <v>7.4999999999999997E-2</v>
      </c>
      <c r="I29" s="10">
        <f>(H29*B29)</f>
        <v>2.25</v>
      </c>
      <c r="J29" s="13" t="s">
        <v>102</v>
      </c>
      <c r="K29" s="10"/>
    </row>
    <row r="30" spans="1:11" x14ac:dyDescent="0.25">
      <c r="A30" s="29" t="s">
        <v>37</v>
      </c>
      <c r="B30" s="30">
        <v>1</v>
      </c>
      <c r="C30" s="30" t="s">
        <v>14</v>
      </c>
      <c r="D30" s="21" t="s">
        <v>80</v>
      </c>
      <c r="E30" s="7" t="s">
        <v>151</v>
      </c>
      <c r="F30" s="30">
        <v>1.5</v>
      </c>
      <c r="G30" s="30">
        <v>50</v>
      </c>
      <c r="H30" s="22">
        <f>(F30/G30)</f>
        <v>0.03</v>
      </c>
      <c r="I30" s="22">
        <f>(H30*B30)</f>
        <v>0.03</v>
      </c>
      <c r="J30" s="30" t="s">
        <v>144</v>
      </c>
      <c r="K30" s="30"/>
    </row>
    <row r="31" spans="1:11" x14ac:dyDescent="0.25">
      <c r="A31" s="16" t="s">
        <v>72</v>
      </c>
      <c r="B31" s="17"/>
      <c r="C31" s="17"/>
      <c r="D31" s="17"/>
      <c r="E31" s="17"/>
      <c r="F31" s="17"/>
      <c r="G31" s="17"/>
      <c r="H31" s="18"/>
      <c r="I31" s="17">
        <f>SUM(I27:I29)</f>
        <v>36.015000000000008</v>
      </c>
      <c r="J31" s="17"/>
      <c r="K31" s="17"/>
    </row>
    <row r="32" spans="1:11" x14ac:dyDescent="0.25">
      <c r="A32" s="23"/>
      <c r="B32" s="20"/>
      <c r="C32" s="20"/>
      <c r="D32" s="20"/>
      <c r="E32" s="20"/>
      <c r="F32" s="20"/>
      <c r="G32" s="20"/>
      <c r="H32" s="24"/>
      <c r="I32" s="20"/>
      <c r="J32" s="20"/>
      <c r="K32" s="20"/>
    </row>
    <row r="33" spans="1:12" x14ac:dyDescent="0.25">
      <c r="A33" s="23"/>
      <c r="B33" s="20"/>
      <c r="C33" s="20"/>
      <c r="D33" s="20"/>
      <c r="E33" s="20"/>
      <c r="F33" s="20"/>
      <c r="G33" s="20"/>
      <c r="H33" s="24"/>
      <c r="I33" s="20"/>
    </row>
    <row r="34" spans="1:12" x14ac:dyDescent="0.25">
      <c r="A34" s="39" t="s">
        <v>76</v>
      </c>
      <c r="B34" s="40"/>
      <c r="C34" s="40"/>
      <c r="D34" s="40"/>
      <c r="E34" s="40"/>
      <c r="F34" s="40"/>
      <c r="G34" s="40"/>
      <c r="H34" s="41"/>
      <c r="I34" s="40"/>
      <c r="J34" s="40"/>
      <c r="K34" s="40"/>
    </row>
    <row r="35" spans="1:12" x14ac:dyDescent="0.25">
      <c r="A35" s="1" t="s">
        <v>77</v>
      </c>
      <c r="B35" s="9">
        <v>1</v>
      </c>
      <c r="C35" s="9" t="s">
        <v>85</v>
      </c>
      <c r="I35" s="9"/>
      <c r="J35" s="9"/>
      <c r="K35" s="9"/>
    </row>
    <row r="36" spans="1:12" ht="15.75" thickBot="1" x14ac:dyDescent="0.3">
      <c r="A36" s="1" t="s">
        <v>133</v>
      </c>
      <c r="B36" s="9">
        <v>6</v>
      </c>
      <c r="C36" s="7" t="s">
        <v>14</v>
      </c>
      <c r="D36" s="21" t="s">
        <v>83</v>
      </c>
      <c r="E36" s="7" t="s">
        <v>84</v>
      </c>
      <c r="F36" s="9">
        <v>31.16</v>
      </c>
      <c r="G36" s="9">
        <v>10</v>
      </c>
      <c r="H36" s="10">
        <f>(F36/G36)</f>
        <v>3.1160000000000001</v>
      </c>
      <c r="I36" s="10">
        <f>(H36*B36)</f>
        <v>18.696000000000002</v>
      </c>
      <c r="J36" s="9" t="s">
        <v>145</v>
      </c>
      <c r="K36" s="9"/>
    </row>
    <row r="37" spans="1:12" x14ac:dyDescent="0.25">
      <c r="A37" s="1" t="s">
        <v>81</v>
      </c>
      <c r="B37" s="9">
        <v>1</v>
      </c>
      <c r="C37" s="7" t="s">
        <v>14</v>
      </c>
      <c r="D37" s="37" t="s">
        <v>128</v>
      </c>
      <c r="E37" s="26" t="s">
        <v>129</v>
      </c>
      <c r="F37" s="9">
        <v>0.32</v>
      </c>
      <c r="G37" s="9">
        <v>10</v>
      </c>
      <c r="H37" s="10">
        <f>(F37/G37)</f>
        <v>3.2000000000000001E-2</v>
      </c>
      <c r="I37" s="10">
        <f>(H37*B37)</f>
        <v>3.2000000000000001E-2</v>
      </c>
      <c r="J37" s="9" t="s">
        <v>130</v>
      </c>
      <c r="K37" s="9"/>
    </row>
    <row r="38" spans="1:12" x14ac:dyDescent="0.25">
      <c r="A38" s="1" t="s">
        <v>82</v>
      </c>
      <c r="B38" s="9">
        <v>1</v>
      </c>
      <c r="C38" s="7" t="s">
        <v>14</v>
      </c>
      <c r="D38" s="9" t="s">
        <v>126</v>
      </c>
      <c r="E38" s="7" t="s">
        <v>127</v>
      </c>
      <c r="F38" s="9">
        <v>0.89</v>
      </c>
      <c r="G38" s="9">
        <v>10</v>
      </c>
      <c r="H38" s="10">
        <f>(F38/G38)</f>
        <v>8.8999999999999996E-2</v>
      </c>
      <c r="I38" s="10">
        <f>(H38*B38)</f>
        <v>8.8999999999999996E-2</v>
      </c>
      <c r="J38" s="9" t="s">
        <v>125</v>
      </c>
      <c r="K38" s="9"/>
    </row>
    <row r="39" spans="1:12" x14ac:dyDescent="0.25">
      <c r="A39" s="16" t="s">
        <v>72</v>
      </c>
      <c r="B39" s="17"/>
      <c r="C39" s="17"/>
      <c r="D39" s="17"/>
      <c r="E39" s="17"/>
      <c r="F39" s="17"/>
      <c r="G39" s="17"/>
      <c r="H39" s="18"/>
      <c r="I39" s="17">
        <f>SUM(I35:I37)</f>
        <v>18.728000000000002</v>
      </c>
      <c r="J39" s="17"/>
      <c r="K39" s="17"/>
    </row>
    <row r="40" spans="1:12" x14ac:dyDescent="0.25">
      <c r="A40" s="23"/>
      <c r="B40" s="20"/>
      <c r="C40" s="20"/>
      <c r="D40" s="20"/>
      <c r="E40" s="20"/>
      <c r="F40" s="20"/>
      <c r="G40" s="20"/>
      <c r="H40" s="24"/>
      <c r="I40" s="20"/>
    </row>
    <row r="41" spans="1:12" x14ac:dyDescent="0.25">
      <c r="A41" s="19"/>
      <c r="B41" s="20"/>
      <c r="C41" s="20"/>
      <c r="D41" s="20"/>
      <c r="E41" s="20"/>
      <c r="F41" s="20"/>
      <c r="G41" s="20"/>
      <c r="H41" s="24"/>
      <c r="I41" s="20"/>
    </row>
    <row r="42" spans="1:12" x14ac:dyDescent="0.25">
      <c r="A42" s="39" t="s">
        <v>41</v>
      </c>
      <c r="B42" s="40"/>
      <c r="C42" s="40"/>
      <c r="D42" s="40"/>
      <c r="E42" s="40"/>
      <c r="F42" s="40"/>
      <c r="G42" s="40"/>
      <c r="H42" s="43"/>
      <c r="I42" s="40"/>
      <c r="J42" s="40"/>
      <c r="K42" s="40"/>
    </row>
    <row r="43" spans="1:12" s="4" customFormat="1" x14ac:dyDescent="0.25">
      <c r="A43" s="1" t="s">
        <v>42</v>
      </c>
      <c r="B43" s="10">
        <v>1</v>
      </c>
      <c r="C43" s="10" t="s">
        <v>49</v>
      </c>
      <c r="D43" s="10" t="s">
        <v>86</v>
      </c>
      <c r="E43" s="10" t="s">
        <v>48</v>
      </c>
      <c r="F43" s="11">
        <v>36</v>
      </c>
      <c r="G43" s="10">
        <v>1</v>
      </c>
      <c r="H43" s="10">
        <f>(F43/G43)</f>
        <v>36</v>
      </c>
      <c r="I43" s="10">
        <f>(H43*B43)</f>
        <v>36</v>
      </c>
      <c r="J43" s="10" t="s">
        <v>47</v>
      </c>
      <c r="K43" s="10" t="s">
        <v>46</v>
      </c>
    </row>
    <row r="44" spans="1:12" s="4" customFormat="1" x14ac:dyDescent="0.25">
      <c r="A44" s="1" t="s">
        <v>45</v>
      </c>
      <c r="B44" s="10">
        <v>4</v>
      </c>
      <c r="C44" s="10" t="s">
        <v>44</v>
      </c>
      <c r="D44" s="38" t="s">
        <v>100</v>
      </c>
      <c r="E44" s="38" t="s">
        <v>101</v>
      </c>
      <c r="F44" s="12">
        <v>2.2400000000000002</v>
      </c>
      <c r="G44" s="10">
        <v>5</v>
      </c>
      <c r="H44" s="10">
        <f>(F44/G44)</f>
        <v>0.44800000000000006</v>
      </c>
      <c r="I44" s="10">
        <f>(H44*B44)</f>
        <v>1.7920000000000003</v>
      </c>
      <c r="J44" s="10" t="s">
        <v>43</v>
      </c>
      <c r="K44" s="10" t="s">
        <v>148</v>
      </c>
      <c r="L44" s="4" t="s">
        <v>167</v>
      </c>
    </row>
    <row r="45" spans="1:12" s="4" customFormat="1" x14ac:dyDescent="0.25">
      <c r="A45" s="16" t="s">
        <v>72</v>
      </c>
      <c r="B45" s="17"/>
      <c r="C45" s="17"/>
      <c r="D45" s="17"/>
      <c r="E45" s="17"/>
      <c r="F45" s="17"/>
      <c r="G45" s="17"/>
      <c r="H45" s="18"/>
      <c r="I45" s="17">
        <f>SUM(I43:I44)</f>
        <v>37.792000000000002</v>
      </c>
      <c r="J45" s="17"/>
      <c r="K45" s="17"/>
    </row>
    <row r="46" spans="1:12" s="4" customFormat="1" x14ac:dyDescent="0.25">
      <c r="A46" s="23"/>
      <c r="B46" s="24"/>
      <c r="C46" s="24"/>
      <c r="D46" s="24"/>
      <c r="E46" s="24"/>
      <c r="F46" s="27"/>
      <c r="G46" s="24"/>
      <c r="H46" s="24"/>
      <c r="I46" s="24"/>
      <c r="J46" s="24"/>
      <c r="K46" s="24"/>
    </row>
    <row r="47" spans="1:12" x14ac:dyDescent="0.25">
      <c r="A47" s="19"/>
      <c r="B47" s="20"/>
      <c r="C47" s="20"/>
      <c r="D47" s="20"/>
      <c r="E47" s="20"/>
      <c r="F47" s="20"/>
      <c r="G47" s="20"/>
      <c r="H47" s="24"/>
      <c r="I47" s="20"/>
    </row>
    <row r="48" spans="1:12" x14ac:dyDescent="0.25">
      <c r="A48" s="15" t="s">
        <v>57</v>
      </c>
      <c r="B48" s="9"/>
      <c r="C48" s="9" t="s">
        <v>93</v>
      </c>
      <c r="D48" s="9"/>
      <c r="E48" s="9" t="s">
        <v>94</v>
      </c>
      <c r="F48" s="9"/>
      <c r="G48" s="9"/>
      <c r="H48" s="25"/>
      <c r="I48" s="9"/>
      <c r="J48" s="9"/>
      <c r="K48" s="9"/>
    </row>
    <row r="49" spans="1:11" x14ac:dyDescent="0.25">
      <c r="A49" s="15" t="s">
        <v>58</v>
      </c>
      <c r="B49" s="9">
        <v>1</v>
      </c>
      <c r="C49" s="9"/>
      <c r="D49" s="9"/>
      <c r="E49" s="9"/>
      <c r="F49" s="9"/>
      <c r="G49" s="9"/>
      <c r="H49" s="10"/>
      <c r="I49" s="9"/>
      <c r="J49" s="9"/>
      <c r="K49" s="9"/>
    </row>
    <row r="50" spans="1:11" x14ac:dyDescent="0.25">
      <c r="A50" s="15" t="s">
        <v>59</v>
      </c>
      <c r="B50" s="9">
        <v>6</v>
      </c>
      <c r="C50" s="9"/>
      <c r="D50" s="9"/>
      <c r="E50" s="9"/>
      <c r="F50" s="9"/>
      <c r="G50" s="9"/>
      <c r="H50" s="10"/>
      <c r="I50" s="9"/>
      <c r="J50" s="9"/>
      <c r="K50" s="9"/>
    </row>
    <row r="51" spans="1:11" x14ac:dyDescent="0.25">
      <c r="A51" s="15" t="s">
        <v>60</v>
      </c>
      <c r="B51" s="9">
        <v>6</v>
      </c>
      <c r="C51" s="9"/>
      <c r="D51" s="9"/>
      <c r="E51" s="9"/>
      <c r="F51" s="9"/>
      <c r="G51" s="9"/>
      <c r="H51" s="10"/>
      <c r="I51" s="9"/>
      <c r="J51" s="9"/>
      <c r="K51" s="9"/>
    </row>
    <row r="52" spans="1:11" x14ac:dyDescent="0.25">
      <c r="A52" s="15" t="s">
        <v>61</v>
      </c>
      <c r="B52" s="9">
        <v>1</v>
      </c>
      <c r="C52" s="9" t="s">
        <v>89</v>
      </c>
      <c r="D52" s="35" t="s">
        <v>90</v>
      </c>
      <c r="E52" s="34" t="s">
        <v>91</v>
      </c>
      <c r="F52" s="9">
        <v>5</v>
      </c>
      <c r="G52" s="9">
        <v>1</v>
      </c>
      <c r="H52" s="10">
        <v>5</v>
      </c>
      <c r="I52" s="9">
        <v>5</v>
      </c>
      <c r="J52" s="9" t="s">
        <v>92</v>
      </c>
      <c r="K52" s="9"/>
    </row>
    <row r="53" spans="1:11" x14ac:dyDescent="0.25">
      <c r="A53" s="15" t="s">
        <v>62</v>
      </c>
      <c r="B53" s="9"/>
      <c r="C53" s="9"/>
      <c r="E53" s="9"/>
      <c r="F53" s="9"/>
      <c r="G53" s="9"/>
      <c r="H53" s="10"/>
      <c r="I53" s="9"/>
      <c r="J53" s="9"/>
      <c r="K53" s="9"/>
    </row>
    <row r="54" spans="1:11" x14ac:dyDescent="0.25">
      <c r="A54" s="15" t="s">
        <v>147</v>
      </c>
      <c r="B54" s="9"/>
      <c r="C54" s="9"/>
      <c r="D54" s="9"/>
      <c r="E54" s="9"/>
      <c r="F54" s="9"/>
      <c r="G54" s="9"/>
      <c r="H54" s="10"/>
      <c r="I54" s="9"/>
      <c r="J54" s="9"/>
      <c r="K54" s="9"/>
    </row>
    <row r="55" spans="1:11" x14ac:dyDescent="0.25">
      <c r="A55" s="15" t="s">
        <v>64</v>
      </c>
      <c r="B55" s="9"/>
      <c r="C55" s="9"/>
      <c r="D55" s="9"/>
      <c r="E55" s="9"/>
      <c r="F55" s="9"/>
      <c r="G55" s="9"/>
      <c r="H55" s="10"/>
      <c r="I55" s="9"/>
      <c r="J55" s="9"/>
      <c r="K55" s="9"/>
    </row>
    <row r="57" spans="1:11" x14ac:dyDescent="0.25">
      <c r="A57" s="28" t="s">
        <v>72</v>
      </c>
    </row>
    <row r="60" spans="1:11" x14ac:dyDescent="0.25">
      <c r="A60" s="7" t="s">
        <v>87</v>
      </c>
      <c r="I60" s="7">
        <f>SUM(I45+I39+I19+I56)</f>
        <v>56.52</v>
      </c>
    </row>
    <row r="61" spans="1:11" x14ac:dyDescent="0.25">
      <c r="A61" s="7"/>
    </row>
    <row r="62" spans="1:11" s="4" customFormat="1" x14ac:dyDescent="0.25"/>
    <row r="63" spans="1:11" x14ac:dyDescent="0.25">
      <c r="A63" s="7"/>
    </row>
    <row r="64" spans="1:1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</sheetData>
  <phoneticPr fontId="9" type="noConversion"/>
  <hyperlinks>
    <hyperlink ref="J12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17" sqref="C17"/>
    </sheetView>
  </sheetViews>
  <sheetFormatPr defaultColWidth="8.85546875" defaultRowHeight="15" x14ac:dyDescent="0.25"/>
  <cols>
    <col min="1" max="1" width="18.28515625" customWidth="1"/>
  </cols>
  <sheetData>
    <row r="1" spans="1:11" x14ac:dyDescent="0.25">
      <c r="A1" s="32" t="s">
        <v>50</v>
      </c>
      <c r="B1" s="32"/>
      <c r="C1" s="32"/>
      <c r="D1" s="32"/>
      <c r="E1" s="32"/>
      <c r="F1" s="32"/>
      <c r="G1" s="32"/>
      <c r="H1" s="32"/>
      <c r="I1" s="32"/>
      <c r="J1" s="33"/>
      <c r="K1" s="33"/>
    </row>
    <row r="2" spans="1:11" x14ac:dyDescent="0.25">
      <c r="A2" s="15" t="s">
        <v>150</v>
      </c>
      <c r="B2" s="9">
        <v>1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15" t="s">
        <v>51</v>
      </c>
      <c r="B3" s="9">
        <v>1</v>
      </c>
      <c r="C3" s="9" t="s">
        <v>14</v>
      </c>
      <c r="D3" s="9" t="s">
        <v>124</v>
      </c>
      <c r="E3" s="9" t="s">
        <v>51</v>
      </c>
      <c r="F3" s="9">
        <v>1052.7</v>
      </c>
      <c r="G3" s="9"/>
      <c r="H3" s="9"/>
      <c r="I3" s="9"/>
      <c r="J3" s="9" t="s">
        <v>123</v>
      </c>
      <c r="K3" s="9"/>
    </row>
    <row r="4" spans="1:11" x14ac:dyDescent="0.25">
      <c r="A4" s="15" t="s">
        <v>52</v>
      </c>
      <c r="B4" s="9">
        <v>1</v>
      </c>
      <c r="C4" s="9" t="s">
        <v>14</v>
      </c>
      <c r="D4" s="9" t="s">
        <v>104</v>
      </c>
      <c r="E4" s="9" t="s">
        <v>107</v>
      </c>
      <c r="F4" s="44">
        <v>129</v>
      </c>
      <c r="G4" s="9">
        <v>1</v>
      </c>
      <c r="H4" s="9"/>
      <c r="I4" s="9"/>
      <c r="J4" s="9" t="s">
        <v>103</v>
      </c>
      <c r="K4" s="9"/>
    </row>
    <row r="5" spans="1:11" x14ac:dyDescent="0.25">
      <c r="A5" s="1" t="s">
        <v>55</v>
      </c>
      <c r="B5" s="9">
        <v>1</v>
      </c>
      <c r="C5" s="10" t="s">
        <v>49</v>
      </c>
      <c r="D5" s="10" t="s">
        <v>54</v>
      </c>
      <c r="E5" s="10"/>
      <c r="F5" s="11">
        <v>34.950000000000003</v>
      </c>
      <c r="G5" s="10">
        <v>1</v>
      </c>
      <c r="H5" s="10">
        <f>(F5/G5)</f>
        <v>34.950000000000003</v>
      </c>
      <c r="I5" s="10"/>
      <c r="J5" s="10" t="s">
        <v>53</v>
      </c>
      <c r="K5" s="10"/>
    </row>
    <row r="6" spans="1:11" x14ac:dyDescent="0.25">
      <c r="A6" s="15" t="s">
        <v>56</v>
      </c>
      <c r="B6" s="9">
        <v>1</v>
      </c>
      <c r="C6" s="9" t="s">
        <v>120</v>
      </c>
      <c r="D6" s="9" t="s">
        <v>122</v>
      </c>
      <c r="E6" s="9" t="s">
        <v>121</v>
      </c>
      <c r="F6" s="9">
        <v>185.98</v>
      </c>
      <c r="G6" s="9"/>
      <c r="H6" s="9"/>
      <c r="I6" s="9"/>
      <c r="J6" s="9" t="s">
        <v>119</v>
      </c>
      <c r="K6" s="9"/>
    </row>
    <row r="7" spans="1:11" x14ac:dyDescent="0.25">
      <c r="A7" s="15" t="s">
        <v>63</v>
      </c>
      <c r="B7" s="9">
        <v>1</v>
      </c>
      <c r="C7" s="9" t="s">
        <v>88</v>
      </c>
      <c r="D7" s="9"/>
      <c r="E7" s="9"/>
      <c r="F7" s="9"/>
      <c r="G7" s="9"/>
      <c r="H7" s="9"/>
      <c r="I7" s="9"/>
      <c r="J7" s="9"/>
      <c r="K7" s="9"/>
    </row>
    <row r="8" spans="1:11" x14ac:dyDescent="0.25">
      <c r="A8" s="15" t="s">
        <v>78</v>
      </c>
      <c r="B8" s="9">
        <v>1</v>
      </c>
      <c r="C8" s="9" t="s">
        <v>116</v>
      </c>
      <c r="D8" s="9"/>
      <c r="E8" s="9" t="s">
        <v>115</v>
      </c>
      <c r="F8" s="9">
        <v>10.98</v>
      </c>
      <c r="G8" s="9">
        <v>3</v>
      </c>
      <c r="H8" s="9"/>
      <c r="I8" s="9"/>
      <c r="J8" s="9" t="s">
        <v>114</v>
      </c>
      <c r="K8" s="9"/>
    </row>
    <row r="9" spans="1:11" ht="15.75" x14ac:dyDescent="0.25">
      <c r="A9" s="15" t="s">
        <v>117</v>
      </c>
      <c r="B9" s="9">
        <v>1</v>
      </c>
      <c r="C9" s="9" t="s">
        <v>14</v>
      </c>
      <c r="D9" s="9"/>
      <c r="E9" s="9" t="s">
        <v>117</v>
      </c>
      <c r="F9" s="9"/>
      <c r="G9" s="9"/>
      <c r="H9" s="9"/>
      <c r="I9" s="9"/>
      <c r="J9" s="45" t="s">
        <v>118</v>
      </c>
      <c r="K9" s="9"/>
    </row>
    <row r="10" spans="1:11" x14ac:dyDescent="0.25">
      <c r="A10" s="15" t="s">
        <v>79</v>
      </c>
      <c r="B10" s="9">
        <v>1</v>
      </c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25">
      <c r="A11" s="31" t="s">
        <v>105</v>
      </c>
      <c r="B11" s="31">
        <v>1</v>
      </c>
      <c r="C11" t="s">
        <v>14</v>
      </c>
      <c r="D11" t="s">
        <v>108</v>
      </c>
      <c r="E11" t="s">
        <v>109</v>
      </c>
      <c r="F11">
        <v>52.05</v>
      </c>
      <c r="G11">
        <v>1</v>
      </c>
      <c r="J11" t="s">
        <v>106</v>
      </c>
    </row>
    <row r="12" spans="1:11" x14ac:dyDescent="0.25">
      <c r="A12" s="31" t="s">
        <v>110</v>
      </c>
      <c r="B12" s="31">
        <v>1</v>
      </c>
      <c r="C12" t="s">
        <v>14</v>
      </c>
      <c r="D12" t="s">
        <v>112</v>
      </c>
      <c r="E12" t="s">
        <v>113</v>
      </c>
      <c r="F12">
        <v>4.49</v>
      </c>
      <c r="G12">
        <v>1</v>
      </c>
      <c r="J12" t="s">
        <v>111</v>
      </c>
    </row>
    <row r="13" spans="1:11" x14ac:dyDescent="0.25">
      <c r="A13" s="31" t="s">
        <v>149</v>
      </c>
    </row>
    <row r="14" spans="1:11" x14ac:dyDescent="0.25">
      <c r="A14" s="31" t="s">
        <v>156</v>
      </c>
      <c r="B14" s="19">
        <v>1</v>
      </c>
      <c r="C14" t="s">
        <v>14</v>
      </c>
      <c r="D14" t="s">
        <v>157</v>
      </c>
      <c r="E14" t="s">
        <v>158</v>
      </c>
      <c r="F14" s="50">
        <v>38</v>
      </c>
      <c r="J14" t="s">
        <v>155</v>
      </c>
    </row>
    <row r="15" spans="1:11" x14ac:dyDescent="0.25">
      <c r="A15" s="31" t="s">
        <v>159</v>
      </c>
      <c r="B15" s="19">
        <v>1</v>
      </c>
      <c r="C15" t="s">
        <v>14</v>
      </c>
      <c r="D15" t="s">
        <v>162</v>
      </c>
      <c r="E15" t="s">
        <v>161</v>
      </c>
      <c r="F15">
        <v>13.08</v>
      </c>
      <c r="J15" t="s">
        <v>160</v>
      </c>
    </row>
    <row r="16" spans="1:11" x14ac:dyDescent="0.25">
      <c r="A16" s="31" t="s">
        <v>164</v>
      </c>
      <c r="B16" s="19">
        <v>1</v>
      </c>
      <c r="C16" t="s">
        <v>14</v>
      </c>
      <c r="D16" t="s">
        <v>165</v>
      </c>
      <c r="E16" t="s">
        <v>161</v>
      </c>
      <c r="F16" s="50">
        <v>5</v>
      </c>
      <c r="J16" t="s">
        <v>163</v>
      </c>
    </row>
    <row r="17" spans="1:2" x14ac:dyDescent="0.25">
      <c r="A17" s="31" t="s">
        <v>166</v>
      </c>
      <c r="B17" s="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robot</vt:lpstr>
      <vt:lpstr>Tools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Cherag Bhagwagar</dc:creator>
  <cp:lastModifiedBy>tcdodson@gmail.com</cp:lastModifiedBy>
  <cp:lastPrinted>2017-06-27T15:03:23Z</cp:lastPrinted>
  <dcterms:created xsi:type="dcterms:W3CDTF">2017-04-14T17:22:02Z</dcterms:created>
  <dcterms:modified xsi:type="dcterms:W3CDTF">2018-05-08T23:16:29Z</dcterms:modified>
</cp:coreProperties>
</file>