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22"/>
  <workbookPr codeName="ThisWorkbook"/>
  <mc:AlternateContent xmlns:mc="http://schemas.openxmlformats.org/markup-compatibility/2006">
    <mc:Choice Requires="x15">
      <x15ac:absPath xmlns:x15ac="http://schemas.microsoft.com/office/spreadsheetml/2010/11/ac" url="https://uniwa.sharepoint.com/teams/CITS5206SEM-220212-AcademicProgramExplorer/Shared Documents/Academic Program Explorer/Schedule and Look-aheads/"/>
    </mc:Choice>
  </mc:AlternateContent>
  <xr:revisionPtr revIDLastSave="2" documentId="13_ncr:1_{8CF50CE8-5271-FC40-BFED-0ED695A65C8F}" xr6:coauthVersionLast="47" xr6:coauthVersionMax="47" xr10:uidLastSave="{A5F9AF34-1B61-3B43-8C28-DBF5E072D4EC}"/>
  <bookViews>
    <workbookView xWindow="0" yWindow="500" windowWidth="38400" windowHeight="2350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4" i="9" l="1"/>
  <c r="I34" i="9" s="1"/>
  <c r="F35" i="9"/>
  <c r="I35" i="9" s="1"/>
  <c r="F33" i="9"/>
  <c r="I33" i="9" s="1"/>
  <c r="F32" i="9"/>
  <c r="I32" i="9" s="1"/>
  <c r="F31" i="9"/>
  <c r="I31" i="9" s="1"/>
  <c r="F30" i="9"/>
  <c r="I30" i="9" s="1"/>
  <c r="F17" i="9"/>
  <c r="I17" i="9" s="1"/>
  <c r="F16" i="9"/>
  <c r="I16" i="9" s="1"/>
  <c r="F15" i="9"/>
  <c r="I15" i="9" s="1"/>
  <c r="A43" i="9"/>
  <c r="I36" i="9" l="1"/>
  <c r="F40" i="9" l="1"/>
  <c r="F41" i="9" s="1"/>
  <c r="I41" i="9" s="1"/>
  <c r="F39" i="9"/>
  <c r="I39" i="9" s="1"/>
  <c r="F8" i="9"/>
  <c r="I8" i="9" s="1"/>
  <c r="F27" i="9"/>
  <c r="I27" i="9" s="1"/>
  <c r="F24" i="9"/>
  <c r="I24" i="9" s="1"/>
  <c r="F19" i="9"/>
  <c r="I19" i="9" s="1"/>
  <c r="F42" i="9" l="1"/>
  <c r="I42" i="9" s="1"/>
  <c r="I40" i="9"/>
  <c r="F12" i="9" l="1"/>
  <c r="F9" i="9"/>
  <c r="I9" i="9" s="1"/>
  <c r="K6" i="9"/>
  <c r="F13" i="9" l="1"/>
  <c r="I13" i="9" s="1"/>
  <c r="I12" i="9"/>
  <c r="F10" i="9"/>
  <c r="I10" i="9" s="1"/>
  <c r="F14" i="9"/>
  <c r="I14" i="9" s="1"/>
  <c r="K7" i="9"/>
  <c r="K4" i="9"/>
  <c r="A8" i="9"/>
  <c r="A39" i="9"/>
  <c r="A40" i="9" s="1"/>
  <c r="A41" i="9" s="1"/>
  <c r="A42" i="9" s="1"/>
  <c r="L6" i="9" l="1"/>
  <c r="F21" i="9" l="1"/>
  <c r="I21" i="9" s="1"/>
  <c r="F20" i="9"/>
  <c r="I20" i="9" s="1"/>
  <c r="F26" i="9"/>
  <c r="I26" i="9" s="1"/>
  <c r="F25" i="9"/>
  <c r="I25" i="9" s="1"/>
  <c r="F29" i="9"/>
  <c r="I29" i="9" s="1"/>
  <c r="F28" i="9"/>
  <c r="I28" i="9" s="1"/>
  <c r="M6" i="9"/>
  <c r="N6" i="9" l="1"/>
  <c r="O6" i="9" l="1"/>
  <c r="F18" i="9"/>
  <c r="I18" i="9" s="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5" i="9" l="1"/>
  <c r="A16" i="9" s="1"/>
  <c r="A17" i="9" s="1"/>
  <c r="A18" i="9" s="1"/>
  <c r="A19" i="9" s="1"/>
  <c r="A20" i="9" s="1"/>
  <c r="A21" i="9" s="1"/>
  <c r="A22" i="9" s="1"/>
  <c r="A23" i="9" s="1"/>
  <c r="A24" i="9" s="1"/>
  <c r="A25" i="9" s="1"/>
  <c r="A26" i="9" s="1"/>
  <c r="F22" i="9" l="1"/>
  <c r="A27" i="9"/>
  <c r="A28" i="9" s="1"/>
  <c r="A29" i="9" s="1"/>
  <c r="A30" i="9" s="1"/>
  <c r="A31" i="9" s="1"/>
  <c r="A32" i="9" s="1"/>
  <c r="A33" i="9" s="1"/>
  <c r="A34" i="9" l="1"/>
  <c r="A35" i="9" s="1"/>
  <c r="I22" i="9"/>
  <c r="F23" i="9"/>
  <c r="I23"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<sst xmlns="http://schemas.openxmlformats.org/spreadsheetml/2006/main" count="180" uniqueCount="157">
  <si>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</si>
  <si>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</si>
  <si>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</si>
  <si>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</si>
  <si>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</si>
  <si>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</si>
  <si>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</si>
  <si>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</si>
  <si>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</si>
  <si>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</si>
  <si>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</si>
  <si>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</si>
  <si>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</si>
  <si>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</si>
  <si>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</si>
  <si>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</si>
  <si>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</si>
  <si>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</si>
  <si>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</si>
  <si>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</si>
  <si>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</si>
  <si>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</si>
  <si>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</si>
  <si>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</si>
  <si>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</si>
  <si>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</si>
  <si>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</si>
  <si>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</si>
  <si>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</si>
  <si>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</si>
  <si>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</si>
  <si>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</si>
  <si>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</si>
  <si>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</si>
  <si>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</si>
  <si>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</si>
  <si>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</si>
  <si>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</si>
  <si>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</si>
  <si>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</si>
  <si>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</si>
  <si>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</si>
  <si>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</si>
  <si>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</si>
  <si>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</si>
  <si>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</si>
  <si>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</si>
  <si>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</si>
  <si>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</si>
  <si>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</si>
  <si>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</si>
  <si>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</si>
  <si>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</si>
  <si>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</si>
  <si>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</si>
  <si>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</si>
  <si>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</si>
  <si>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</si>
  <si>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</si>
  <si>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</si>
  <si>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</si>
  <si>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</si>
  <si>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</si>
  <si>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</si>
  <si>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</si>
  <si>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</si>
  <si>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</si>
  <si>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</si>
  <si>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</si>
  <si>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</si>
  <si>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</si>
  <si>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</si>
  <si>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</si>
  <si>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</si>
  <si>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</si>
  <si>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</si>
  <si>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</si>
  <si>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</si>
  <si>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</si>
  <si>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</si>
  <si>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</si>
  <si>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</si>
  <si>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</si>
  <si>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</si>
  <si>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</si>
  <si>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</si>
  <si>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</si>
  <si>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</si>
  <si>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</si>
  <si>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</si>
  <si>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</si>
  <si>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</si>
  <si>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</si>
  <si>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</si>
  <si>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</si>
  <si>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</si>
  <si>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</si>
  <si>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</si>
  <si>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</si>
  <si>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</si>
  <si>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</si>
  <si>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</si>
  <si>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</si>
  <si>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</si>
  <si>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</si>
  <si>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</si>
  <si>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</si>
  <si>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</si>
  <si>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</si>
  <si>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</si>
  <si>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</si>
  <si>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</si>
  <si>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</si>
  <si>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</si>
  <si>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</si>
  <si>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</si>
  <si>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</si>
  <si>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</si>
  <si>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</si>
  <si>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</si>
  <si>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</si>
  <si>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</si>
  <si>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</si>
  <si>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</si>
  <si>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</si>
  <si>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</si>
  <si>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</si>
  <si>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</si>
  <si>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</si>
  <si>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</si>
  <si>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</si>
  <si>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</si>
  <si>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</si>
  <si>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</si>
  <si>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</si>
  <si>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</si>
  <si>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</si>
  <si>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Project-Deliverables</t>
  </si>
  <si>
    <t>Deliverable 1 10% (group)</t>
  </si>
  <si>
    <t>Deliverable 1 5% (ind)</t>
  </si>
  <si>
    <t>Shaun</t>
  </si>
  <si>
    <t>Academic Program Explorer Project Schedule</t>
  </si>
  <si>
    <t>CITS5206 Professional Computing 2021</t>
  </si>
  <si>
    <t>Sprint 1</t>
  </si>
  <si>
    <t>Deliverable 2 25% (ind)</t>
  </si>
  <si>
    <t>Deliverable 3 20% (group)</t>
  </si>
  <si>
    <t>Deliverable 3 10% (ind)</t>
  </si>
  <si>
    <t>self</t>
  </si>
  <si>
    <t>Sprint 2</t>
  </si>
  <si>
    <t>Sprint 3</t>
  </si>
  <si>
    <t>Client Meeting 10am</t>
  </si>
  <si>
    <t>Sprint 4</t>
  </si>
  <si>
    <t>Sprint 5</t>
  </si>
  <si>
    <t>admin page</t>
  </si>
  <si>
    <t>upload excel</t>
  </si>
  <si>
    <t>upload confirmation</t>
  </si>
  <si>
    <t>show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</si>
</sst>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5"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u/>
      <sz val="9"/>
      <color indexed="12"/>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165"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9" fontId="40" fillId="0" borderId="10" xfId="0" applyNumberFormat="1"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2" fillId="0" borderId="0" xfId="34" applyNumberFormat="1" applyFill="1" applyBorder="1" applyAlignment="1" applyProtection="1"/>
    <xf numFmtId="14" fontId="45" fillId="25" borderId="12" xfId="0" applyNumberFormat="1" applyFont="1" applyFill="1" applyBorder="1" applyAlignment="1" applyProtection="1">
      <alignment horizontal="center" vertical="center"/>
    </xf>
    <xf numFmtId="0" fontId="74" fillId="0" borderId="10" xfId="34" applyFont="1" applyFill="1" applyBorder="1" applyAlignment="1" applyProtection="1">
      <alignment vertical="center" wrapText="1"/>
    </xf>
    <xf numFmtId="0" fontId="74" fillId="0" borderId="10" xfId="34" applyFont="1" applyFill="1" applyBorder="1" applyAlignment="1" applyProtection="1">
      <alignment horizontal="left" vertical="center" wrapText="1"/>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14" fontId="43" fillId="0" borderId="24" xfId="0" applyNumberFormat="1" applyFont="1" applyFill="1" applyBorder="1" applyAlignment="1" applyProtection="1">
      <alignment horizontal="center" vertical="center" shrinkToFit="1"/>
      <protection locked="0"/>
    </xf>
    <xf numFmtId="0" fontId="6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1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teaching.csse.uwa.edu.au/units/CITS5206/cits5206deliverable1.html" TargetMode="External"/><Relationship Id="rId7" Type="http://schemas.openxmlformats.org/officeDocument/2006/relationships/printerSettings" Target="../printerSettings/printerSettings1.bin"/><Relationship Id="rId2" Type="http://schemas.openxmlformats.org/officeDocument/2006/relationships/hyperlink" Target="https://teaching.csse.uwa.edu.au/units/CITS5206/cits5206deliverable1.html" TargetMode="External"/><Relationship Id="rId1" Type="http://schemas.openxmlformats.org/officeDocument/2006/relationships/hyperlink" Target="https://www.vertex42.com/ExcelTemplates/excel-gantt-chart.html" TargetMode="External"/><Relationship Id="rId6" Type="http://schemas.openxmlformats.org/officeDocument/2006/relationships/hyperlink" Target="https://teaching.csse.uwa.edu.au/units/CITS5206/cits5206deliverable3.html" TargetMode="External"/><Relationship Id="rId11" Type="http://schemas.openxmlformats.org/officeDocument/2006/relationships/comments" Target="../comments1.xml"/><Relationship Id="rId5" Type="http://schemas.openxmlformats.org/officeDocument/2006/relationships/hyperlink" Target="https://teaching.csse.uwa.edu.au/units/CITS5206/cits5206deliverable3.html" TargetMode="External"/><Relationship Id="rId10" Type="http://schemas.openxmlformats.org/officeDocument/2006/relationships/ctrlProp" Target="../ctrlProps/ctrlProp1.xml"/><Relationship Id="rId4" Type="http://schemas.openxmlformats.org/officeDocument/2006/relationships/hyperlink" Target="https://teaching.csse.uwa.edu.au/units/CITS5206/cits5206deliverable2.html"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3"/>
  <sheetViews>
    <sheetView showGridLines="0" tabSelected="1" zoomScale="125" zoomScaleNormal="100" workbookViewId="0">
      <pane ySplit="7" topLeftCell="A8" activePane="bottomLeft" state="frozen"/>
      <selection pane="bottomLeft" activeCell="BM40" sqref="BM40"/>
    </sheetView>
  </sheetViews>
  <sheetFormatPr baseColWidth="10" defaultColWidth="9.1640625" defaultRowHeight="13" x14ac:dyDescent="0.15"/>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4" t="s">
        <v>141</v>
      </c>
      <c r="B1" s="46"/>
      <c r="C1" s="46"/>
      <c r="D1" s="46"/>
      <c r="E1" s="46"/>
      <c r="F1" s="46"/>
      <c r="I1" s="130"/>
      <c r="K1" s="171" t="s">
        <v>78</v>
      </c>
      <c r="L1" s="171"/>
      <c r="M1" s="171"/>
      <c r="N1" s="171"/>
      <c r="O1" s="171"/>
      <c r="P1" s="171"/>
      <c r="Q1" s="171"/>
      <c r="R1" s="171"/>
      <c r="S1" s="171"/>
      <c r="T1" s="171"/>
      <c r="U1" s="171"/>
      <c r="V1" s="171"/>
      <c r="W1" s="171"/>
      <c r="X1" s="171"/>
      <c r="Y1" s="171"/>
      <c r="Z1" s="171"/>
      <c r="AA1" s="171"/>
      <c r="AB1" s="171"/>
      <c r="AC1" s="171"/>
      <c r="AD1" s="171"/>
      <c r="AE1" s="171"/>
    </row>
    <row r="2" spans="1:66" ht="18" customHeight="1" x14ac:dyDescent="0.15">
      <c r="A2" s="51" t="s">
        <v>142</v>
      </c>
      <c r="B2" s="22"/>
      <c r="C2" s="22"/>
      <c r="D2" s="33"/>
      <c r="E2" s="158"/>
      <c r="F2" s="158"/>
      <c r="H2" s="2"/>
    </row>
    <row r="3" spans="1:66" ht="14" x14ac:dyDescent="0.1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9"/>
      <c r="B4" s="113" t="s">
        <v>75</v>
      </c>
      <c r="C4" s="173">
        <v>44406</v>
      </c>
      <c r="D4" s="173"/>
      <c r="E4" s="173"/>
      <c r="F4" s="110"/>
      <c r="G4" s="113" t="s">
        <v>74</v>
      </c>
      <c r="H4" s="127">
        <v>4</v>
      </c>
      <c r="I4" s="111"/>
      <c r="J4" s="49"/>
      <c r="K4" s="165" t="str">
        <f>"Week "&amp;(K6-($C$4-WEEKDAY($C$4,1)+2))/7+1</f>
        <v>Week 4</v>
      </c>
      <c r="L4" s="166"/>
      <c r="M4" s="166"/>
      <c r="N4" s="166"/>
      <c r="O4" s="166"/>
      <c r="P4" s="166"/>
      <c r="Q4" s="167"/>
      <c r="R4" s="165" t="str">
        <f>"Week "&amp;(R6-($C$4-WEEKDAY($C$4,1)+2))/7+1</f>
        <v>Week 5</v>
      </c>
      <c r="S4" s="166"/>
      <c r="T4" s="166"/>
      <c r="U4" s="166"/>
      <c r="V4" s="166"/>
      <c r="W4" s="166"/>
      <c r="X4" s="167"/>
      <c r="Y4" s="165" t="str">
        <f>"Week "&amp;(Y6-($C$4-WEEKDAY($C$4,1)+2))/7+1</f>
        <v>Week 6</v>
      </c>
      <c r="Z4" s="166"/>
      <c r="AA4" s="166"/>
      <c r="AB4" s="166"/>
      <c r="AC4" s="166"/>
      <c r="AD4" s="166"/>
      <c r="AE4" s="167"/>
      <c r="AF4" s="165" t="str">
        <f>"Week "&amp;(AF6-($C$4-WEEKDAY($C$4,1)+2))/7+1</f>
        <v>Week 7</v>
      </c>
      <c r="AG4" s="166"/>
      <c r="AH4" s="166"/>
      <c r="AI4" s="166"/>
      <c r="AJ4" s="166"/>
      <c r="AK4" s="166"/>
      <c r="AL4" s="167"/>
      <c r="AM4" s="165" t="str">
        <f>"Week "&amp;(AM6-($C$4-WEEKDAY($C$4,1)+2))/7+1</f>
        <v>Week 8</v>
      </c>
      <c r="AN4" s="166"/>
      <c r="AO4" s="166"/>
      <c r="AP4" s="166"/>
      <c r="AQ4" s="166"/>
      <c r="AR4" s="166"/>
      <c r="AS4" s="167"/>
      <c r="AT4" s="165" t="str">
        <f>"Week "&amp;(AT6-($C$4-WEEKDAY($C$4,1)+2))/7+1</f>
        <v>Week 9</v>
      </c>
      <c r="AU4" s="166"/>
      <c r="AV4" s="166"/>
      <c r="AW4" s="166"/>
      <c r="AX4" s="166"/>
      <c r="AY4" s="166"/>
      <c r="AZ4" s="167"/>
      <c r="BA4" s="165" t="str">
        <f>"Week "&amp;(BA6-($C$4-WEEKDAY($C$4,1)+2))/7+1</f>
        <v>Week 10</v>
      </c>
      <c r="BB4" s="166"/>
      <c r="BC4" s="166"/>
      <c r="BD4" s="166"/>
      <c r="BE4" s="166"/>
      <c r="BF4" s="166"/>
      <c r="BG4" s="167"/>
      <c r="BH4" s="165" t="str">
        <f>"Week "&amp;(BH6-($C$4-WEEKDAY($C$4,1)+2))/7+1</f>
        <v>Week 11</v>
      </c>
      <c r="BI4" s="166"/>
      <c r="BJ4" s="166"/>
      <c r="BK4" s="166"/>
      <c r="BL4" s="166"/>
      <c r="BM4" s="166"/>
      <c r="BN4" s="167"/>
    </row>
    <row r="5" spans="1:66" ht="17.25" customHeight="1" x14ac:dyDescent="0.15">
      <c r="A5" s="109"/>
      <c r="B5" s="113" t="s">
        <v>76</v>
      </c>
      <c r="C5" s="172"/>
      <c r="D5" s="172"/>
      <c r="E5" s="172"/>
      <c r="F5" s="112"/>
      <c r="G5" s="112"/>
      <c r="H5" s="112"/>
      <c r="I5" s="112"/>
      <c r="J5" s="49"/>
      <c r="K5" s="168">
        <f>K6</f>
        <v>44424</v>
      </c>
      <c r="L5" s="169"/>
      <c r="M5" s="169"/>
      <c r="N5" s="169"/>
      <c r="O5" s="169"/>
      <c r="P5" s="169"/>
      <c r="Q5" s="170"/>
      <c r="R5" s="168">
        <f>R6</f>
        <v>44431</v>
      </c>
      <c r="S5" s="169"/>
      <c r="T5" s="169"/>
      <c r="U5" s="169"/>
      <c r="V5" s="169"/>
      <c r="W5" s="169"/>
      <c r="X5" s="170"/>
      <c r="Y5" s="168">
        <f>Y6</f>
        <v>44438</v>
      </c>
      <c r="Z5" s="169"/>
      <c r="AA5" s="169"/>
      <c r="AB5" s="169"/>
      <c r="AC5" s="169"/>
      <c r="AD5" s="169"/>
      <c r="AE5" s="170"/>
      <c r="AF5" s="168">
        <f>AF6</f>
        <v>44445</v>
      </c>
      <c r="AG5" s="169"/>
      <c r="AH5" s="169"/>
      <c r="AI5" s="169"/>
      <c r="AJ5" s="169"/>
      <c r="AK5" s="169"/>
      <c r="AL5" s="170"/>
      <c r="AM5" s="168">
        <f>AM6</f>
        <v>44452</v>
      </c>
      <c r="AN5" s="169"/>
      <c r="AO5" s="169"/>
      <c r="AP5" s="169"/>
      <c r="AQ5" s="169"/>
      <c r="AR5" s="169"/>
      <c r="AS5" s="170"/>
      <c r="AT5" s="168">
        <f>AT6</f>
        <v>44459</v>
      </c>
      <c r="AU5" s="169"/>
      <c r="AV5" s="169"/>
      <c r="AW5" s="169"/>
      <c r="AX5" s="169"/>
      <c r="AY5" s="169"/>
      <c r="AZ5" s="170"/>
      <c r="BA5" s="168">
        <f>BA6</f>
        <v>44466</v>
      </c>
      <c r="BB5" s="169"/>
      <c r="BC5" s="169"/>
      <c r="BD5" s="169"/>
      <c r="BE5" s="169"/>
      <c r="BF5" s="169"/>
      <c r="BG5" s="170"/>
      <c r="BH5" s="168">
        <f>BH6</f>
        <v>44473</v>
      </c>
      <c r="BI5" s="169"/>
      <c r="BJ5" s="169"/>
      <c r="BK5" s="169"/>
      <c r="BL5" s="169"/>
      <c r="BM5" s="169"/>
      <c r="BN5" s="170"/>
    </row>
    <row r="6" spans="1:66" x14ac:dyDescent="0.15">
      <c r="A6" s="48"/>
      <c r="B6" s="49"/>
      <c r="C6" s="49"/>
      <c r="D6" s="50"/>
      <c r="E6" s="49"/>
      <c r="F6" s="49"/>
      <c r="G6" s="49"/>
      <c r="H6" s="49"/>
      <c r="I6" s="49"/>
      <c r="J6" s="49"/>
      <c r="K6" s="91">
        <f>C4-WEEKDAY(C4,1)+2+7*(H4-1)</f>
        <v>44424</v>
      </c>
      <c r="L6" s="82">
        <f t="shared" ref="L6:AQ6" si="0">K6+1</f>
        <v>44425</v>
      </c>
      <c r="M6" s="82">
        <f t="shared" si="0"/>
        <v>44426</v>
      </c>
      <c r="N6" s="82">
        <f t="shared" si="0"/>
        <v>44427</v>
      </c>
      <c r="O6" s="82">
        <f t="shared" si="0"/>
        <v>44428</v>
      </c>
      <c r="P6" s="82">
        <f t="shared" si="0"/>
        <v>44429</v>
      </c>
      <c r="Q6" s="92">
        <f t="shared" si="0"/>
        <v>44430</v>
      </c>
      <c r="R6" s="91">
        <f t="shared" si="0"/>
        <v>44431</v>
      </c>
      <c r="S6" s="82">
        <f t="shared" si="0"/>
        <v>44432</v>
      </c>
      <c r="T6" s="82">
        <f t="shared" si="0"/>
        <v>44433</v>
      </c>
      <c r="U6" s="82">
        <f t="shared" si="0"/>
        <v>44434</v>
      </c>
      <c r="V6" s="82">
        <f t="shared" si="0"/>
        <v>44435</v>
      </c>
      <c r="W6" s="82">
        <f t="shared" si="0"/>
        <v>44436</v>
      </c>
      <c r="X6" s="92">
        <f t="shared" si="0"/>
        <v>44437</v>
      </c>
      <c r="Y6" s="91">
        <f t="shared" si="0"/>
        <v>44438</v>
      </c>
      <c r="Z6" s="82">
        <f t="shared" si="0"/>
        <v>44439</v>
      </c>
      <c r="AA6" s="82">
        <f t="shared" si="0"/>
        <v>44440</v>
      </c>
      <c r="AB6" s="82">
        <f t="shared" si="0"/>
        <v>44441</v>
      </c>
      <c r="AC6" s="82">
        <f t="shared" si="0"/>
        <v>44442</v>
      </c>
      <c r="AD6" s="82">
        <f t="shared" si="0"/>
        <v>44443</v>
      </c>
      <c r="AE6" s="92">
        <f t="shared" si="0"/>
        <v>44444</v>
      </c>
      <c r="AF6" s="91">
        <f t="shared" si="0"/>
        <v>44445</v>
      </c>
      <c r="AG6" s="82">
        <f t="shared" si="0"/>
        <v>44446</v>
      </c>
      <c r="AH6" s="82">
        <f t="shared" si="0"/>
        <v>44447</v>
      </c>
      <c r="AI6" s="82">
        <f t="shared" si="0"/>
        <v>44448</v>
      </c>
      <c r="AJ6" s="82">
        <f t="shared" si="0"/>
        <v>44449</v>
      </c>
      <c r="AK6" s="82">
        <f t="shared" si="0"/>
        <v>44450</v>
      </c>
      <c r="AL6" s="92">
        <f t="shared" si="0"/>
        <v>44451</v>
      </c>
      <c r="AM6" s="91">
        <f t="shared" si="0"/>
        <v>44452</v>
      </c>
      <c r="AN6" s="82">
        <f t="shared" si="0"/>
        <v>44453</v>
      </c>
      <c r="AO6" s="82">
        <f t="shared" si="0"/>
        <v>44454</v>
      </c>
      <c r="AP6" s="82">
        <f t="shared" si="0"/>
        <v>44455</v>
      </c>
      <c r="AQ6" s="82">
        <f t="shared" si="0"/>
        <v>44456</v>
      </c>
      <c r="AR6" s="82">
        <f t="shared" ref="AR6:BN6" si="1">AQ6+1</f>
        <v>44457</v>
      </c>
      <c r="AS6" s="92">
        <f t="shared" si="1"/>
        <v>44458</v>
      </c>
      <c r="AT6" s="91">
        <f t="shared" si="1"/>
        <v>44459</v>
      </c>
      <c r="AU6" s="82">
        <f t="shared" si="1"/>
        <v>44460</v>
      </c>
      <c r="AV6" s="82">
        <f t="shared" si="1"/>
        <v>44461</v>
      </c>
      <c r="AW6" s="82">
        <f t="shared" si="1"/>
        <v>44462</v>
      </c>
      <c r="AX6" s="82">
        <f t="shared" si="1"/>
        <v>44463</v>
      </c>
      <c r="AY6" s="82">
        <f t="shared" si="1"/>
        <v>44464</v>
      </c>
      <c r="AZ6" s="92">
        <f t="shared" si="1"/>
        <v>44465</v>
      </c>
      <c r="BA6" s="91">
        <f t="shared" si="1"/>
        <v>44466</v>
      </c>
      <c r="BB6" s="82">
        <f t="shared" si="1"/>
        <v>44467</v>
      </c>
      <c r="BC6" s="82">
        <f t="shared" si="1"/>
        <v>44468</v>
      </c>
      <c r="BD6" s="82">
        <f t="shared" si="1"/>
        <v>44469</v>
      </c>
      <c r="BE6" s="82">
        <f t="shared" si="1"/>
        <v>44470</v>
      </c>
      <c r="BF6" s="82">
        <f t="shared" si="1"/>
        <v>44471</v>
      </c>
      <c r="BG6" s="92">
        <f t="shared" si="1"/>
        <v>44472</v>
      </c>
      <c r="BH6" s="91">
        <f t="shared" si="1"/>
        <v>44473</v>
      </c>
      <c r="BI6" s="82">
        <f t="shared" si="1"/>
        <v>44474</v>
      </c>
      <c r="BJ6" s="82">
        <f t="shared" si="1"/>
        <v>44475</v>
      </c>
      <c r="BK6" s="82">
        <f t="shared" si="1"/>
        <v>44476</v>
      </c>
      <c r="BL6" s="82">
        <f t="shared" si="1"/>
        <v>44477</v>
      </c>
      <c r="BM6" s="82">
        <f t="shared" si="1"/>
        <v>44478</v>
      </c>
      <c r="BN6" s="92">
        <f t="shared" si="1"/>
        <v>44479</v>
      </c>
    </row>
    <row r="7" spans="1:66" s="123" customFormat="1" ht="27" thickBot="1" x14ac:dyDescent="0.2">
      <c r="A7" s="115" t="s">
        <v>0</v>
      </c>
      <c r="B7" s="116" t="s">
        <v>66</v>
      </c>
      <c r="C7" s="117" t="s">
        <v>67</v>
      </c>
      <c r="D7" s="118" t="s">
        <v>73</v>
      </c>
      <c r="E7" s="119" t="s">
        <v>68</v>
      </c>
      <c r="F7" s="119" t="s">
        <v>69</v>
      </c>
      <c r="G7" s="117" t="s">
        <v>70</v>
      </c>
      <c r="H7" s="117" t="s">
        <v>71</v>
      </c>
      <c r="I7" s="117" t="s">
        <v>72</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15">
      <c r="A8" s="83" t="str">
        <f>IF(ISERROR(VALUE(SUBSTITUTE(prevWBS,".",""))),"1",IF(ISERROR(FIND("`",SUBSTITUTE(prevWBS,".","`",1))),TEXT(VALUE(prevWBS)+1,"#"),TEXT(VALUE(LEFT(prevWBS,FIND("`",SUBSTITUTE(prevWBS,".","`",1))-1))+1,"#")))</f>
        <v>1</v>
      </c>
      <c r="B8" s="84" t="s">
        <v>137</v>
      </c>
      <c r="C8" s="85"/>
      <c r="D8" s="86"/>
      <c r="E8" s="87"/>
      <c r="F8" s="114" t="str">
        <f>IF(ISBLANK(E8)," - ",IF(G8=0,E8,E8+G8-1))</f>
        <v xml:space="preserve"> - </v>
      </c>
      <c r="G8" s="88"/>
      <c r="H8" s="89"/>
      <c r="I8" s="90" t="str">
        <f t="shared" ref="I8:I36"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15">
      <c r="A9" s="59" t="str">
        <f t="shared" ref="A9:A18"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63" t="s">
        <v>138</v>
      </c>
      <c r="C9" s="60" t="s">
        <v>140</v>
      </c>
      <c r="D9" s="126"/>
      <c r="E9" s="162">
        <v>44429</v>
      </c>
      <c r="F9" s="100">
        <f>IF(ISBLANK(E9)," - ",IF(G9=0,E9,E9+G9-1))</f>
        <v>44435</v>
      </c>
      <c r="G9" s="61">
        <v>7</v>
      </c>
      <c r="H9" s="62">
        <v>0</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15">
      <c r="A10" s="59" t="str">
        <f t="shared" si="5"/>
        <v>1.2</v>
      </c>
      <c r="B10" s="164" t="s">
        <v>139</v>
      </c>
      <c r="C10" s="60" t="s">
        <v>147</v>
      </c>
      <c r="D10" s="126"/>
      <c r="E10" s="162">
        <v>44429</v>
      </c>
      <c r="F10" s="100">
        <f t="shared" ref="F10:F29" si="6">IF(ISBLANK(E10)," - ",IF(G10=0,E10,E10+G10-1))</f>
        <v>44435</v>
      </c>
      <c r="G10" s="61">
        <v>7</v>
      </c>
      <c r="H10" s="62">
        <v>0</v>
      </c>
      <c r="I10" s="63">
        <f t="shared" si="4"/>
        <v>5</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15">
      <c r="A11" s="59" t="str">
        <f t="shared" si="5"/>
        <v>1.3</v>
      </c>
      <c r="B11" s="163" t="s">
        <v>144</v>
      </c>
      <c r="C11" s="60" t="s">
        <v>147</v>
      </c>
      <c r="D11" s="126"/>
      <c r="E11" s="162">
        <v>44435</v>
      </c>
      <c r="F11" s="100">
        <f t="shared" si="6"/>
        <v>44462</v>
      </c>
      <c r="G11" s="61">
        <v>28</v>
      </c>
      <c r="H11" s="62">
        <v>0</v>
      </c>
      <c r="I11" s="63">
        <f t="shared" si="4"/>
        <v>20</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15">
      <c r="A12" s="59" t="str">
        <f t="shared" si="5"/>
        <v>1.4</v>
      </c>
      <c r="B12" s="163" t="s">
        <v>145</v>
      </c>
      <c r="C12" s="60" t="s">
        <v>140</v>
      </c>
      <c r="D12" s="126"/>
      <c r="E12" s="162">
        <v>44463</v>
      </c>
      <c r="F12" s="100">
        <f t="shared" si="6"/>
        <v>44491</v>
      </c>
      <c r="G12" s="61">
        <v>29</v>
      </c>
      <c r="H12" s="62">
        <v>0</v>
      </c>
      <c r="I12" s="63">
        <f t="shared" si="4"/>
        <v>21</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15">
      <c r="A13" s="59" t="str">
        <f t="shared" si="5"/>
        <v>1.5</v>
      </c>
      <c r="B13" s="163" t="s">
        <v>146</v>
      </c>
      <c r="C13" s="60" t="s">
        <v>147</v>
      </c>
      <c r="D13" s="126"/>
      <c r="E13" s="162">
        <v>44463</v>
      </c>
      <c r="F13" s="100">
        <f t="shared" si="6"/>
        <v>44491</v>
      </c>
      <c r="G13" s="61">
        <v>29</v>
      </c>
      <c r="H13" s="62">
        <v>0</v>
      </c>
      <c r="I13" s="63">
        <f t="shared" si="4"/>
        <v>21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15">
      <c r="A14" s="59" t="str">
        <f t="shared" si="5"/>
        <v>1.6</v>
      </c>
      <c r="B14" s="125" t="s">
        <v>150</v>
      </c>
      <c r="D14" s="126"/>
      <c r="E14" s="162">
        <v>44433</v>
      </c>
      <c r="F14" s="100">
        <f t="shared" si="6"/>
        <v>44433</v>
      </c>
      <c r="G14" s="61">
        <v>1</v>
      </c>
      <c r="H14" s="62">
        <v>0</v>
      </c>
      <c r="I14" s="63">
        <f t="shared" si="4"/>
        <v>1</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15">
      <c r="A15" s="59" t="str">
        <f t="shared" si="5"/>
        <v>1.7</v>
      </c>
      <c r="B15" s="125" t="s">
        <v>150</v>
      </c>
      <c r="D15" s="126"/>
      <c r="E15" s="162">
        <v>44440</v>
      </c>
      <c r="F15" s="100">
        <f t="shared" ref="F15" si="7">IF(ISBLANK(E15)," - ",IF(G15=0,E15,E15+G15-1))</f>
        <v>44440</v>
      </c>
      <c r="G15" s="61">
        <v>1</v>
      </c>
      <c r="H15" s="62">
        <v>0</v>
      </c>
      <c r="I15" s="63">
        <f t="shared" ref="I15" si="8">IF(OR(F15=0,E15=0)," - ",NETWORKDAYS(E15,F15))</f>
        <v>1</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15">
      <c r="A16" s="59" t="str">
        <f t="shared" si="5"/>
        <v>1.8</v>
      </c>
      <c r="B16" s="125" t="s">
        <v>150</v>
      </c>
      <c r="D16" s="126"/>
      <c r="E16" s="162">
        <v>44447</v>
      </c>
      <c r="F16" s="100">
        <f t="shared" ref="F16:F17" si="9">IF(ISBLANK(E16)," - ",IF(G16=0,E16,E16+G16-1))</f>
        <v>44447</v>
      </c>
      <c r="G16" s="61">
        <v>1</v>
      </c>
      <c r="H16" s="62">
        <v>0</v>
      </c>
      <c r="I16" s="63">
        <f t="shared" ref="I16:I17" si="10">IF(OR(F16=0,E16=0)," - ",NETWORKDAYS(E16,F16))</f>
        <v>1</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15">
      <c r="A17" s="59" t="str">
        <f t="shared" si="5"/>
        <v>1.9</v>
      </c>
      <c r="B17" s="125" t="s">
        <v>150</v>
      </c>
      <c r="D17" s="126"/>
      <c r="E17" s="162">
        <v>44454</v>
      </c>
      <c r="F17" s="100">
        <f t="shared" si="9"/>
        <v>44454</v>
      </c>
      <c r="G17" s="61">
        <v>1</v>
      </c>
      <c r="H17" s="62">
        <v>0</v>
      </c>
      <c r="I17" s="63">
        <f t="shared" si="10"/>
        <v>1</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60" customFormat="1" ht="18" x14ac:dyDescent="0.15">
      <c r="A18" s="59" t="str">
        <f t="shared" si="5"/>
        <v>1.10</v>
      </c>
      <c r="B18" s="125" t="s">
        <v>150</v>
      </c>
      <c r="D18" s="126"/>
      <c r="E18" s="162">
        <v>44461</v>
      </c>
      <c r="F18" s="100">
        <f t="shared" si="6"/>
        <v>44461</v>
      </c>
      <c r="G18" s="61">
        <v>1</v>
      </c>
      <c r="H18" s="62">
        <v>0</v>
      </c>
      <c r="I18" s="63">
        <f t="shared" si="4"/>
        <v>1</v>
      </c>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54" customFormat="1" ht="18" x14ac:dyDescent="0.15">
      <c r="A19" s="52" t="str">
        <f>IF(ISERROR(VALUE(SUBSTITUTE(prevWBS,".",""))),"1",IF(ISERROR(FIND("`",SUBSTITUTE(prevWBS,".","`",1))),TEXT(VALUE(prevWBS)+1,"#"),TEXT(VALUE(LEFT(prevWBS,FIND("`",SUBSTITUTE(prevWBS,".","`",1))-1))+1,"#")))</f>
        <v>2</v>
      </c>
      <c r="B19" s="53" t="s">
        <v>143</v>
      </c>
      <c r="D19" s="55"/>
      <c r="E19" s="101">
        <v>44424</v>
      </c>
      <c r="F19" s="101">
        <f t="shared" si="6"/>
        <v>44435</v>
      </c>
      <c r="G19" s="56">
        <v>12</v>
      </c>
      <c r="H19" s="57"/>
      <c r="I19" s="58">
        <f t="shared" si="4"/>
        <v>10</v>
      </c>
      <c r="J19" s="95"/>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row>
    <row r="20" spans="1:66" s="60" customFormat="1" ht="18" x14ac:dyDescent="0.1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125" t="s">
        <v>153</v>
      </c>
      <c r="D20" s="126"/>
      <c r="E20" s="99">
        <v>44424</v>
      </c>
      <c r="F20" s="100">
        <f t="shared" si="6"/>
        <v>44426</v>
      </c>
      <c r="G20" s="61">
        <v>3</v>
      </c>
      <c r="H20" s="62">
        <v>1</v>
      </c>
      <c r="I20" s="63">
        <f t="shared" si="4"/>
        <v>3</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1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125" t="s">
        <v>154</v>
      </c>
      <c r="D21" s="126"/>
      <c r="E21" s="99">
        <v>44426</v>
      </c>
      <c r="F21" s="100">
        <f t="shared" si="6"/>
        <v>44429</v>
      </c>
      <c r="G21" s="61">
        <v>4</v>
      </c>
      <c r="H21" s="62">
        <v>1</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1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125" t="s">
        <v>155</v>
      </c>
      <c r="D22" s="126"/>
      <c r="E22" s="99">
        <v>44429</v>
      </c>
      <c r="F22" s="100">
        <f t="shared" si="6"/>
        <v>44429</v>
      </c>
      <c r="G22" s="61">
        <v>1</v>
      </c>
      <c r="H22" s="62">
        <v>0</v>
      </c>
      <c r="I22" s="63">
        <f t="shared" si="4"/>
        <v>0</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1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125" t="s">
        <v>156</v>
      </c>
      <c r="D23" s="126"/>
      <c r="E23" s="99">
        <v>44429</v>
      </c>
      <c r="F23" s="100">
        <f t="shared" si="6"/>
        <v>44434</v>
      </c>
      <c r="G23" s="61">
        <v>6</v>
      </c>
      <c r="H23" s="62">
        <v>0.5</v>
      </c>
      <c r="I23" s="63">
        <f t="shared" si="4"/>
        <v>4</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15">
      <c r="A24" s="52" t="str">
        <f>IF(ISERROR(VALUE(SUBSTITUTE(prevWBS,".",""))),"1",IF(ISERROR(FIND("`",SUBSTITUTE(prevWBS,".","`",1))),TEXT(VALUE(prevWBS)+1,"#"),TEXT(VALUE(LEFT(prevWBS,FIND("`",SUBSTITUTE(prevWBS,".","`",1))-1))+1,"#")))</f>
        <v>3</v>
      </c>
      <c r="B24" s="53" t="s">
        <v>148</v>
      </c>
      <c r="D24" s="55"/>
      <c r="E24" s="101">
        <v>44435</v>
      </c>
      <c r="F24" s="101">
        <f t="shared" si="6"/>
        <v>44448</v>
      </c>
      <c r="G24" s="56">
        <v>14</v>
      </c>
      <c r="H24" s="57"/>
      <c r="I24" s="58">
        <f t="shared" si="4"/>
        <v>10</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1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8</v>
      </c>
      <c r="D25" s="126"/>
      <c r="E25" s="99"/>
      <c r="F25" s="100" t="str">
        <f t="shared" si="6"/>
        <v xml:space="preserve"> - </v>
      </c>
      <c r="G25" s="61"/>
      <c r="H25" s="62">
        <v>0</v>
      </c>
      <c r="I25" s="63" t="str">
        <f t="shared" si="4"/>
        <v xml:space="preserve"> - </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1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8</v>
      </c>
      <c r="D26" s="126"/>
      <c r="E26" s="99"/>
      <c r="F26" s="100" t="str">
        <f t="shared" si="6"/>
        <v xml:space="preserve"> - </v>
      </c>
      <c r="G26" s="61"/>
      <c r="H26" s="62">
        <v>0</v>
      </c>
      <c r="I26" s="63" t="str">
        <f t="shared" si="4"/>
        <v xml:space="preserve"> - </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54" customFormat="1" ht="18" x14ac:dyDescent="0.15">
      <c r="A27" s="52" t="str">
        <f>IF(ISERROR(VALUE(SUBSTITUTE(prevWBS,".",""))),"1",IF(ISERROR(FIND("`",SUBSTITUTE(prevWBS,".","`",1))),TEXT(VALUE(prevWBS)+1,"#"),TEXT(VALUE(LEFT(prevWBS,FIND("`",SUBSTITUTE(prevWBS,".","`",1))-1))+1,"#")))</f>
        <v>4</v>
      </c>
      <c r="B27" s="53" t="s">
        <v>149</v>
      </c>
      <c r="D27" s="55"/>
      <c r="E27" s="101">
        <v>44448</v>
      </c>
      <c r="F27" s="101">
        <f t="shared" si="6"/>
        <v>44461</v>
      </c>
      <c r="G27" s="56">
        <v>14</v>
      </c>
      <c r="H27" s="57"/>
      <c r="I27" s="58">
        <f t="shared" si="4"/>
        <v>10</v>
      </c>
      <c r="J27" s="95"/>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row>
    <row r="28" spans="1:66" s="60" customFormat="1" ht="18" x14ac:dyDescent="0.1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125" t="s">
        <v>8</v>
      </c>
      <c r="D28" s="126"/>
      <c r="E28" s="99"/>
      <c r="F28" s="100" t="str">
        <f t="shared" si="6"/>
        <v xml:space="preserve"> - </v>
      </c>
      <c r="G28" s="61"/>
      <c r="H28" s="62">
        <v>0</v>
      </c>
      <c r="I28" s="63" t="str">
        <f t="shared" si="4"/>
        <v xml:space="preserve"> - </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1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9" s="125" t="s">
        <v>8</v>
      </c>
      <c r="D29" s="126"/>
      <c r="E29" s="99"/>
      <c r="F29" s="100" t="str">
        <f t="shared" si="6"/>
        <v xml:space="preserve"> - </v>
      </c>
      <c r="G29" s="61"/>
      <c r="H29" s="62">
        <v>0</v>
      </c>
      <c r="I29" s="63" t="str">
        <f t="shared" si="4"/>
        <v xml:space="preserve"> - </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15">
      <c r="A30" s="52" t="str">
        <f>IF(ISERROR(VALUE(SUBSTITUTE(prevWBS,".",""))),"1",IF(ISERROR(FIND("`",SUBSTITUTE(prevWBS,".","`",1))),TEXT(VALUE(prevWBS)+1,"#"),TEXT(VALUE(LEFT(prevWBS,FIND("`",SUBSTITUTE(prevWBS,".","`",1))-1))+1,"#")))</f>
        <v>5</v>
      </c>
      <c r="B30" s="53" t="s">
        <v>151</v>
      </c>
      <c r="D30" s="55"/>
      <c r="E30" s="101">
        <v>44461</v>
      </c>
      <c r="F30" s="101">
        <f t="shared" ref="F30:F32" si="11">IF(ISBLANK(E30)," - ",IF(G30=0,E30,E30+G30-1))</f>
        <v>44474</v>
      </c>
      <c r="G30" s="56">
        <v>14</v>
      </c>
      <c r="H30" s="57"/>
      <c r="I30" s="58">
        <f t="shared" ref="I30:I32" si="12">IF(OR(F30=0,E30=0)," - ",NETWORKDAYS(E30,F30))</f>
        <v>10</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15">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1" s="125" t="s">
        <v>8</v>
      </c>
      <c r="D31" s="126"/>
      <c r="E31" s="99"/>
      <c r="F31" s="100" t="str">
        <f t="shared" si="11"/>
        <v xml:space="preserve"> - </v>
      </c>
      <c r="G31" s="61"/>
      <c r="H31" s="62">
        <v>0</v>
      </c>
      <c r="I31" s="63" t="str">
        <f t="shared" si="12"/>
        <v xml:space="preserve"> - </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15">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2" s="125" t="s">
        <v>8</v>
      </c>
      <c r="D32" s="126"/>
      <c r="E32" s="99"/>
      <c r="F32" s="100" t="str">
        <f t="shared" si="11"/>
        <v xml:space="preserve"> - </v>
      </c>
      <c r="G32" s="61"/>
      <c r="H32" s="62">
        <v>0</v>
      </c>
      <c r="I32" s="63" t="str">
        <f t="shared" si="12"/>
        <v xml:space="preserve"> - </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54" customFormat="1" ht="18" x14ac:dyDescent="0.15">
      <c r="A33" s="52" t="str">
        <f>IF(ISERROR(VALUE(SUBSTITUTE(prevWBS,".",""))),"1",IF(ISERROR(FIND("`",SUBSTITUTE(prevWBS,".","`",1))),TEXT(VALUE(prevWBS)+1,"#"),TEXT(VALUE(LEFT(prevWBS,FIND("`",SUBSTITUTE(prevWBS,".","`",1))-1))+1,"#")))</f>
        <v>6</v>
      </c>
      <c r="B33" s="53" t="s">
        <v>152</v>
      </c>
      <c r="D33" s="55"/>
      <c r="E33" s="101">
        <v>44474</v>
      </c>
      <c r="F33" s="101">
        <f t="shared" ref="F33:F35" si="13">IF(ISBLANK(E33)," - ",IF(G33=0,E33,E33+G33-1))</f>
        <v>44491</v>
      </c>
      <c r="G33" s="56">
        <v>18</v>
      </c>
      <c r="H33" s="57"/>
      <c r="I33" s="58">
        <f t="shared" ref="I33:I35" si="14">IF(OR(F33=0,E33=0)," - ",NETWORKDAYS(E33,F33))</f>
        <v>14</v>
      </c>
      <c r="J33" s="95"/>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row>
    <row r="34" spans="1:66" s="60" customFormat="1" ht="18" x14ac:dyDescent="0.15">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4" s="125" t="s">
        <v>8</v>
      </c>
      <c r="D34" s="126"/>
      <c r="E34" s="99"/>
      <c r="F34" s="100" t="str">
        <f t="shared" ref="F34" si="15">IF(ISBLANK(E34)," - ",IF(G34=0,E34,E34+G34-1))</f>
        <v xml:space="preserve"> - </v>
      </c>
      <c r="G34" s="61"/>
      <c r="H34" s="62">
        <v>0</v>
      </c>
      <c r="I34" s="63" t="str">
        <f t="shared" ref="I34" si="16">IF(OR(F34=0,E34=0)," - ",NETWORKDAYS(E34,F34))</f>
        <v xml:space="preserve"> - </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1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35" s="125" t="s">
        <v>8</v>
      </c>
      <c r="D35" s="126"/>
      <c r="E35" s="99"/>
      <c r="F35" s="100" t="str">
        <f t="shared" si="13"/>
        <v xml:space="preserve"> - </v>
      </c>
      <c r="G35" s="61"/>
      <c r="H35" s="62">
        <v>0</v>
      </c>
      <c r="I35" s="63" t="str">
        <f t="shared" si="14"/>
        <v xml:space="preserve"> - </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15">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74" customFormat="1" ht="18" x14ac:dyDescent="0.15">
      <c r="A37" s="70" t="s">
        <v>1</v>
      </c>
      <c r="B37" s="71"/>
      <c r="C37" s="72"/>
      <c r="D37" s="72"/>
      <c r="E37" s="103"/>
      <c r="F37" s="103"/>
      <c r="G37" s="73"/>
      <c r="H37" s="73"/>
      <c r="I37" s="73"/>
      <c r="J37" s="97"/>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9" customFormat="1" ht="18" x14ac:dyDescent="0.15">
      <c r="A38" s="75" t="s">
        <v>38</v>
      </c>
      <c r="B38" s="76"/>
      <c r="C38" s="76"/>
      <c r="D38" s="76"/>
      <c r="E38" s="104"/>
      <c r="F38" s="104"/>
      <c r="G38" s="76"/>
      <c r="H38" s="76"/>
      <c r="I38" s="76"/>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15">
      <c r="A39" s="128" t="str">
        <f>IF(ISERROR(VALUE(SUBSTITUTE(prevWBS,".",""))),"1",IF(ISERROR(FIND("`",SUBSTITUTE(prevWBS,".","`",1))),TEXT(VALUE(prevWBS)+1,"#"),TEXT(VALUE(LEFT(prevWBS,FIND("`",SUBSTITUTE(prevWBS,".","`",1))-1))+1,"#")))</f>
        <v>1</v>
      </c>
      <c r="B39" s="129" t="s">
        <v>77</v>
      </c>
      <c r="C39" s="77"/>
      <c r="D39" s="78"/>
      <c r="E39" s="99"/>
      <c r="F39" s="100" t="str">
        <f t="shared" ref="F39:F42" si="17">IF(ISBLANK(E39)," - ",IF(G39=0,E39,E39+G39-1))</f>
        <v xml:space="preserve"> - </v>
      </c>
      <c r="G39" s="61"/>
      <c r="H39" s="62"/>
      <c r="I39" s="79" t="str">
        <f>IF(OR(F39=0,E39=0)," - ",NETWORKDAYS(E39,F39))</f>
        <v xml:space="preserve"> - </v>
      </c>
      <c r="J39" s="98"/>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15">
      <c r="A4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0" s="80" t="s">
        <v>63</v>
      </c>
      <c r="C40" s="80"/>
      <c r="D40" s="78"/>
      <c r="E40" s="99"/>
      <c r="F40" s="100" t="str">
        <f t="shared" si="17"/>
        <v xml:space="preserve"> - </v>
      </c>
      <c r="G40" s="61"/>
      <c r="H40" s="62"/>
      <c r="I40" s="79" t="str">
        <f t="shared" ref="I40:I42" si="18">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15">
      <c r="A4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1" s="81" t="s">
        <v>64</v>
      </c>
      <c r="C41" s="80"/>
      <c r="D41" s="78"/>
      <c r="E41" s="99"/>
      <c r="F41" s="100" t="str">
        <f t="shared" si="17"/>
        <v xml:space="preserve"> - </v>
      </c>
      <c r="G41" s="61"/>
      <c r="H41" s="62"/>
      <c r="I41" s="79" t="str">
        <f t="shared" si="18"/>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15">
      <c r="A42"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2" s="81" t="s">
        <v>65</v>
      </c>
      <c r="C42" s="80"/>
      <c r="D42" s="78"/>
      <c r="E42" s="99"/>
      <c r="F42" s="100" t="str">
        <f t="shared" si="17"/>
        <v xml:space="preserve"> - </v>
      </c>
      <c r="G42" s="61"/>
      <c r="H42" s="62"/>
      <c r="I42" s="79" t="str">
        <f t="shared" si="1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32" customFormat="1" x14ac:dyDescent="0.15">
      <c r="A43" s="161" t="str">
        <f>HYPERLINK("https://vertex42.link/HowToCreateAGanttChart","► Watch How to Create a Gantt Chart in Excel")</f>
        <v>► Watch How to Create a Gantt Chart in Excel</v>
      </c>
      <c r="B43" s="30"/>
      <c r="C43" s="30"/>
      <c r="D43" s="31"/>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4 H36:H42 H18:H29">
    <cfRule type="dataBar" priority="3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8" priority="81">
      <formula>K$6=TODAY()</formula>
    </cfRule>
  </conditionalFormatting>
  <conditionalFormatting sqref="K8:BN14 K18:BN42">
    <cfRule type="expression" dxfId="17" priority="84">
      <formula>AND($E8&lt;=K$6,ROUNDDOWN(($F8-$E8+1)*$H8,0)+$E8-1&gt;=K$6)</formula>
    </cfRule>
    <cfRule type="expression" dxfId="16" priority="85">
      <formula>AND(NOT(ISBLANK($E8)),$E8&lt;=K$6,$F8&gt;=K$6)</formula>
    </cfRule>
  </conditionalFormatting>
  <conditionalFormatting sqref="K6:BN14 K36:BN42 K18:BN29">
    <cfRule type="expression" dxfId="15" priority="44">
      <formula>K$6=TODAY()</formula>
    </cfRule>
  </conditionalFormatting>
  <conditionalFormatting sqref="H15">
    <cfRule type="dataBar" priority="33">
      <dataBar>
        <cfvo type="num" val="0"/>
        <cfvo type="num" val="1"/>
        <color theme="0" tint="-0.34998626667073579"/>
      </dataBar>
      <extLst>
        <ext xmlns:x14="http://schemas.microsoft.com/office/spreadsheetml/2009/9/main" uri="{B025F937-C7B1-47D3-B67F-A62EFF666E3E}">
          <x14:id>{4D36BB7F-1285-B74F-AD9E-D8D0C58F3C1A}</x14:id>
        </ext>
      </extLst>
    </cfRule>
  </conditionalFormatting>
  <conditionalFormatting sqref="K15:BN15">
    <cfRule type="expression" dxfId="14" priority="35">
      <formula>AND($E15&lt;=K$6,ROUNDDOWN(($F15-$E15+1)*$H15,0)+$E15-1&gt;=K$6)</formula>
    </cfRule>
    <cfRule type="expression" dxfId="13" priority="36">
      <formula>AND(NOT(ISBLANK($E15)),$E15&lt;=K$6,$F15&gt;=K$6)</formula>
    </cfRule>
  </conditionalFormatting>
  <conditionalFormatting sqref="K15:BN15">
    <cfRule type="expression" dxfId="12" priority="34">
      <formula>K$6=TODAY()</formula>
    </cfRule>
  </conditionalFormatting>
  <conditionalFormatting sqref="H16">
    <cfRule type="dataBar" priority="29">
      <dataBar>
        <cfvo type="num" val="0"/>
        <cfvo type="num" val="1"/>
        <color theme="0" tint="-0.34998626667073579"/>
      </dataBar>
      <extLst>
        <ext xmlns:x14="http://schemas.microsoft.com/office/spreadsheetml/2009/9/main" uri="{B025F937-C7B1-47D3-B67F-A62EFF666E3E}">
          <x14:id>{0AFCAC46-16C3-224D-8286-BE0F6A3E31F0}</x14:id>
        </ext>
      </extLst>
    </cfRule>
  </conditionalFormatting>
  <conditionalFormatting sqref="K16:BN16">
    <cfRule type="expression" dxfId="11" priority="31">
      <formula>AND($E16&lt;=K$6,ROUNDDOWN(($F16-$E16+1)*$H16,0)+$E16-1&gt;=K$6)</formula>
    </cfRule>
    <cfRule type="expression" dxfId="10" priority="32">
      <formula>AND(NOT(ISBLANK($E16)),$E16&lt;=K$6,$F16&gt;=K$6)</formula>
    </cfRule>
  </conditionalFormatting>
  <conditionalFormatting sqref="K16:BN16">
    <cfRule type="expression" dxfId="9" priority="30">
      <formula>K$6=TODAY()</formula>
    </cfRule>
  </conditionalFormatting>
  <conditionalFormatting sqref="H17">
    <cfRule type="dataBar" priority="25">
      <dataBar>
        <cfvo type="num" val="0"/>
        <cfvo type="num" val="1"/>
        <color theme="0" tint="-0.34998626667073579"/>
      </dataBar>
      <extLst>
        <ext xmlns:x14="http://schemas.microsoft.com/office/spreadsheetml/2009/9/main" uri="{B025F937-C7B1-47D3-B67F-A62EFF666E3E}">
          <x14:id>{753BAF78-4897-1A49-8DC0-E99D3810F509}</x14:id>
        </ext>
      </extLst>
    </cfRule>
  </conditionalFormatting>
  <conditionalFormatting sqref="K17:BN17">
    <cfRule type="expression" dxfId="8" priority="27">
      <formula>AND($E17&lt;=K$6,ROUNDDOWN(($F17-$E17+1)*$H17,0)+$E17-1&gt;=K$6)</formula>
    </cfRule>
    <cfRule type="expression" dxfId="7" priority="28">
      <formula>AND(NOT(ISBLANK($E17)),$E17&lt;=K$6,$F17&gt;=K$6)</formula>
    </cfRule>
  </conditionalFormatting>
  <conditionalFormatting sqref="K17:BN17">
    <cfRule type="expression" dxfId="6" priority="26">
      <formula>K$6=TODAY()</formula>
    </cfRule>
  </conditionalFormatting>
  <conditionalFormatting sqref="H30">
    <cfRule type="dataBar" priority="21">
      <dataBar>
        <cfvo type="num" val="0"/>
        <cfvo type="num" val="1"/>
        <color theme="0" tint="-0.34998626667073579"/>
      </dataBar>
      <extLst>
        <ext xmlns:x14="http://schemas.microsoft.com/office/spreadsheetml/2009/9/main" uri="{B025F937-C7B1-47D3-B67F-A62EFF666E3E}">
          <x14:id>{8A5B50E4-2107-C148-BCF2-55662D42EC20}</x14:id>
        </ext>
      </extLst>
    </cfRule>
  </conditionalFormatting>
  <conditionalFormatting sqref="K30:BN30">
    <cfRule type="expression" dxfId="5" priority="22">
      <formula>K$6=TODAY()</formula>
    </cfRule>
  </conditionalFormatting>
  <conditionalFormatting sqref="H31">
    <cfRule type="dataBar" priority="17">
      <dataBar>
        <cfvo type="num" val="0"/>
        <cfvo type="num" val="1"/>
        <color theme="0" tint="-0.34998626667073579"/>
      </dataBar>
      <extLst>
        <ext xmlns:x14="http://schemas.microsoft.com/office/spreadsheetml/2009/9/main" uri="{B025F937-C7B1-47D3-B67F-A62EFF666E3E}">
          <x14:id>{67B92F50-F22B-864B-AD4F-D8F8A7EB6B98}</x14:id>
        </ext>
      </extLst>
    </cfRule>
  </conditionalFormatting>
  <conditionalFormatting sqref="K31:BN31">
    <cfRule type="expression" dxfId="4" priority="18">
      <formula>K$6=TODAY()</formula>
    </cfRule>
  </conditionalFormatting>
  <conditionalFormatting sqref="H32">
    <cfRule type="dataBar" priority="13">
      <dataBar>
        <cfvo type="num" val="0"/>
        <cfvo type="num" val="1"/>
        <color theme="0" tint="-0.34998626667073579"/>
      </dataBar>
      <extLst>
        <ext xmlns:x14="http://schemas.microsoft.com/office/spreadsheetml/2009/9/main" uri="{B025F937-C7B1-47D3-B67F-A62EFF666E3E}">
          <x14:id>{88109E90-32F3-C341-BBD0-C5AC2409FA2D}</x14:id>
        </ext>
      </extLst>
    </cfRule>
  </conditionalFormatting>
  <conditionalFormatting sqref="K32:BN32">
    <cfRule type="expression" dxfId="3" priority="14">
      <formula>K$6=TODAY()</formula>
    </cfRule>
  </conditionalFormatting>
  <conditionalFormatting sqref="H33">
    <cfRule type="dataBar" priority="9">
      <dataBar>
        <cfvo type="num" val="0"/>
        <cfvo type="num" val="1"/>
        <color theme="0" tint="-0.34998626667073579"/>
      </dataBar>
      <extLst>
        <ext xmlns:x14="http://schemas.microsoft.com/office/spreadsheetml/2009/9/main" uri="{B025F937-C7B1-47D3-B67F-A62EFF666E3E}">
          <x14:id>{DE0ED4AB-B6AE-5E4D-953D-956B6FA73231}</x14:id>
        </ext>
      </extLst>
    </cfRule>
  </conditionalFormatting>
  <conditionalFormatting sqref="K33:BN33">
    <cfRule type="expression" dxfId="2" priority="10">
      <formula>K$6=TODAY()</formula>
    </cfRule>
  </conditionalFormatting>
  <conditionalFormatting sqref="H35">
    <cfRule type="dataBar" priority="5">
      <dataBar>
        <cfvo type="num" val="0"/>
        <cfvo type="num" val="1"/>
        <color theme="0" tint="-0.34998626667073579"/>
      </dataBar>
      <extLst>
        <ext xmlns:x14="http://schemas.microsoft.com/office/spreadsheetml/2009/9/main" uri="{B025F937-C7B1-47D3-B67F-A62EFF666E3E}">
          <x14:id>{CA02BC8D-38E8-0842-B149-109E6348ABA8}</x14:id>
        </ext>
      </extLst>
    </cfRule>
  </conditionalFormatting>
  <conditionalFormatting sqref="K35:BN35">
    <cfRule type="expression" dxfId="1" priority="6">
      <formula>K$6=TODAY()</formula>
    </cfRule>
  </conditionalFormatting>
  <conditionalFormatting sqref="H34">
    <cfRule type="dataBar" priority="1">
      <dataBar>
        <cfvo type="num" val="0"/>
        <cfvo type="num" val="1"/>
        <color theme="0" tint="-0.34998626667073579"/>
      </dataBar>
      <extLst>
        <ext xmlns:x14="http://schemas.microsoft.com/office/spreadsheetml/2009/9/main" uri="{B025F937-C7B1-47D3-B67F-A62EFF666E3E}">
          <x14:id>{D666F9DB-624A-294C-B1F7-45668531D4AA}</x14:id>
        </ext>
      </extLst>
    </cfRule>
  </conditionalFormatting>
  <conditionalFormatting sqref="K34:BN34">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 ref="B9" r:id="rId2" xr:uid="{EF3B1638-6D86-884A-B459-4B674F78BF56}"/>
    <hyperlink ref="B10" r:id="rId3" xr:uid="{8B196D2F-2DCD-7443-A4E3-A587142DBC81}"/>
    <hyperlink ref="B11" r:id="rId4" display="Deliverable 2 25%" xr:uid="{A0421988-E17A-6048-8653-571C349FA96B}"/>
    <hyperlink ref="B12" r:id="rId5" xr:uid="{E3FAA5C8-D4B2-1648-9C6C-7A71FEC34530}"/>
    <hyperlink ref="B13" r:id="rId6" xr:uid="{83C35636-FA9F-0941-B09B-2A9A9F407FB7}"/>
  </hyperlinks>
  <pageMargins left="0.25" right="0.25" top="0.5" bottom="0.5" header="0.5" footer="0.25"/>
  <pageSetup scale="63" fitToHeight="0" orientation="landscape" r:id="rId7"/>
  <headerFooter alignWithMargins="0"/>
  <ignoredErrors>
    <ignoredError sqref="A36:B36 B28 B29 B25:B26 A38:B38 B37 E36:H38 H19 H24 H28 G39 G40:G41 G42 H22 H25:H26 H27 H29" unlockedFormula="1"/>
    <ignoredError sqref="A27 A24 A19" formula="1"/>
  </ignoredErrors>
  <drawing r:id="rId8"/>
  <legacyDrawing r:id="rId9"/>
  <mc:AlternateContent xmlns:mc="http://schemas.openxmlformats.org/markup-compatibility/2006">
    <mc:Choice Requires="x14">
      <controls>
        <mc:AlternateContent xmlns:mc="http://schemas.openxmlformats.org/markup-compatibility/2006">
          <mc:Choice Requires="x14">
            <control shapeId="8238" r:id="rId10"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H8:H14 H36:H42 H18:H29</xm:sqref>
        </x14:conditionalFormatting>
        <x14:conditionalFormatting xmlns:xm="http://schemas.microsoft.com/office/excel/2006/main">
          <x14:cfRule type="dataBar" id="{4D36BB7F-1285-B74F-AD9E-D8D0C58F3C1A}">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AFCAC46-16C3-224D-8286-BE0F6A3E31F0}">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53BAF78-4897-1A49-8DC0-E99D3810F50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8A5B50E4-2107-C148-BCF2-55662D42EC20}">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7B92F50-F22B-864B-AD4F-D8F8A7EB6B9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8109E90-32F3-C341-BBD0-C5AC2409FA2D}">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E0ED4AB-B6AE-5E4D-953D-956B6FA7323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CA02BC8D-38E8-0842-B149-109E6348ABA8}">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666F9DB-624A-294C-B1F7-45668531D4AA}">
            <x14:dataBar minLength="0" maxLength="100" gradient="0">
              <x14:cfvo type="num">
                <xm:f>0</xm:f>
              </x14:cfvo>
              <x14:cfvo type="num">
                <xm:f>1</xm:f>
              </x14:cfvo>
              <x14:negativeFillColor rgb="FFFF0000"/>
              <x14:axisColor rgb="FF000000"/>
            </x14:dataBar>
          </x14:cfRule>
          <xm:sqref>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4" t="s">
        <v>22</v>
      </c>
    </row>
    <row r="4" spans="1:3" x14ac:dyDescent="0.15">
      <c r="C4" s="23" t="s">
        <v>30</v>
      </c>
    </row>
    <row r="5" spans="1:3" x14ac:dyDescent="0.15">
      <c r="C5" s="20" t="s">
        <v>31</v>
      </c>
    </row>
    <row r="6" spans="1:3" x14ac:dyDescent="0.15">
      <c r="C6" s="20"/>
    </row>
    <row r="7" spans="1:3" ht="18" x14ac:dyDescent="0.2">
      <c r="C7" s="24" t="s">
        <v>51</v>
      </c>
    </row>
    <row r="8" spans="1:3" x14ac:dyDescent="0.15">
      <c r="C8" s="25" t="s">
        <v>49</v>
      </c>
    </row>
    <row r="10" spans="1:3" x14ac:dyDescent="0.15">
      <c r="C10" s="20" t="s">
        <v>48</v>
      </c>
    </row>
    <row r="11" spans="1:3" x14ac:dyDescent="0.15">
      <c r="C11" s="20" t="s">
        <v>47</v>
      </c>
    </row>
    <row r="13" spans="1:3" ht="18" x14ac:dyDescent="0.2">
      <c r="C13" s="24" t="s">
        <v>46</v>
      </c>
    </row>
    <row r="16" spans="1:3" ht="16" x14ac:dyDescent="0.2">
      <c r="A16" s="27" t="s">
        <v>24</v>
      </c>
    </row>
    <row r="17" spans="2:2" s="16" customFormat="1" x14ac:dyDescent="0.15"/>
    <row r="18" spans="2:2" ht="14" x14ac:dyDescent="0.15">
      <c r="B18" s="26" t="s">
        <v>35</v>
      </c>
    </row>
    <row r="19" spans="2:2" x14ac:dyDescent="0.15">
      <c r="B19" s="20" t="s">
        <v>41</v>
      </c>
    </row>
    <row r="20" spans="2:2" x14ac:dyDescent="0.15">
      <c r="B20" s="20" t="s">
        <v>42</v>
      </c>
    </row>
    <row r="22" spans="2:2" s="16" customFormat="1" ht="14" x14ac:dyDescent="0.15">
      <c r="B22" s="26" t="s">
        <v>43</v>
      </c>
    </row>
    <row r="23" spans="2:2" s="16" customFormat="1" x14ac:dyDescent="0.15">
      <c r="B23" s="20" t="s">
        <v>44</v>
      </c>
    </row>
    <row r="24" spans="2:2" s="16" customFormat="1" x14ac:dyDescent="0.15">
      <c r="B24" s="20" t="s">
        <v>45</v>
      </c>
    </row>
    <row r="26" spans="2:2" s="16" customFormat="1" ht="14" x14ac:dyDescent="0.15">
      <c r="B26" s="26" t="s">
        <v>32</v>
      </c>
    </row>
    <row r="27" spans="2:2" s="16" customFormat="1" x14ac:dyDescent="0.15">
      <c r="B27" s="20" t="s">
        <v>36</v>
      </c>
    </row>
    <row r="28" spans="2:2" s="16" customFormat="1" x14ac:dyDescent="0.15">
      <c r="B28" s="20" t="s">
        <v>37</v>
      </c>
    </row>
    <row r="29" spans="2:2" x14ac:dyDescent="0.15">
      <c r="B29" s="20" t="s">
        <v>39</v>
      </c>
    </row>
    <row r="30" spans="2:2" x14ac:dyDescent="0.15">
      <c r="B30" s="16" t="s">
        <v>25</v>
      </c>
    </row>
    <row r="31" spans="2:2" x14ac:dyDescent="0.15">
      <c r="B31" s="16" t="s">
        <v>26</v>
      </c>
    </row>
    <row r="32" spans="2:2" x14ac:dyDescent="0.15">
      <c r="B32" s="16" t="s">
        <v>27</v>
      </c>
    </row>
    <row r="34" spans="2:2" ht="14" x14ac:dyDescent="0.15">
      <c r="B34" s="26" t="s">
        <v>28</v>
      </c>
    </row>
    <row r="35" spans="2:2" x14ac:dyDescent="0.15">
      <c r="B35" s="20" t="s">
        <v>128</v>
      </c>
    </row>
    <row r="36" spans="2:2" x14ac:dyDescent="0.15">
      <c r="B36" s="20" t="s">
        <v>129</v>
      </c>
    </row>
    <row r="37" spans="2:2" x14ac:dyDescent="0.15">
      <c r="B37" s="20" t="s">
        <v>130</v>
      </c>
    </row>
    <row r="39" spans="2:2" ht="14" x14ac:dyDescent="0.15">
      <c r="B39" s="26" t="s">
        <v>29</v>
      </c>
    </row>
    <row r="40" spans="2:2" x14ac:dyDescent="0.15">
      <c r="B40" s="20" t="s">
        <v>40</v>
      </c>
    </row>
    <row r="42" spans="2:2" s="16" customFormat="1" ht="14" x14ac:dyDescent="0.15">
      <c r="B42" s="26" t="s">
        <v>33</v>
      </c>
    </row>
    <row r="43" spans="2:2" s="16" customFormat="1" x14ac:dyDescent="0.15">
      <c r="B43" s="20" t="s">
        <v>131</v>
      </c>
    </row>
    <row r="44" spans="2:2" s="16" customFormat="1" x14ac:dyDescent="0.15">
      <c r="B44" s="20" t="s">
        <v>34</v>
      </c>
    </row>
    <row r="45" spans="2:2" s="16" customFormat="1" x14ac:dyDescent="0.15"/>
    <row r="46" spans="2:2" ht="18" x14ac:dyDescent="0.2">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43" zoomScale="170" workbookViewId="0">
      <selection activeCell="B47" sqref="B47"/>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9" t="s">
        <v>123</v>
      </c>
      <c r="B1" s="40"/>
      <c r="C1" s="41"/>
    </row>
    <row r="2" spans="1:3" ht="14" x14ac:dyDescent="0.15">
      <c r="A2" s="136" t="s">
        <v>49</v>
      </c>
      <c r="B2" s="9"/>
      <c r="C2" s="8"/>
    </row>
    <row r="3" spans="1:3" s="20" customFormat="1" x14ac:dyDescent="0.15">
      <c r="A3" s="8"/>
      <c r="B3" s="9"/>
      <c r="C3" s="8"/>
    </row>
    <row r="4" spans="1:3" s="8" customFormat="1" ht="18" x14ac:dyDescent="0.2">
      <c r="A4" s="131" t="s">
        <v>90</v>
      </c>
      <c r="B4" s="38"/>
    </row>
    <row r="5" spans="1:3" s="8" customFormat="1" ht="45" x14ac:dyDescent="0.15">
      <c r="B5" s="137" t="s">
        <v>79</v>
      </c>
    </row>
    <row r="7" spans="1:3" ht="30" x14ac:dyDescent="0.15">
      <c r="B7" s="137" t="s">
        <v>91</v>
      </c>
    </row>
    <row r="9" spans="1:3" ht="14" x14ac:dyDescent="0.15">
      <c r="B9" s="136" t="s">
        <v>61</v>
      </c>
    </row>
    <row r="11" spans="1:3" ht="30" x14ac:dyDescent="0.15">
      <c r="B11" s="135" t="s">
        <v>62</v>
      </c>
    </row>
    <row r="12" spans="1:3" s="20" customFormat="1" x14ac:dyDescent="0.15"/>
    <row r="13" spans="1:3" ht="18" x14ac:dyDescent="0.2">
      <c r="A13" s="174" t="s">
        <v>4</v>
      </c>
      <c r="B13" s="174"/>
    </row>
    <row r="14" spans="1:3" s="20" customFormat="1" x14ac:dyDescent="0.15"/>
    <row r="15" spans="1:3" s="132" customFormat="1" ht="18" x14ac:dyDescent="0.15">
      <c r="A15" s="140"/>
      <c r="B15" s="138" t="s">
        <v>82</v>
      </c>
    </row>
    <row r="16" spans="1:3" s="132" customFormat="1" ht="18" x14ac:dyDescent="0.15">
      <c r="A16" s="140"/>
      <c r="B16" s="139" t="s">
        <v>80</v>
      </c>
      <c r="C16" s="134" t="s">
        <v>3</v>
      </c>
    </row>
    <row r="17" spans="1:3" ht="18" x14ac:dyDescent="0.2">
      <c r="A17" s="141"/>
      <c r="B17" s="139" t="s">
        <v>84</v>
      </c>
    </row>
    <row r="18" spans="1:3" s="20" customFormat="1" ht="18" x14ac:dyDescent="0.2">
      <c r="A18" s="141"/>
      <c r="B18" s="139" t="s">
        <v>92</v>
      </c>
    </row>
    <row r="19" spans="1:3" s="41" customFormat="1" ht="18" x14ac:dyDescent="0.2">
      <c r="A19" s="144"/>
      <c r="B19" s="139" t="s">
        <v>93</v>
      </c>
    </row>
    <row r="20" spans="1:3" s="132" customFormat="1" ht="18" x14ac:dyDescent="0.15">
      <c r="A20" s="140"/>
      <c r="B20" s="138" t="s">
        <v>81</v>
      </c>
      <c r="C20" s="133" t="s">
        <v>2</v>
      </c>
    </row>
    <row r="21" spans="1:3" ht="18" x14ac:dyDescent="0.2">
      <c r="A21" s="141"/>
      <c r="B21" s="139" t="s">
        <v>83</v>
      </c>
    </row>
    <row r="22" spans="1:3" s="8" customFormat="1" ht="18" x14ac:dyDescent="0.2">
      <c r="A22" s="142"/>
      <c r="B22" s="143" t="s">
        <v>85</v>
      </c>
    </row>
    <row r="23" spans="1:3" s="8" customFormat="1" ht="18" x14ac:dyDescent="0.2">
      <c r="A23" s="142"/>
      <c r="B23" s="10"/>
    </row>
    <row r="24" spans="1:3" s="8" customFormat="1" ht="18" x14ac:dyDescent="0.2">
      <c r="A24" s="174" t="s">
        <v>86</v>
      </c>
      <c r="B24" s="174"/>
    </row>
    <row r="25" spans="1:3" s="8" customFormat="1" ht="45" x14ac:dyDescent="0.2">
      <c r="A25" s="142"/>
      <c r="B25" s="139" t="s">
        <v>94</v>
      </c>
    </row>
    <row r="26" spans="1:3" s="8" customFormat="1" ht="18" x14ac:dyDescent="0.2">
      <c r="A26" s="142"/>
      <c r="B26" s="139"/>
    </row>
    <row r="27" spans="1:3" s="8" customFormat="1" ht="18" x14ac:dyDescent="0.2">
      <c r="A27" s="142"/>
      <c r="B27" s="160" t="s">
        <v>98</v>
      </c>
    </row>
    <row r="28" spans="1:3" s="8" customFormat="1" ht="18" x14ac:dyDescent="0.2">
      <c r="A28" s="142"/>
      <c r="B28" s="139" t="s">
        <v>87</v>
      </c>
    </row>
    <row r="29" spans="1:3" s="8" customFormat="1" ht="30" x14ac:dyDescent="0.2">
      <c r="A29" s="142"/>
      <c r="B29" s="139" t="s">
        <v>89</v>
      </c>
    </row>
    <row r="30" spans="1:3" s="8" customFormat="1" ht="18" x14ac:dyDescent="0.2">
      <c r="A30" s="142"/>
      <c r="B30" s="139"/>
    </row>
    <row r="31" spans="1:3" s="8" customFormat="1" ht="18" x14ac:dyDescent="0.2">
      <c r="A31" s="142"/>
      <c r="B31" s="160" t="s">
        <v>95</v>
      </c>
    </row>
    <row r="32" spans="1:3" s="8" customFormat="1" ht="18" x14ac:dyDescent="0.2">
      <c r="A32" s="142"/>
      <c r="B32" s="139" t="s">
        <v>88</v>
      </c>
    </row>
    <row r="33" spans="1:2" s="8" customFormat="1" ht="18" x14ac:dyDescent="0.2">
      <c r="A33" s="142"/>
      <c r="B33" s="139" t="s">
        <v>96</v>
      </c>
    </row>
    <row r="34" spans="1:2" s="8" customFormat="1" ht="18" x14ac:dyDescent="0.2">
      <c r="A34" s="142"/>
      <c r="B34" s="10"/>
    </row>
    <row r="35" spans="1:2" s="8" customFormat="1" ht="30" x14ac:dyDescent="0.2">
      <c r="A35" s="142"/>
      <c r="B35" s="139" t="s">
        <v>133</v>
      </c>
    </row>
    <row r="36" spans="1:2" s="8" customFormat="1" ht="18" x14ac:dyDescent="0.2">
      <c r="A36" s="142"/>
      <c r="B36" s="145" t="s">
        <v>97</v>
      </c>
    </row>
    <row r="37" spans="1:2" s="8" customFormat="1" ht="18" x14ac:dyDescent="0.2">
      <c r="A37" s="142"/>
      <c r="B37" s="10"/>
    </row>
    <row r="38" spans="1:2" ht="18" x14ac:dyDescent="0.2">
      <c r="A38" s="174" t="s">
        <v>10</v>
      </c>
      <c r="B38" s="174"/>
    </row>
    <row r="39" spans="1:2" ht="30" x14ac:dyDescent="0.15">
      <c r="B39" s="139" t="s">
        <v>100</v>
      </c>
    </row>
    <row r="40" spans="1:2" s="20" customFormat="1" x14ac:dyDescent="0.15"/>
    <row r="41" spans="1:2" s="20" customFormat="1" ht="15" x14ac:dyDescent="0.15">
      <c r="B41" s="139" t="s">
        <v>101</v>
      </c>
    </row>
    <row r="42" spans="1:2" s="20" customFormat="1" x14ac:dyDescent="0.15"/>
    <row r="43" spans="1:2" s="20" customFormat="1" ht="30" x14ac:dyDescent="0.15">
      <c r="B43" s="139" t="s">
        <v>99</v>
      </c>
    </row>
    <row r="44" spans="1:2" s="20" customFormat="1" x14ac:dyDescent="0.15"/>
    <row r="45" spans="1:2" ht="30" x14ac:dyDescent="0.15">
      <c r="B45" s="139" t="s">
        <v>102</v>
      </c>
    </row>
    <row r="46" spans="1:2" x14ac:dyDescent="0.15">
      <c r="B46" s="21"/>
    </row>
    <row r="47" spans="1:2" ht="30" x14ac:dyDescent="0.15">
      <c r="B47" s="139" t="s">
        <v>103</v>
      </c>
    </row>
    <row r="48" spans="1:2" x14ac:dyDescent="0.15">
      <c r="B48" s="11"/>
    </row>
    <row r="49" spans="1:2" ht="18" x14ac:dyDescent="0.2">
      <c r="A49" s="174" t="s">
        <v>7</v>
      </c>
      <c r="B49" s="174"/>
    </row>
    <row r="50" spans="1:2" ht="30" x14ac:dyDescent="0.15">
      <c r="B50" s="139" t="s">
        <v>134</v>
      </c>
    </row>
    <row r="51" spans="1:2" x14ac:dyDescent="0.15">
      <c r="B51" s="11"/>
    </row>
    <row r="52" spans="1:2" ht="15" x14ac:dyDescent="0.15">
      <c r="A52" s="146" t="s">
        <v>11</v>
      </c>
      <c r="B52" s="139" t="s">
        <v>12</v>
      </c>
    </row>
    <row r="53" spans="1:2" ht="15" x14ac:dyDescent="0.15">
      <c r="A53" s="146" t="s">
        <v>13</v>
      </c>
      <c r="B53" s="139" t="s">
        <v>14</v>
      </c>
    </row>
    <row r="54" spans="1:2" ht="15" x14ac:dyDescent="0.15">
      <c r="A54" s="146" t="s">
        <v>15</v>
      </c>
      <c r="B54" s="139" t="s">
        <v>16</v>
      </c>
    </row>
    <row r="55" spans="1:2" ht="30" x14ac:dyDescent="0.15">
      <c r="A55" s="135"/>
      <c r="B55" s="139" t="s">
        <v>104</v>
      </c>
    </row>
    <row r="56" spans="1:2" ht="15" x14ac:dyDescent="0.15">
      <c r="A56" s="135"/>
      <c r="B56" s="139" t="s">
        <v>105</v>
      </c>
    </row>
    <row r="57" spans="1:2" ht="15" x14ac:dyDescent="0.15">
      <c r="A57" s="146" t="s">
        <v>17</v>
      </c>
      <c r="B57" s="139" t="s">
        <v>18</v>
      </c>
    </row>
    <row r="58" spans="1:2" ht="15" x14ac:dyDescent="0.15">
      <c r="A58" s="135"/>
      <c r="B58" s="139" t="s">
        <v>106</v>
      </c>
    </row>
    <row r="59" spans="1:2" ht="15" x14ac:dyDescent="0.15">
      <c r="A59" s="135"/>
      <c r="B59" s="139" t="s">
        <v>107</v>
      </c>
    </row>
    <row r="60" spans="1:2" ht="15" x14ac:dyDescent="0.15">
      <c r="A60" s="146" t="s">
        <v>19</v>
      </c>
      <c r="B60" s="139" t="s">
        <v>20</v>
      </c>
    </row>
    <row r="61" spans="1:2" ht="30" x14ac:dyDescent="0.15">
      <c r="A61" s="135"/>
      <c r="B61" s="139" t="s">
        <v>108</v>
      </c>
    </row>
    <row r="62" spans="1:2" ht="15" x14ac:dyDescent="0.15">
      <c r="A62" s="146" t="s">
        <v>109</v>
      </c>
      <c r="B62" s="139" t="s">
        <v>110</v>
      </c>
    </row>
    <row r="63" spans="1:2" ht="15" x14ac:dyDescent="0.15">
      <c r="A63" s="147"/>
      <c r="B63" s="139" t="s">
        <v>111</v>
      </c>
    </row>
    <row r="64" spans="1:2" s="20" customFormat="1" x14ac:dyDescent="0.15">
      <c r="B64" s="12"/>
    </row>
    <row r="65" spans="1:2" s="20" customFormat="1" ht="18" x14ac:dyDescent="0.2">
      <c r="A65" s="174" t="s">
        <v>9</v>
      </c>
      <c r="B65" s="174"/>
    </row>
    <row r="66" spans="1:2" s="20" customFormat="1" ht="45" x14ac:dyDescent="0.15">
      <c r="B66" s="139" t="s">
        <v>112</v>
      </c>
    </row>
    <row r="67" spans="1:2" s="20" customFormat="1" x14ac:dyDescent="0.15">
      <c r="B67" s="13"/>
    </row>
    <row r="68" spans="1:2" s="8" customFormat="1" ht="18" x14ac:dyDescent="0.2">
      <c r="A68" s="174" t="s">
        <v>5</v>
      </c>
      <c r="B68" s="174"/>
    </row>
    <row r="69" spans="1:2" s="20" customFormat="1" ht="15" x14ac:dyDescent="0.15">
      <c r="A69" s="154" t="s">
        <v>6</v>
      </c>
      <c r="B69" s="155" t="s">
        <v>113</v>
      </c>
    </row>
    <row r="70" spans="1:2" s="8" customFormat="1" ht="30" x14ac:dyDescent="0.15">
      <c r="A70" s="148"/>
      <c r="B70" s="153" t="s">
        <v>115</v>
      </c>
    </row>
    <row r="71" spans="1:2" s="8" customFormat="1" ht="14" x14ac:dyDescent="0.15">
      <c r="A71" s="148"/>
      <c r="B71" s="149"/>
    </row>
    <row r="72" spans="1:2" s="20" customFormat="1" ht="15" x14ac:dyDescent="0.15">
      <c r="A72" s="154" t="s">
        <v>6</v>
      </c>
      <c r="B72" s="155" t="s">
        <v>132</v>
      </c>
    </row>
    <row r="73" spans="1:2" s="8" customFormat="1" ht="30" x14ac:dyDescent="0.15">
      <c r="A73" s="148"/>
      <c r="B73" s="153" t="s">
        <v>136</v>
      </c>
    </row>
    <row r="74" spans="1:2" s="8" customFormat="1" ht="14" x14ac:dyDescent="0.15">
      <c r="A74" s="148"/>
      <c r="B74" s="149"/>
    </row>
    <row r="75" spans="1:2" ht="14" x14ac:dyDescent="0.15">
      <c r="A75" s="154" t="s">
        <v>6</v>
      </c>
      <c r="B75" s="157" t="s">
        <v>118</v>
      </c>
    </row>
    <row r="76" spans="1:2" s="8" customFormat="1" ht="30" x14ac:dyDescent="0.15">
      <c r="A76" s="148"/>
      <c r="B76" s="137" t="s">
        <v>135</v>
      </c>
    </row>
    <row r="77" spans="1:2" ht="14" x14ac:dyDescent="0.15">
      <c r="A77" s="147"/>
      <c r="B77" s="147"/>
    </row>
    <row r="78" spans="1:2" s="20" customFormat="1" ht="14" x14ac:dyDescent="0.15">
      <c r="A78" s="154" t="s">
        <v>6</v>
      </c>
      <c r="B78" s="157" t="s">
        <v>124</v>
      </c>
    </row>
    <row r="79" spans="1:2" s="8" customFormat="1" ht="30" x14ac:dyDescent="0.15">
      <c r="A79" s="148"/>
      <c r="B79" s="137" t="s">
        <v>119</v>
      </c>
    </row>
    <row r="80" spans="1:2" s="20" customFormat="1" ht="14" x14ac:dyDescent="0.15">
      <c r="A80" s="147"/>
      <c r="B80" s="147"/>
    </row>
    <row r="81" spans="1:2" ht="14" x14ac:dyDescent="0.15">
      <c r="A81" s="154" t="s">
        <v>6</v>
      </c>
      <c r="B81" s="157" t="s">
        <v>125</v>
      </c>
    </row>
    <row r="82" spans="1:2" s="8" customFormat="1" ht="15" x14ac:dyDescent="0.15">
      <c r="A82" s="148"/>
      <c r="B82" s="152" t="s">
        <v>120</v>
      </c>
    </row>
    <row r="83" spans="1:2" s="8" customFormat="1" ht="15" x14ac:dyDescent="0.15">
      <c r="A83" s="148"/>
      <c r="B83" s="152" t="s">
        <v>121</v>
      </c>
    </row>
    <row r="84" spans="1:2" s="8" customFormat="1" ht="15" x14ac:dyDescent="0.15">
      <c r="A84" s="148"/>
      <c r="B84" s="152" t="s">
        <v>122</v>
      </c>
    </row>
    <row r="85" spans="1:2" ht="14" x14ac:dyDescent="0.15">
      <c r="A85" s="147"/>
      <c r="B85" s="151"/>
    </row>
    <row r="86" spans="1:2" ht="14" x14ac:dyDescent="0.15">
      <c r="A86" s="154" t="s">
        <v>6</v>
      </c>
      <c r="B86" s="157" t="s">
        <v>126</v>
      </c>
    </row>
    <row r="87" spans="1:2" s="8" customFormat="1" ht="45" x14ac:dyDescent="0.15">
      <c r="A87" s="148"/>
      <c r="B87" s="137" t="s">
        <v>114</v>
      </c>
    </row>
    <row r="88" spans="1:2" s="8" customFormat="1" ht="15" x14ac:dyDescent="0.15">
      <c r="A88" s="148"/>
      <c r="B88" s="150" t="s">
        <v>116</v>
      </c>
    </row>
    <row r="89" spans="1:2" s="8" customFormat="1" ht="45" x14ac:dyDescent="0.15">
      <c r="A89" s="148"/>
      <c r="B89" s="156" t="s">
        <v>117</v>
      </c>
    </row>
    <row r="90" spans="1:2" ht="14" x14ac:dyDescent="0.15">
      <c r="A90" s="147"/>
      <c r="B90" s="147"/>
    </row>
    <row r="91" spans="1:2" ht="14" x14ac:dyDescent="0.15">
      <c r="A91" s="154" t="s">
        <v>6</v>
      </c>
      <c r="B91" s="159" t="s">
        <v>127</v>
      </c>
    </row>
    <row r="92" spans="1:2" ht="30" x14ac:dyDescent="0.15">
      <c r="A92" s="135"/>
      <c r="B92" s="152" t="s">
        <v>21</v>
      </c>
    </row>
    <row r="94" spans="1:2" x14ac:dyDescent="0.15">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9" t="s">
        <v>52</v>
      </c>
      <c r="B1" s="39"/>
      <c r="C1" s="44"/>
      <c r="D1" s="44"/>
    </row>
    <row r="2" spans="1:4" ht="16" x14ac:dyDescent="0.2">
      <c r="A2" s="41"/>
      <c r="B2" s="45"/>
      <c r="C2" s="44"/>
      <c r="D2" s="44"/>
    </row>
    <row r="3" spans="1:4" ht="17" x14ac:dyDescent="0.2">
      <c r="A3" s="42"/>
      <c r="B3" s="35" t="s">
        <v>53</v>
      </c>
      <c r="C3" s="43"/>
    </row>
    <row r="4" spans="1:4" ht="15" x14ac:dyDescent="0.15">
      <c r="A4" s="14"/>
      <c r="B4" s="37" t="s">
        <v>49</v>
      </c>
      <c r="C4" s="15"/>
    </row>
    <row r="5" spans="1:4" ht="16" x14ac:dyDescent="0.2">
      <c r="A5" s="14"/>
      <c r="B5" s="17"/>
      <c r="C5" s="15"/>
    </row>
    <row r="6" spans="1:4" ht="17" x14ac:dyDescent="0.2">
      <c r="A6" s="14"/>
      <c r="B6" s="18" t="s">
        <v>54</v>
      </c>
      <c r="C6" s="15"/>
    </row>
    <row r="7" spans="1:4" ht="16" x14ac:dyDescent="0.2">
      <c r="A7" s="14"/>
      <c r="B7" s="17"/>
      <c r="C7" s="15"/>
    </row>
    <row r="8" spans="1:4" ht="34" x14ac:dyDescent="0.2">
      <c r="A8" s="14"/>
      <c r="B8" s="17" t="s">
        <v>55</v>
      </c>
      <c r="C8" s="15"/>
    </row>
    <row r="9" spans="1:4" ht="16" x14ac:dyDescent="0.2">
      <c r="A9" s="14"/>
      <c r="B9" s="17"/>
      <c r="C9" s="15"/>
    </row>
    <row r="10" spans="1:4" ht="51" x14ac:dyDescent="0.2">
      <c r="A10" s="14"/>
      <c r="B10" s="17" t="s">
        <v>56</v>
      </c>
      <c r="C10" s="15"/>
    </row>
    <row r="11" spans="1:4" ht="16" x14ac:dyDescent="0.2">
      <c r="A11" s="14"/>
      <c r="B11" s="17"/>
      <c r="C11" s="15"/>
    </row>
    <row r="12" spans="1:4" ht="51" x14ac:dyDescent="0.2">
      <c r="A12" s="14"/>
      <c r="B12" s="17" t="s">
        <v>57</v>
      </c>
      <c r="C12" s="15"/>
    </row>
    <row r="13" spans="1:4" ht="16" x14ac:dyDescent="0.2">
      <c r="A13" s="14"/>
      <c r="B13" s="17"/>
      <c r="C13" s="15"/>
    </row>
    <row r="14" spans="1:4" ht="51" x14ac:dyDescent="0.2">
      <c r="A14" s="14"/>
      <c r="B14" s="17" t="s">
        <v>58</v>
      </c>
      <c r="C14" s="15"/>
    </row>
    <row r="15" spans="1:4" ht="16" x14ac:dyDescent="0.2">
      <c r="A15" s="14"/>
      <c r="B15" s="17"/>
      <c r="C15" s="15"/>
    </row>
    <row r="16" spans="1:4" ht="34" x14ac:dyDescent="0.2">
      <c r="A16" s="14"/>
      <c r="B16" s="17" t="s">
        <v>59</v>
      </c>
      <c r="C16" s="15"/>
    </row>
    <row r="17" spans="1:3" ht="16" x14ac:dyDescent="0.2">
      <c r="A17" s="14"/>
      <c r="B17" s="17"/>
      <c r="C17" s="15"/>
    </row>
    <row r="18" spans="1:3" ht="17" x14ac:dyDescent="0.2">
      <c r="A18" s="14"/>
      <c r="B18" s="18" t="s">
        <v>60</v>
      </c>
      <c r="C18" s="15"/>
    </row>
    <row r="19" spans="1:3" ht="17" x14ac:dyDescent="0.2">
      <c r="A19" s="14"/>
      <c r="B19" s="36" t="s">
        <v>50</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0BCA6DBD84384CA52C3BBD6D33B65E" ma:contentTypeVersion="4" ma:contentTypeDescription="Create a new document." ma:contentTypeScope="" ma:versionID="3cc85b0b1fbb332f3b98551d6ea5e7ed">
  <xsd:schema xmlns:xsd="http://www.w3.org/2001/XMLSchema" xmlns:xs="http://www.w3.org/2001/XMLSchema" xmlns:p="http://schemas.microsoft.com/office/2006/metadata/properties" xmlns:ns2="fc33c0ef-a283-4d09-b33e-324789e1bae8" targetNamespace="http://schemas.microsoft.com/office/2006/metadata/properties" ma:root="true" ma:fieldsID="3cb1f5682dbd5ee26bc61d0f5d995983" ns2:_="">
    <xsd:import namespace="fc33c0ef-a283-4d09-b33e-324789e1ba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33c0ef-a283-4d09-b33e-324789e1ba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3CDED5-60D6-4912-92A2-C0EBAC8E1C76}">
  <ds:schemaRefs>
    <ds:schemaRef ds:uri="http://schemas.microsoft.com/office/2006/metadata/properties"/>
    <ds:schemaRef ds:uri="http://purl.org/dc/elements/1.1/"/>
    <ds:schemaRef ds:uri="http://schemas.microsoft.com/office/infopath/2007/PartnerControls"/>
    <ds:schemaRef ds:uri="http://purl.org/dc/dcmitype/"/>
    <ds:schemaRef ds:uri="http://schemas.microsoft.com/office/2006/documentManagement/types"/>
    <ds:schemaRef ds:uri="http://purl.org/dc/terms/"/>
    <ds:schemaRef ds:uri="http://www.w3.org/XML/1998/namespace"/>
    <ds:schemaRef ds:uri="http://schemas.openxmlformats.org/package/2006/metadata/core-properties"/>
    <ds:schemaRef ds:uri="fc33c0ef-a283-4d09-b33e-324789e1bae8"/>
  </ds:schemaRefs>
</ds:datastoreItem>
</file>

<file path=customXml/itemProps2.xml><?xml version="1.0" encoding="utf-8"?>
<ds:datastoreItem xmlns:ds="http://schemas.openxmlformats.org/officeDocument/2006/customXml" ds:itemID="{AD6322FB-EA36-4112-9501-FB8E6F46925A}">
  <ds:schemaRefs>
    <ds:schemaRef ds:uri="http://schemas.microsoft.com/sharepoint/v3/contenttype/forms"/>
  </ds:schemaRefs>
</ds:datastoreItem>
</file>

<file path=customXml/itemProps3.xml><?xml version="1.0" encoding="utf-8"?>
<ds:datastoreItem xmlns:ds="http://schemas.openxmlformats.org/officeDocument/2006/customXml" ds:itemID="{9290DD91-33A5-467F-B262-5EB344DE26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33c0ef-a283-4d09-b33e-324789e1ba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Shaun C</cp:lastModifiedBy>
  <cp:lastPrinted>2018-02-12T20:25:38Z</cp:lastPrinted>
  <dcterms:created xsi:type="dcterms:W3CDTF">2010-06-09T16:05:03Z</dcterms:created>
  <dcterms:modified xsi:type="dcterms:W3CDTF">2021-08-25T13:17:12Z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ContentTypeId">
    <vt:lpwstr>0x0101007F0BCA6DBD84384CA52C3BBD6D33B65E</vt:lpwstr>
  </property>
</Properties>
</file>