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\Documents\GitHub\Models\FinTech\"/>
    </mc:Choice>
  </mc:AlternateContent>
  <xr:revisionPtr revIDLastSave="0" documentId="13_ncr:1_{43110365-5D9F-4570-957E-359245C44DA7}" xr6:coauthVersionLast="47" xr6:coauthVersionMax="47" xr10:uidLastSave="{00000000-0000-0000-0000-000000000000}"/>
  <bookViews>
    <workbookView xWindow="19095" yWindow="0" windowWidth="19410" windowHeight="20985" activeTab="1" xr2:uid="{74C982A1-EE30-4588-AA95-0E58E4E415F0}"/>
  </bookViews>
  <sheets>
    <sheet name="Main" sheetId="1" r:id="rId1"/>
    <sheet name="Model" sheetId="2" r:id="rId2"/>
    <sheet name="Debt" sheetId="9" r:id="rId3"/>
    <sheet name="Peer Comparisons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I4" i="2"/>
  <c r="D30" i="2"/>
  <c r="H32" i="2" s="1"/>
  <c r="E30" i="2"/>
  <c r="I32" i="2" s="1"/>
  <c r="E24" i="2"/>
  <c r="F24" i="2"/>
  <c r="H23" i="2"/>
  <c r="I23" i="2"/>
  <c r="D19" i="2"/>
  <c r="E19" i="2"/>
  <c r="D16" i="2"/>
  <c r="E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F16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B6" i="1"/>
  <c r="B9" i="1" s="1"/>
  <c r="H24" i="2"/>
  <c r="G24" i="2"/>
  <c r="I24" i="2"/>
  <c r="J24" i="2"/>
  <c r="J23" i="2"/>
  <c r="K23" i="2"/>
  <c r="L23" i="2"/>
  <c r="M23" i="2"/>
  <c r="F30" i="2"/>
  <c r="G30" i="2"/>
  <c r="H30" i="2"/>
  <c r="I30" i="2"/>
  <c r="J30" i="2"/>
  <c r="K30" i="2"/>
  <c r="L30" i="2"/>
  <c r="M30" i="2"/>
  <c r="F19" i="2"/>
  <c r="G19" i="2"/>
  <c r="H19" i="2"/>
  <c r="I19" i="2"/>
  <c r="J19" i="2"/>
  <c r="K19" i="2"/>
  <c r="L19" i="2"/>
  <c r="M19" i="2"/>
  <c r="K24" i="2"/>
  <c r="L24" i="2"/>
  <c r="M24" i="2"/>
  <c r="N24" i="2"/>
  <c r="N23" i="2"/>
  <c r="O23" i="2"/>
  <c r="P23" i="2"/>
  <c r="Q23" i="2"/>
  <c r="N30" i="2"/>
  <c r="O30" i="2"/>
  <c r="O24" i="2"/>
  <c r="P24" i="2"/>
  <c r="R23" i="2"/>
  <c r="S23" i="2"/>
  <c r="N19" i="2"/>
  <c r="O19" i="2"/>
  <c r="AA30" i="2"/>
  <c r="AA24" i="2"/>
  <c r="AA23" i="2"/>
  <c r="Z23" i="2"/>
  <c r="W19" i="2"/>
  <c r="AA19" i="2"/>
  <c r="P30" i="2"/>
  <c r="Q30" i="2"/>
  <c r="R30" i="2"/>
  <c r="S30" i="2"/>
  <c r="T30" i="2"/>
  <c r="U30" i="2"/>
  <c r="V30" i="2"/>
  <c r="W30" i="2"/>
  <c r="X30" i="2"/>
  <c r="Y30" i="2"/>
  <c r="Z30" i="2"/>
  <c r="J32" i="2" l="1"/>
  <c r="K32" i="2"/>
  <c r="L32" i="2"/>
  <c r="M32" i="2"/>
  <c r="O32" i="2"/>
  <c r="P32" i="2"/>
  <c r="Q32" i="2"/>
  <c r="N32" i="2"/>
  <c r="R32" i="2"/>
  <c r="S32" i="2"/>
  <c r="P19" i="2"/>
  <c r="Q19" i="2"/>
  <c r="R19" i="2"/>
  <c r="S19" i="2"/>
  <c r="T19" i="2"/>
  <c r="U19" i="2"/>
  <c r="V19" i="2"/>
  <c r="X19" i="2"/>
  <c r="Y19" i="2"/>
  <c r="Z19" i="2"/>
  <c r="V23" i="2" l="1"/>
  <c r="X24" i="2"/>
  <c r="Z24" i="2"/>
  <c r="Q24" i="2"/>
  <c r="R24" i="2"/>
  <c r="S24" i="2"/>
  <c r="T24" i="2"/>
  <c r="U24" i="2"/>
  <c r="V24" i="2"/>
  <c r="W24" i="2"/>
  <c r="Y24" i="2"/>
  <c r="Z32" i="2"/>
  <c r="T23" i="2"/>
  <c r="U23" i="2"/>
  <c r="W23" i="2"/>
  <c r="X23" i="2"/>
  <c r="Y23" i="2"/>
  <c r="AA32" i="2" l="1"/>
  <c r="Y32" i="2"/>
  <c r="W32" i="2"/>
  <c r="T32" i="2"/>
  <c r="U32" i="2"/>
  <c r="V32" i="2"/>
  <c r="X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Quach</author>
  </authors>
  <commentList>
    <comment ref="A8" authorId="0" shapeId="0" xr:uid="{9BF3E320-2C8B-452E-893D-8D9DA8F99FD7}">
      <text>
        <r>
          <rPr>
            <b/>
            <sz val="9"/>
            <color indexed="81"/>
            <rFont val="Tahoma"/>
            <charset val="1"/>
          </rPr>
          <t>Alex Quach:</t>
        </r>
        <r>
          <rPr>
            <sz val="9"/>
            <color indexed="81"/>
            <rFont val="Tahoma"/>
            <charset val="1"/>
          </rPr>
          <t xml:space="preserve">
Long Term Debt</t>
        </r>
      </text>
    </comment>
  </commentList>
</comments>
</file>

<file path=xl/sharedStrings.xml><?xml version="1.0" encoding="utf-8"?>
<sst xmlns="http://schemas.openxmlformats.org/spreadsheetml/2006/main" count="169" uniqueCount="149">
  <si>
    <t>Price</t>
  </si>
  <si>
    <t>Symbol:</t>
  </si>
  <si>
    <t>Shares Outstanding</t>
  </si>
  <si>
    <t>Market Cap</t>
  </si>
  <si>
    <t>Debt</t>
  </si>
  <si>
    <t>Q12025</t>
  </si>
  <si>
    <t>(In Millions)</t>
  </si>
  <si>
    <t>Enterprise Value</t>
  </si>
  <si>
    <t>Main</t>
  </si>
  <si>
    <t>Revenue</t>
  </si>
  <si>
    <t>Operating Income</t>
  </si>
  <si>
    <t>Net Income</t>
  </si>
  <si>
    <t>FCF</t>
  </si>
  <si>
    <t>Q32022</t>
  </si>
  <si>
    <t>Q42022</t>
  </si>
  <si>
    <t>Q12023</t>
  </si>
  <si>
    <t>Q22023</t>
  </si>
  <si>
    <t>Q32023</t>
  </si>
  <si>
    <t>Q42023</t>
  </si>
  <si>
    <t>Q12024</t>
  </si>
  <si>
    <t>Q22024</t>
  </si>
  <si>
    <t>Q32024</t>
  </si>
  <si>
    <t>Q42024</t>
  </si>
  <si>
    <t>Capital Expendature</t>
  </si>
  <si>
    <t>Cash Flow from Operations</t>
  </si>
  <si>
    <t>Cash + PPE</t>
  </si>
  <si>
    <t>Book Value</t>
  </si>
  <si>
    <t>Q22025</t>
  </si>
  <si>
    <t>Q32025</t>
  </si>
  <si>
    <t>Q42025</t>
  </si>
  <si>
    <t>Cash Per Share</t>
  </si>
  <si>
    <t>Q12026</t>
  </si>
  <si>
    <t>Diluted EPS</t>
  </si>
  <si>
    <t>Basic EPS</t>
  </si>
  <si>
    <t>Cash Flow Growth</t>
  </si>
  <si>
    <t>Guidance</t>
  </si>
  <si>
    <t>(IN MILLIONS)</t>
  </si>
  <si>
    <t>Events</t>
  </si>
  <si>
    <t>Revenue Growth YOY Q</t>
  </si>
  <si>
    <t>Revenue Growth last Q</t>
  </si>
  <si>
    <t>Income Before taxes</t>
  </si>
  <si>
    <t>Tax</t>
  </si>
  <si>
    <t>N/A</t>
  </si>
  <si>
    <t>Operating Margin</t>
  </si>
  <si>
    <t>Q12022</t>
  </si>
  <si>
    <t>Q22022</t>
  </si>
  <si>
    <t>Q12021</t>
  </si>
  <si>
    <t>Q22021</t>
  </si>
  <si>
    <t>Q32021</t>
  </si>
  <si>
    <t>Q42021</t>
  </si>
  <si>
    <t>Q42020</t>
  </si>
  <si>
    <t>Q12020</t>
  </si>
  <si>
    <t>Q32020</t>
  </si>
  <si>
    <t>Q22020</t>
  </si>
  <si>
    <t>PYPL - Paypal Holdings Inc</t>
  </si>
  <si>
    <t>Trl P/E</t>
  </si>
  <si>
    <t>Forward P/E</t>
  </si>
  <si>
    <t>P/Sales</t>
  </si>
  <si>
    <t>P/Book</t>
  </si>
  <si>
    <t>EV/EBITDA</t>
  </si>
  <si>
    <t>Debt/Equity</t>
  </si>
  <si>
    <t>Current Ratio</t>
  </si>
  <si>
    <t>Total Payment Volume</t>
  </si>
  <si>
    <t>TPV YOY Growth</t>
  </si>
  <si>
    <t>Transaction Expense</t>
  </si>
  <si>
    <t>Transaction and Credit Losses</t>
  </si>
  <si>
    <t>Customer Support</t>
  </si>
  <si>
    <t>Sales and Marketing</t>
  </si>
  <si>
    <t>Tech and Development</t>
  </si>
  <si>
    <t>General and Admin</t>
  </si>
  <si>
    <t>Restructuring and Other</t>
  </si>
  <si>
    <t>Active Accounts</t>
  </si>
  <si>
    <t>Number of Payment Transactions</t>
  </si>
  <si>
    <t>Payment Transactions per Active Account</t>
  </si>
  <si>
    <t>Transaction Revenues</t>
  </si>
  <si>
    <t>Revenues from Other Value Added Services</t>
  </si>
  <si>
    <t>US Net Revenues</t>
  </si>
  <si>
    <t>International Net Revenues</t>
  </si>
  <si>
    <t>1.14-1.18 EPS</t>
  </si>
  <si>
    <t>Tranche</t>
  </si>
  <si>
    <t>Maturity</t>
  </si>
  <si>
    <t>Effective rate</t>
  </si>
  <si>
    <t>Principal outstanding (6/30/25)</t>
  </si>
  <si>
    <t>2.650% senior notes</t>
  </si>
  <si>
    <t>$1,250m</t>
  </si>
  <si>
    <t>2.850% senior notes</t>
  </si>
  <si>
    <t>$1,500m</t>
  </si>
  <si>
    <t>2.300% senior notes</t>
  </si>
  <si>
    <t>$1,000m</t>
  </si>
  <si>
    <t>3.250% senior notes</t>
  </si>
  <si>
    <t>3.900% senior notes</t>
  </si>
  <si>
    <t>$500m</t>
  </si>
  <si>
    <t>4.400% senior notes</t>
  </si>
  <si>
    <t>5.050% senior notes</t>
  </si>
  <si>
    <t>5.250% senior notes</t>
  </si>
  <si>
    <t>¥23b JPY notes (0.972%)</t>
  </si>
  <si>
    <t>$159m</t>
  </si>
  <si>
    <t>¥37b JPY notes (1.240%)</t>
  </si>
  <si>
    <t>$256m</t>
  </si>
  <si>
    <t>5.150% senior notes</t>
  </si>
  <si>
    <t>$850m</t>
  </si>
  <si>
    <t>5.500% senior notes</t>
  </si>
  <si>
    <t>$400m</t>
  </si>
  <si>
    <t>Floating-rate notes</t>
  </si>
  <si>
    <t>$450m</t>
  </si>
  <si>
    <t>4.450% notes</t>
  </si>
  <si>
    <t>5.100% notes</t>
  </si>
  <si>
    <t>$600m</t>
  </si>
  <si>
    <t>Total term debt (principal)</t>
  </si>
  <si>
    <t>$10,915m</t>
  </si>
  <si>
    <t>Item</t>
  </si>
  <si>
    <t>6/30/25</t>
  </si>
  <si>
    <t>12/31/24</t>
  </si>
  <si>
    <t>Operating lease ROU assets</t>
  </si>
  <si>
    <t>$546m</t>
  </si>
  <si>
    <t>$599m</t>
  </si>
  <si>
    <t>$136m</t>
  </si>
  <si>
    <t>$135m</t>
  </si>
  <si>
    <t>$565m</t>
  </si>
  <si>
    <t>$629m</t>
  </si>
  <si>
    <t>Operating lease liabilities – total</t>
  </si>
  <si>
    <t>$701m</t>
  </si>
  <si>
    <t>$764m</t>
  </si>
  <si>
    <t>Finance lease ROU assets</t>
  </si>
  <si>
    <t>$64m</t>
  </si>
  <si>
    <t>$73m</t>
  </si>
  <si>
    <t>$5m</t>
  </si>
  <si>
    <t>$11m</t>
  </si>
  <si>
    <t>$18m</t>
  </si>
  <si>
    <t>Finance lease liabilities – total</t>
  </si>
  <si>
    <t>$16m</t>
  </si>
  <si>
    <t>$23m</t>
  </si>
  <si>
    <t>All lease liabilities – total</t>
  </si>
  <si>
    <t>$717m</t>
  </si>
  <si>
    <t>$787m</t>
  </si>
  <si>
    <t>Weighted-avg remaining term (Op/Fin)</t>
  </si>
  <si>
    <t>5.5 yrs / 3.9 yrs</t>
  </si>
  <si>
    <t>5.9 yrs / 4.4 yrs</t>
  </si>
  <si>
    <t>Weighted-avg discount rate (Op/Fin)</t>
  </si>
  <si>
    <t>4% / 5%</t>
  </si>
  <si>
    <t>Operating lease liabilities (current)</t>
  </si>
  <si>
    <t>Operating lease liabilities (long-term)</t>
  </si>
  <si>
    <t>Finance lease liabilities (current)</t>
  </si>
  <si>
    <t>Finance lease liabilities (long-term)</t>
  </si>
  <si>
    <t>1094 shares</t>
  </si>
  <si>
    <t>993 shares</t>
  </si>
  <si>
    <t>1173 shares</t>
  </si>
  <si>
    <t>Q42019</t>
  </si>
  <si>
    <t>Q32019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</si>
</sst>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0.0%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9">
    <xf numFmtId="0" fontId="0" fillId="0" borderId="0" xfId="0"/>
    <xf numFmtId="0" fontId="6" fillId="0" borderId="0" xfId="0" applyFont="1"/>
    <xf numFmtId="14" fontId="6" fillId="0" borderId="0" xfId="0" applyNumberFormat="1" applyFont="1"/>
    <xf numFmtId="3" fontId="7" fillId="2" borderId="0" xfId="0" applyNumberFormat="1" applyFont="1" applyFill="1"/>
    <xf numFmtId="1" fontId="7" fillId="2" borderId="0" xfId="0" applyNumberFormat="1" applyFont="1" applyFill="1"/>
    <xf numFmtId="0" fontId="7" fillId="2" borderId="0" xfId="0" applyFont="1" applyFill="1"/>
    <xf numFmtId="9" fontId="6" fillId="0" borderId="0" xfId="1" applyFont="1"/>
    <xf numFmtId="9" fontId="6" fillId="0" borderId="0" xfId="1" applyFont="1" applyFill="1"/>
    <xf numFmtId="0" fontId="7" fillId="0" borderId="0" xfId="0" applyFont="1"/>
    <xf numFmtId="0" fontId="6" fillId="0" borderId="0" xfId="1" applyNumberFormat="1" applyFont="1"/>
    <xf numFmtId="10" fontId="6" fillId="0" borderId="0" xfId="0" applyNumberFormat="1" applyFont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1" fontId="6" fillId="0" borderId="0" xfId="0" applyNumberFormat="1" applyFont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0" fontId="7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0" fontId="8" fillId="0" borderId="0" xfId="2" applyFont="1"/>
    <xf numFmtId="164" fontId="6" fillId="0" borderId="0" xfId="0" applyNumberFormat="1" applyFont="1"/>
    <xf numFmtId="3" fontId="6" fillId="0" borderId="0" xfId="0" applyNumberFormat="1" applyFont="1"/>
    <xf numFmtId="0" fontId="9" fillId="0" borderId="0" xfId="0" applyFont="1"/>
    <xf numFmtId="4" fontId="6" fillId="0" borderId="0" xfId="0" applyNumberFormat="1" applyFont="1"/>
    <xf numFmtId="3" fontId="7" fillId="0" borderId="0" xfId="0" applyNumberFormat="1" applyFont="1"/>
    <xf numFmtId="0" fontId="10" fillId="0" borderId="0" xfId="0" applyFont="1"/>
    <xf numFmtId="0" fontId="6" fillId="3" borderId="0" xfId="0" applyFont="1" applyFill="1"/>
    <xf numFmtId="9" fontId="6" fillId="3" borderId="0" xfId="1" applyFont="1" applyFill="1"/>
    <xf numFmtId="0" fontId="6" fillId="0" borderId="0" xfId="0" applyFont="1"/>
    <xf numFmtId="0" fontId="6" fillId="0" borderId="5" xfId="0" applyFont="1" applyBorder="1"/>
    <xf numFmtId="0" fontId="1" fillId="0" borderId="0" xfId="0" applyFont="1"/>
    <xf numFmtId="9" fontId="1" fillId="0" borderId="0" xfId="0" applyNumberFormat="1" applyFont="1"/>
    <xf numFmtId="3" fontId="1" fillId="0" borderId="0" xfId="0" applyNumberFormat="1" applyFont="1"/>
    <xf numFmtId="165" fontId="6" fillId="0" borderId="0" xfId="1" applyNumberFormat="1" applyFont="1"/>
    <xf numFmtId="165" fontId="1" fillId="0" borderId="0" xfId="1" applyNumberFormat="1" applyFont="1"/>
    <xf numFmtId="1" fontId="1" fillId="0" borderId="2" xfId="0" applyNumberFormat="1" applyFont="1" applyBorder="1"/>
    <xf numFmtId="0" fontId="1" fillId="0" borderId="0" xfId="0" applyNumberFormat="1" applyFont="1"/>
    <xf numFmtId="0" fontId="6" fillId="0" borderId="0" xfId="0" applyNumberFormat="1" applyFont="1"/>
    <xf numFmtId="15" fontId="1" fillId="0" borderId="0" xfId="0" applyNumberFormat="1" applyFont="1"/>
    <xf numFmtId="10" fontId="1" fillId="0" borderId="0" xfId="0" applyNumberFormat="1" applyFont="1"/>
    <xf numFmtId="4" fontId="1" fillId="0" borderId="0" xfId="0" applyNumberFormat="1" applyFont="1"/>
    <xf numFmtId="0" fontId="6" fillId="0" borderId="0" xfId="0" applyFont="1" applyBorder="1"/>
    <xf numFmtId="164" fontId="1" fillId="0" borderId="0" xfId="0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11C10-986F-41A4-B3DD-2A72A923BC11}">
  <dimension ref="A1:E16"/>
  <sheetViews>
    <sheetView workbookViewId="0">
      <selection activeCell="B1" sqref="B1"/>
    </sheetView>
  </sheetViews>
  <sheetFormatPr defaultRowHeight="14.25" x14ac:dyDescent="0.2"/>
  <cols>
    <col min="1" max="1" width="19.85546875" style="1" bestFit="1" customWidth="1"/>
    <col min="2" max="2" width="19.5703125" style="1" bestFit="1" customWidth="1"/>
    <col min="3" max="3" width="11.5703125" style="1" bestFit="1" customWidth="1"/>
    <col min="4" max="4" width="16.140625" style="1" bestFit="1" customWidth="1"/>
    <col min="5" max="5" width="6.7109375" style="1" bestFit="1" customWidth="1"/>
    <col min="6" max="16384" width="9.140625" style="1"/>
  </cols>
  <sheetData>
    <row r="1" spans="1:5" x14ac:dyDescent="0.2">
      <c r="A1" s="1" t="s">
        <v>1</v>
      </c>
      <c r="B1" s="36" t="s">
        <v>54</v>
      </c>
    </row>
    <row r="3" spans="1:5" x14ac:dyDescent="0.2">
      <c r="A3" s="1" t="s">
        <v>6</v>
      </c>
    </row>
    <row r="4" spans="1:5" x14ac:dyDescent="0.2">
      <c r="A4" s="1" t="s">
        <v>0</v>
      </c>
      <c r="B4" s="1">
        <v>69.650000000000006</v>
      </c>
      <c r="C4" s="2">
        <v>45887</v>
      </c>
    </row>
    <row r="5" spans="1:5" x14ac:dyDescent="0.2">
      <c r="A5" s="1" t="s">
        <v>2</v>
      </c>
      <c r="B5" s="1">
        <v>993</v>
      </c>
      <c r="C5" s="1" t="s">
        <v>5</v>
      </c>
    </row>
    <row r="6" spans="1:5" x14ac:dyDescent="0.2">
      <c r="A6" s="1" t="s">
        <v>3</v>
      </c>
      <c r="B6" s="1">
        <f>B4*B5</f>
        <v>69162.450000000012</v>
      </c>
    </row>
    <row r="7" spans="1:5" x14ac:dyDescent="0.2">
      <c r="A7" s="1" t="s">
        <v>25</v>
      </c>
      <c r="B7" s="1">
        <v>1000</v>
      </c>
    </row>
    <row r="8" spans="1:5" x14ac:dyDescent="0.2">
      <c r="A8" s="1" t="s">
        <v>4</v>
      </c>
      <c r="B8" s="1">
        <v>1270</v>
      </c>
      <c r="D8" s="1" t="s">
        <v>30</v>
      </c>
      <c r="E8" s="1">
        <v>10.48</v>
      </c>
    </row>
    <row r="9" spans="1:5" x14ac:dyDescent="0.2">
      <c r="A9" s="1" t="s">
        <v>7</v>
      </c>
      <c r="B9" s="1">
        <f>B6-B7+B8</f>
        <v>69432.450000000012</v>
      </c>
      <c r="D9" s="1" t="s">
        <v>26</v>
      </c>
      <c r="E9" s="1">
        <v>21.04</v>
      </c>
    </row>
    <row r="10" spans="1:5" x14ac:dyDescent="0.2">
      <c r="D10" s="36" t="s">
        <v>61</v>
      </c>
      <c r="E10" s="1">
        <v>1.33</v>
      </c>
    </row>
    <row r="11" spans="1:5" x14ac:dyDescent="0.2">
      <c r="A11" s="36" t="s">
        <v>55</v>
      </c>
      <c r="B11" s="1">
        <v>14.93</v>
      </c>
    </row>
    <row r="12" spans="1:5" x14ac:dyDescent="0.2">
      <c r="A12" s="36" t="s">
        <v>56</v>
      </c>
      <c r="B12" s="1">
        <v>14.26</v>
      </c>
    </row>
    <row r="13" spans="1:5" x14ac:dyDescent="0.2">
      <c r="A13" s="36" t="s">
        <v>57</v>
      </c>
      <c r="B13" s="1">
        <v>2.08</v>
      </c>
    </row>
    <row r="14" spans="1:5" x14ac:dyDescent="0.2">
      <c r="A14" s="36" t="s">
        <v>58</v>
      </c>
      <c r="B14" s="1">
        <v>3.31</v>
      </c>
    </row>
    <row r="15" spans="1:5" x14ac:dyDescent="0.2">
      <c r="A15" s="36" t="s">
        <v>59</v>
      </c>
      <c r="B15" s="1">
        <v>10.72</v>
      </c>
    </row>
    <row r="16" spans="1:5" x14ac:dyDescent="0.2">
      <c r="A16" s="36" t="s">
        <v>60</v>
      </c>
      <c r="B16" s="37">
        <v>0.6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38C8F-3B6A-4584-925C-61BD108C4B76}">
  <dimension ref="A1:AJ86"/>
  <sheetViews>
    <sheetView tabSelected="1" workbookViewId="0">
      <pane xSplit="2" topLeftCell="C1" activePane="topRight" state="frozen"/>
      <selection pane="topRight" activeCell="D43" sqref="D43"/>
    </sheetView>
  </sheetViews>
  <sheetFormatPr defaultRowHeight="14.25" x14ac:dyDescent="0.2"/>
  <cols>
    <col min="1" max="1" width="9.140625" style="1"/>
    <col min="2" max="2" width="43.140625" style="1" bestFit="1" customWidth="1"/>
    <col min="3" max="3" width="12.140625" style="1" customWidth="1"/>
    <col min="4" max="4" width="13.42578125" style="1" customWidth="1"/>
    <col min="5" max="20" width="9.140625" style="1"/>
    <col min="21" max="23" width="13.140625" style="1" customWidth="1"/>
    <col min="24" max="24" width="18.85546875" style="1" customWidth="1"/>
    <col min="25" max="25" width="14.85546875" style="1" customWidth="1"/>
    <col min="26" max="26" width="15" style="1" customWidth="1"/>
    <col min="27" max="27" width="8.42578125" style="1" bestFit="1" customWidth="1"/>
    <col min="28" max="28" width="9.28515625" style="1" bestFit="1" customWidth="1"/>
    <col min="29" max="29" width="9.5703125" style="1" bestFit="1" customWidth="1"/>
    <col min="30" max="16384" width="9.140625" style="1"/>
  </cols>
  <sheetData>
    <row r="1" spans="1:30" x14ac:dyDescent="0.2">
      <c r="A1" s="25" t="s">
        <v>8</v>
      </c>
      <c r="B1" s="1" t="s">
        <v>36</v>
      </c>
    </row>
    <row r="2" spans="1:30" x14ac:dyDescent="0.2">
      <c r="A2" s="26"/>
      <c r="B2" s="26"/>
      <c r="C2" s="26"/>
      <c r="D2" s="48" t="s">
        <v>148</v>
      </c>
      <c r="E2" s="48" t="s">
        <v>147</v>
      </c>
      <c r="F2" s="26" t="s">
        <v>51</v>
      </c>
      <c r="G2" s="26" t="s">
        <v>53</v>
      </c>
      <c r="H2" s="26" t="s">
        <v>52</v>
      </c>
      <c r="I2" s="26" t="s">
        <v>50</v>
      </c>
      <c r="J2" s="26" t="s">
        <v>46</v>
      </c>
      <c r="K2" s="26" t="s">
        <v>47</v>
      </c>
      <c r="L2" s="26" t="s">
        <v>48</v>
      </c>
      <c r="M2" s="26" t="s">
        <v>49</v>
      </c>
      <c r="N2" s="26" t="s">
        <v>44</v>
      </c>
      <c r="O2" s="26" t="s">
        <v>45</v>
      </c>
      <c r="P2" s="26" t="s">
        <v>13</v>
      </c>
      <c r="Q2" s="26" t="s">
        <v>14</v>
      </c>
      <c r="R2" s="26" t="s">
        <v>15</v>
      </c>
      <c r="S2" s="26" t="s">
        <v>16</v>
      </c>
      <c r="T2" s="26" t="s">
        <v>17</v>
      </c>
      <c r="U2" s="26" t="s">
        <v>18</v>
      </c>
      <c r="V2" s="26" t="s">
        <v>19</v>
      </c>
      <c r="W2" s="26" t="s">
        <v>20</v>
      </c>
      <c r="X2" s="26" t="s">
        <v>21</v>
      </c>
      <c r="Y2" s="26" t="s">
        <v>22</v>
      </c>
      <c r="Z2" s="26" t="s">
        <v>5</v>
      </c>
      <c r="AA2" s="26" t="s">
        <v>27</v>
      </c>
      <c r="AB2" s="26" t="s">
        <v>28</v>
      </c>
      <c r="AC2" s="26" t="s">
        <v>29</v>
      </c>
      <c r="AD2" s="26" t="s">
        <v>31</v>
      </c>
    </row>
    <row r="3" spans="1:30" x14ac:dyDescent="0.2">
      <c r="A3" s="27"/>
      <c r="B3" s="38" t="s">
        <v>62</v>
      </c>
      <c r="C3" s="38"/>
      <c r="D3" s="38">
        <v>178670</v>
      </c>
      <c r="E3" s="27">
        <v>199404</v>
      </c>
      <c r="F3" s="27">
        <v>190567</v>
      </c>
      <c r="G3" s="27">
        <v>221731</v>
      </c>
      <c r="H3" s="27">
        <v>246691</v>
      </c>
      <c r="I3" s="27">
        <v>277072</v>
      </c>
      <c r="J3" s="27">
        <v>285447</v>
      </c>
      <c r="K3" s="27">
        <v>310992</v>
      </c>
      <c r="L3" s="27">
        <v>309910</v>
      </c>
      <c r="M3" s="27">
        <v>339530</v>
      </c>
      <c r="N3" s="27">
        <v>322981</v>
      </c>
      <c r="O3" s="27">
        <v>339791</v>
      </c>
      <c r="P3" s="27">
        <v>336973</v>
      </c>
      <c r="Q3" s="27">
        <v>357378</v>
      </c>
      <c r="R3" s="27">
        <v>354508</v>
      </c>
      <c r="S3" s="1">
        <v>376538</v>
      </c>
      <c r="T3" s="1">
        <v>387701</v>
      </c>
      <c r="U3" s="1">
        <v>409832</v>
      </c>
      <c r="V3" s="1">
        <v>403860</v>
      </c>
      <c r="W3" s="1">
        <v>416814</v>
      </c>
      <c r="X3" s="1">
        <v>422641</v>
      </c>
      <c r="Y3" s="1">
        <v>437836</v>
      </c>
      <c r="Z3" s="1">
        <v>417208</v>
      </c>
      <c r="AA3" s="1">
        <v>443547</v>
      </c>
    </row>
    <row r="4" spans="1:30" s="39" customFormat="1" x14ac:dyDescent="0.2">
      <c r="B4" s="40" t="s">
        <v>63</v>
      </c>
      <c r="C4" s="40"/>
      <c r="D4" s="40" t="s">
        <v>42</v>
      </c>
      <c r="E4" s="40" t="s">
        <v>42</v>
      </c>
      <c r="F4" s="40" t="s">
        <v>42</v>
      </c>
      <c r="G4" s="40" t="s">
        <v>42</v>
      </c>
      <c r="H4" s="39">
        <f t="shared" ref="H4" si="0">(H3/D3) - 1</f>
        <v>0.3807074494878826</v>
      </c>
      <c r="I4" s="39">
        <f t="shared" ref="I4" si="1">(I3/E3) - 1</f>
        <v>0.38950071212212389</v>
      </c>
      <c r="J4" s="39">
        <f t="shared" ref="J4:Z4" si="2">(J3/F3) - 1</f>
        <v>0.49788263445402414</v>
      </c>
      <c r="K4" s="39">
        <f t="shared" si="2"/>
        <v>0.40256436853665023</v>
      </c>
      <c r="L4" s="39">
        <f t="shared" si="2"/>
        <v>0.2562679627550255</v>
      </c>
      <c r="M4" s="39">
        <f t="shared" si="2"/>
        <v>0.22542155107697637</v>
      </c>
      <c r="N4" s="39">
        <f t="shared" si="2"/>
        <v>0.13149201077608108</v>
      </c>
      <c r="O4" s="39">
        <f t="shared" si="2"/>
        <v>9.2603668261562966E-2</v>
      </c>
      <c r="P4" s="39">
        <f t="shared" si="2"/>
        <v>8.7325352521699928E-2</v>
      </c>
      <c r="Q4" s="39">
        <f t="shared" si="2"/>
        <v>5.2566783494831126E-2</v>
      </c>
      <c r="R4" s="39">
        <f t="shared" si="2"/>
        <v>9.7612553060396845E-2</v>
      </c>
      <c r="S4" s="39">
        <f t="shared" si="2"/>
        <v>0.10814588967924399</v>
      </c>
      <c r="T4" s="39">
        <f t="shared" si="2"/>
        <v>0.15054025099933832</v>
      </c>
      <c r="U4" s="39">
        <f t="shared" si="2"/>
        <v>0.14677456362730767</v>
      </c>
      <c r="V4" s="39">
        <f t="shared" si="2"/>
        <v>0.1392126552856352</v>
      </c>
      <c r="W4" s="39">
        <f t="shared" si="2"/>
        <v>0.10696397176380601</v>
      </c>
      <c r="X4" s="39">
        <f t="shared" si="2"/>
        <v>9.0120995303081486E-2</v>
      </c>
      <c r="Y4" s="39">
        <f t="shared" si="2"/>
        <v>6.8330437837943458E-2</v>
      </c>
      <c r="Z4" s="39">
        <f t="shared" si="2"/>
        <v>3.3051057297083242E-2</v>
      </c>
      <c r="AA4" s="39">
        <f>(AA3/W3) - 1</f>
        <v>6.4136521326059182E-2</v>
      </c>
    </row>
    <row r="7" spans="1:30" x14ac:dyDescent="0.2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</row>
    <row r="8" spans="1:30" s="5" customFormat="1" ht="15" x14ac:dyDescent="0.25">
      <c r="A8" s="3"/>
      <c r="B8" s="3" t="s">
        <v>9</v>
      </c>
      <c r="C8" s="3"/>
      <c r="D8" s="3">
        <v>4378</v>
      </c>
      <c r="E8" s="3">
        <v>4961</v>
      </c>
      <c r="F8" s="3">
        <v>4618</v>
      </c>
      <c r="G8" s="3">
        <v>5261</v>
      </c>
      <c r="H8" s="3">
        <v>5459</v>
      </c>
      <c r="I8" s="3">
        <v>6116</v>
      </c>
      <c r="J8" s="3">
        <v>6033</v>
      </c>
      <c r="K8" s="3">
        <v>6238</v>
      </c>
      <c r="L8" s="3">
        <v>6182</v>
      </c>
      <c r="M8" s="3">
        <v>6918</v>
      </c>
      <c r="N8" s="3">
        <v>6483</v>
      </c>
      <c r="O8" s="3">
        <v>6806</v>
      </c>
      <c r="P8" s="3">
        <v>6846</v>
      </c>
      <c r="Q8" s="3">
        <v>7383</v>
      </c>
      <c r="R8" s="3">
        <v>7040</v>
      </c>
      <c r="S8" s="3">
        <v>7287</v>
      </c>
      <c r="T8" s="3">
        <v>7418</v>
      </c>
      <c r="U8" s="3">
        <v>8026</v>
      </c>
      <c r="V8" s="3">
        <v>7699</v>
      </c>
      <c r="W8" s="3">
        <v>7885</v>
      </c>
      <c r="X8" s="3">
        <v>7847</v>
      </c>
      <c r="Y8" s="3">
        <v>8366</v>
      </c>
      <c r="Z8" s="3">
        <v>7791</v>
      </c>
      <c r="AA8" s="4">
        <v>8288</v>
      </c>
      <c r="AB8" s="4"/>
      <c r="AC8" s="4"/>
    </row>
    <row r="9" spans="1:30" x14ac:dyDescent="0.2">
      <c r="A9" s="27"/>
      <c r="B9" s="38" t="s">
        <v>64</v>
      </c>
      <c r="C9" s="38"/>
      <c r="D9" s="38">
        <v>1701</v>
      </c>
      <c r="E9" s="16">
        <v>1913</v>
      </c>
      <c r="F9" s="16">
        <v>1739</v>
      </c>
      <c r="G9" s="16">
        <v>1843</v>
      </c>
      <c r="H9" s="16">
        <v>2022</v>
      </c>
      <c r="I9" s="16">
        <v>2330</v>
      </c>
      <c r="J9" s="16">
        <v>2275</v>
      </c>
      <c r="K9" s="16">
        <v>2524</v>
      </c>
      <c r="L9" s="16">
        <v>2564</v>
      </c>
      <c r="M9" s="16">
        <v>2952</v>
      </c>
      <c r="N9" s="16">
        <v>2817</v>
      </c>
      <c r="O9" s="16">
        <v>3044</v>
      </c>
      <c r="P9" s="16">
        <v>2988</v>
      </c>
      <c r="Q9" s="16">
        <v>3324</v>
      </c>
      <c r="R9" s="16">
        <v>3283</v>
      </c>
      <c r="S9" s="16">
        <v>3541</v>
      </c>
      <c r="T9" s="16">
        <v>3603</v>
      </c>
      <c r="U9" s="16">
        <v>3958</v>
      </c>
      <c r="V9" s="16">
        <v>3917</v>
      </c>
      <c r="W9" s="16">
        <v>3942</v>
      </c>
      <c r="X9" s="16">
        <v>3841</v>
      </c>
      <c r="Y9" s="16">
        <v>3997</v>
      </c>
      <c r="Z9" s="16">
        <v>3704</v>
      </c>
      <c r="AA9" s="16">
        <v>3968</v>
      </c>
    </row>
    <row r="10" spans="1:30" x14ac:dyDescent="0.2">
      <c r="A10" s="27"/>
      <c r="B10" s="38" t="s">
        <v>65</v>
      </c>
      <c r="C10" s="38"/>
      <c r="D10" s="38">
        <v>340</v>
      </c>
      <c r="E10" s="16">
        <v>381</v>
      </c>
      <c r="F10" s="16">
        <v>591</v>
      </c>
      <c r="G10" s="16">
        <v>440</v>
      </c>
      <c r="H10" s="16">
        <v>344</v>
      </c>
      <c r="I10" s="16">
        <v>366</v>
      </c>
      <c r="J10" s="16">
        <v>273</v>
      </c>
      <c r="K10" s="16">
        <v>169</v>
      </c>
      <c r="L10" s="16">
        <v>268</v>
      </c>
      <c r="M10" s="16">
        <v>350</v>
      </c>
      <c r="N10" s="16">
        <v>369</v>
      </c>
      <c r="O10" s="16">
        <v>448</v>
      </c>
      <c r="P10" s="16">
        <v>367</v>
      </c>
      <c r="Q10" s="16">
        <v>388</v>
      </c>
      <c r="R10" s="16">
        <v>442</v>
      </c>
      <c r="S10" s="16">
        <v>398</v>
      </c>
      <c r="T10" s="16">
        <v>446</v>
      </c>
      <c r="U10" s="16">
        <v>396</v>
      </c>
      <c r="V10" s="16">
        <v>321</v>
      </c>
      <c r="W10" s="16">
        <v>335</v>
      </c>
      <c r="X10" s="16">
        <v>352</v>
      </c>
      <c r="Y10" s="16">
        <v>434</v>
      </c>
      <c r="Z10" s="16">
        <v>371</v>
      </c>
      <c r="AA10" s="16">
        <v>476</v>
      </c>
    </row>
    <row r="11" spans="1:30" x14ac:dyDescent="0.2">
      <c r="A11" s="27"/>
      <c r="B11" s="38" t="s">
        <v>66</v>
      </c>
      <c r="C11" s="38"/>
      <c r="D11" s="38">
        <v>390</v>
      </c>
      <c r="E11" s="16">
        <v>438</v>
      </c>
      <c r="F11" s="16">
        <v>399</v>
      </c>
      <c r="G11" s="16">
        <v>423</v>
      </c>
      <c r="H11" s="16">
        <v>449</v>
      </c>
      <c r="I11" s="16">
        <v>507</v>
      </c>
      <c r="J11" s="16">
        <v>518</v>
      </c>
      <c r="K11" s="16">
        <v>521</v>
      </c>
      <c r="L11" s="16">
        <v>504</v>
      </c>
      <c r="M11" s="16">
        <v>532</v>
      </c>
      <c r="N11" s="16">
        <v>534</v>
      </c>
      <c r="O11" s="16">
        <v>536</v>
      </c>
      <c r="P11" s="16">
        <v>509</v>
      </c>
      <c r="Q11" s="16">
        <v>541</v>
      </c>
      <c r="R11" s="16">
        <v>488</v>
      </c>
      <c r="S11" s="16">
        <v>492</v>
      </c>
      <c r="T11" s="16">
        <v>474</v>
      </c>
      <c r="U11" s="16">
        <v>465</v>
      </c>
      <c r="V11" s="16">
        <v>454</v>
      </c>
      <c r="W11" s="16">
        <v>436</v>
      </c>
      <c r="X11" s="16">
        <v>427</v>
      </c>
      <c r="Y11" s="16">
        <v>451</v>
      </c>
      <c r="Z11" s="16">
        <v>398</v>
      </c>
      <c r="AA11" s="16">
        <v>413</v>
      </c>
    </row>
    <row r="12" spans="1:30" x14ac:dyDescent="0.2">
      <c r="A12" s="27"/>
      <c r="B12" s="38" t="s">
        <v>67</v>
      </c>
      <c r="C12" s="38"/>
      <c r="D12" s="38">
        <v>316</v>
      </c>
      <c r="E12" s="16">
        <v>400</v>
      </c>
      <c r="F12" s="16">
        <v>371</v>
      </c>
      <c r="G12" s="16">
        <v>414</v>
      </c>
      <c r="H12" s="16">
        <v>471</v>
      </c>
      <c r="I12" s="16">
        <v>605</v>
      </c>
      <c r="J12" s="16">
        <v>602</v>
      </c>
      <c r="K12" s="16">
        <v>628</v>
      </c>
      <c r="L12" s="16">
        <v>549</v>
      </c>
      <c r="M12" s="16">
        <v>666</v>
      </c>
      <c r="N12" s="16">
        <v>594</v>
      </c>
      <c r="O12" s="16">
        <v>595</v>
      </c>
      <c r="P12" s="16">
        <v>544</v>
      </c>
      <c r="Q12" s="16">
        <v>524</v>
      </c>
      <c r="R12" s="16">
        <v>436</v>
      </c>
      <c r="S12" s="16">
        <v>465</v>
      </c>
      <c r="T12" s="16">
        <v>442</v>
      </c>
      <c r="U12" s="16">
        <v>466</v>
      </c>
      <c r="V12" s="16">
        <v>421</v>
      </c>
      <c r="W12" s="16">
        <v>446</v>
      </c>
      <c r="X12" s="16">
        <v>508</v>
      </c>
      <c r="Y12" s="16">
        <v>626</v>
      </c>
      <c r="Z12" s="16">
        <v>488</v>
      </c>
      <c r="AA12" s="16">
        <v>583</v>
      </c>
    </row>
    <row r="13" spans="1:30" x14ac:dyDescent="0.2">
      <c r="A13" s="27"/>
      <c r="B13" s="38" t="s">
        <v>68</v>
      </c>
      <c r="C13" s="38"/>
      <c r="D13" s="38">
        <v>533</v>
      </c>
      <c r="E13" s="16">
        <v>558</v>
      </c>
      <c r="F13" s="16">
        <v>605</v>
      </c>
      <c r="G13" s="16">
        <v>631</v>
      </c>
      <c r="H13" s="16">
        <v>674</v>
      </c>
      <c r="I13" s="16">
        <v>732</v>
      </c>
      <c r="J13" s="16">
        <v>741</v>
      </c>
      <c r="K13" s="16">
        <v>746</v>
      </c>
      <c r="L13" s="16">
        <v>755</v>
      </c>
      <c r="M13" s="16">
        <v>796</v>
      </c>
      <c r="N13" s="16">
        <v>815</v>
      </c>
      <c r="O13" s="16">
        <v>815</v>
      </c>
      <c r="P13" s="16">
        <v>801</v>
      </c>
      <c r="Q13" s="16">
        <v>822</v>
      </c>
      <c r="R13" s="16">
        <v>721</v>
      </c>
      <c r="S13" s="16">
        <v>743</v>
      </c>
      <c r="T13" s="16">
        <v>739</v>
      </c>
      <c r="U13" s="16">
        <v>770</v>
      </c>
      <c r="V13" s="16">
        <v>742</v>
      </c>
      <c r="W13" s="16">
        <v>718</v>
      </c>
      <c r="X13" s="16">
        <v>746</v>
      </c>
      <c r="Y13" s="16">
        <v>773</v>
      </c>
      <c r="Z13" s="16">
        <v>731</v>
      </c>
      <c r="AA13" s="16">
        <v>767</v>
      </c>
    </row>
    <row r="14" spans="1:30" x14ac:dyDescent="0.2">
      <c r="A14" s="27"/>
      <c r="B14" s="38" t="s">
        <v>69</v>
      </c>
      <c r="C14" s="38"/>
      <c r="D14" s="38">
        <v>401</v>
      </c>
      <c r="E14" s="16">
        <v>472</v>
      </c>
      <c r="F14" s="16">
        <v>486</v>
      </c>
      <c r="G14" s="16">
        <v>512</v>
      </c>
      <c r="H14" s="16">
        <v>503</v>
      </c>
      <c r="I14" s="16">
        <v>569</v>
      </c>
      <c r="J14" s="16">
        <v>524</v>
      </c>
      <c r="K14" s="16">
        <v>522</v>
      </c>
      <c r="L14" s="16">
        <v>498</v>
      </c>
      <c r="M14" s="16">
        <v>570</v>
      </c>
      <c r="N14" s="16">
        <v>607</v>
      </c>
      <c r="O14" s="16">
        <v>514</v>
      </c>
      <c r="P14" s="16">
        <v>463</v>
      </c>
      <c r="Q14" s="16">
        <v>515</v>
      </c>
      <c r="R14" s="16">
        <v>507</v>
      </c>
      <c r="S14" s="16">
        <v>491</v>
      </c>
      <c r="T14" s="16">
        <v>507</v>
      </c>
      <c r="U14" s="16">
        <v>554</v>
      </c>
      <c r="V14" s="16">
        <v>464</v>
      </c>
      <c r="W14" s="16">
        <v>570</v>
      </c>
      <c r="X14" s="16">
        <v>519</v>
      </c>
      <c r="Y14" s="16">
        <v>594</v>
      </c>
      <c r="Z14" s="16">
        <v>503</v>
      </c>
      <c r="AA14" s="16">
        <v>461</v>
      </c>
    </row>
    <row r="15" spans="1:30" x14ac:dyDescent="0.2">
      <c r="A15" s="27"/>
      <c r="B15" s="38" t="s">
        <v>70</v>
      </c>
      <c r="C15" s="38"/>
      <c r="D15" s="38">
        <v>0</v>
      </c>
      <c r="E15" s="27">
        <v>0</v>
      </c>
      <c r="F15" s="27">
        <v>29</v>
      </c>
      <c r="G15" s="27">
        <v>47</v>
      </c>
      <c r="H15" s="27">
        <v>19</v>
      </c>
      <c r="I15" s="27">
        <v>44</v>
      </c>
      <c r="J15" s="27">
        <v>58</v>
      </c>
      <c r="K15" s="27">
        <v>1</v>
      </c>
      <c r="L15" s="27">
        <v>1</v>
      </c>
      <c r="M15" s="27">
        <v>2</v>
      </c>
      <c r="N15" s="27">
        <v>36</v>
      </c>
      <c r="O15" s="27">
        <v>90</v>
      </c>
      <c r="P15" s="28">
        <v>56</v>
      </c>
      <c r="Q15" s="28">
        <v>25</v>
      </c>
      <c r="R15" s="28">
        <v>164</v>
      </c>
      <c r="S15" s="28">
        <v>24</v>
      </c>
      <c r="T15" s="28">
        <v>39</v>
      </c>
      <c r="U15" s="28">
        <v>-311</v>
      </c>
      <c r="V15" s="16">
        <v>212</v>
      </c>
      <c r="W15" s="16">
        <v>113</v>
      </c>
      <c r="X15" s="28">
        <v>63</v>
      </c>
      <c r="Y15" s="28">
        <v>50</v>
      </c>
      <c r="Z15" s="1">
        <v>66</v>
      </c>
      <c r="AA15" s="28">
        <v>116</v>
      </c>
    </row>
    <row r="16" spans="1:30" s="5" customFormat="1" ht="15" x14ac:dyDescent="0.25">
      <c r="A16" s="3"/>
      <c r="B16" s="3" t="s">
        <v>10</v>
      </c>
      <c r="C16" s="3"/>
      <c r="D16" s="4">
        <f t="shared" ref="D16:E16" si="3">D8-SUM(D9:D15)</f>
        <v>697</v>
      </c>
      <c r="E16" s="4">
        <f t="shared" si="3"/>
        <v>799</v>
      </c>
      <c r="F16" s="4">
        <f>F8-SUM(F9:F15)</f>
        <v>398</v>
      </c>
      <c r="G16" s="4">
        <f t="shared" ref="G16:AA16" si="4">G8-SUM(G9:G15)</f>
        <v>951</v>
      </c>
      <c r="H16" s="4">
        <f t="shared" si="4"/>
        <v>977</v>
      </c>
      <c r="I16" s="4">
        <f t="shared" si="4"/>
        <v>963</v>
      </c>
      <c r="J16" s="4">
        <f t="shared" si="4"/>
        <v>1042</v>
      </c>
      <c r="K16" s="4">
        <f t="shared" si="4"/>
        <v>1127</v>
      </c>
      <c r="L16" s="4">
        <f t="shared" si="4"/>
        <v>1043</v>
      </c>
      <c r="M16" s="4">
        <f t="shared" si="4"/>
        <v>1050</v>
      </c>
      <c r="N16" s="4">
        <f t="shared" si="4"/>
        <v>711</v>
      </c>
      <c r="O16" s="4">
        <f t="shared" si="4"/>
        <v>764</v>
      </c>
      <c r="P16" s="4">
        <f t="shared" si="4"/>
        <v>1118</v>
      </c>
      <c r="Q16" s="4">
        <f t="shared" si="4"/>
        <v>1244</v>
      </c>
      <c r="R16" s="4">
        <f t="shared" si="4"/>
        <v>999</v>
      </c>
      <c r="S16" s="4">
        <f t="shared" si="4"/>
        <v>1133</v>
      </c>
      <c r="T16" s="4">
        <f t="shared" si="4"/>
        <v>1168</v>
      </c>
      <c r="U16" s="4">
        <f t="shared" si="4"/>
        <v>1728</v>
      </c>
      <c r="V16" s="4">
        <f t="shared" si="4"/>
        <v>1168</v>
      </c>
      <c r="W16" s="4">
        <f t="shared" si="4"/>
        <v>1325</v>
      </c>
      <c r="X16" s="4">
        <f t="shared" si="4"/>
        <v>1391</v>
      </c>
      <c r="Y16" s="4">
        <f t="shared" si="4"/>
        <v>1441</v>
      </c>
      <c r="Z16" s="4">
        <f t="shared" si="4"/>
        <v>1530</v>
      </c>
      <c r="AA16" s="4">
        <f t="shared" si="4"/>
        <v>1504</v>
      </c>
    </row>
    <row r="17" spans="2:27" x14ac:dyDescent="0.2">
      <c r="B17" s="1" t="s">
        <v>40</v>
      </c>
      <c r="D17" s="1">
        <v>484</v>
      </c>
      <c r="E17" s="1">
        <v>854</v>
      </c>
      <c r="F17" s="1">
        <v>263</v>
      </c>
      <c r="G17" s="1">
        <v>1799</v>
      </c>
      <c r="H17" s="1">
        <v>1144</v>
      </c>
      <c r="I17" s="1">
        <v>1859</v>
      </c>
      <c r="J17" s="1">
        <v>872</v>
      </c>
      <c r="K17" s="1">
        <v>1356</v>
      </c>
      <c r="L17" s="1">
        <v>1165</v>
      </c>
      <c r="M17" s="1">
        <v>706</v>
      </c>
      <c r="N17" s="1">
        <v>629</v>
      </c>
      <c r="O17" s="1">
        <v>49</v>
      </c>
      <c r="P17" s="28">
        <v>1578</v>
      </c>
      <c r="Q17" s="28">
        <v>1110</v>
      </c>
      <c r="R17" s="28">
        <v>1074</v>
      </c>
      <c r="S17" s="28">
        <v>1303</v>
      </c>
      <c r="T17" s="28">
        <v>1241</v>
      </c>
      <c r="U17" s="1">
        <v>1793</v>
      </c>
      <c r="V17" s="28">
        <v>1209</v>
      </c>
      <c r="W17" s="28">
        <v>1399</v>
      </c>
      <c r="X17" s="28">
        <v>1311</v>
      </c>
      <c r="Y17" s="1">
        <v>1410</v>
      </c>
      <c r="Z17" s="1">
        <v>1603</v>
      </c>
      <c r="AA17" s="1">
        <v>1529</v>
      </c>
    </row>
    <row r="18" spans="2:27" x14ac:dyDescent="0.2">
      <c r="B18" s="1" t="s">
        <v>41</v>
      </c>
      <c r="D18" s="1">
        <v>22</v>
      </c>
      <c r="E18" s="1">
        <v>347</v>
      </c>
      <c r="F18" s="1">
        <v>179</v>
      </c>
      <c r="G18" s="1">
        <v>269</v>
      </c>
      <c r="H18" s="1">
        <v>123</v>
      </c>
      <c r="I18" s="1">
        <v>292</v>
      </c>
      <c r="J18" s="1">
        <v>-225</v>
      </c>
      <c r="K18" s="1">
        <v>172</v>
      </c>
      <c r="L18" s="1">
        <v>78</v>
      </c>
      <c r="M18" s="1">
        <v>-95</v>
      </c>
      <c r="N18" s="1">
        <v>120</v>
      </c>
      <c r="O18" s="1">
        <v>390</v>
      </c>
      <c r="P18" s="28">
        <v>248</v>
      </c>
      <c r="Q18" s="28">
        <v>189</v>
      </c>
      <c r="R18" s="28">
        <v>279</v>
      </c>
      <c r="S18" s="28">
        <v>274</v>
      </c>
      <c r="T18" s="28">
        <v>221</v>
      </c>
      <c r="U18" s="1">
        <v>391</v>
      </c>
      <c r="V18" s="28">
        <v>321</v>
      </c>
      <c r="W18" s="1">
        <v>271</v>
      </c>
      <c r="X18" s="28">
        <v>301</v>
      </c>
      <c r="Y18" s="1">
        <v>289</v>
      </c>
      <c r="Z18" s="1">
        <v>316</v>
      </c>
      <c r="AA18" s="1">
        <v>268</v>
      </c>
    </row>
    <row r="19" spans="2:27" s="5" customFormat="1" ht="15" x14ac:dyDescent="0.25">
      <c r="B19" s="5" t="s">
        <v>11</v>
      </c>
      <c r="D19" s="5">
        <f t="shared" ref="D19:I19" si="5">D17-D18</f>
        <v>462</v>
      </c>
      <c r="E19" s="5">
        <f t="shared" si="5"/>
        <v>507</v>
      </c>
      <c r="F19" s="5">
        <f t="shared" si="5"/>
        <v>84</v>
      </c>
      <c r="G19" s="5">
        <f t="shared" si="5"/>
        <v>1530</v>
      </c>
      <c r="H19" s="5">
        <f t="shared" si="5"/>
        <v>1021</v>
      </c>
      <c r="I19" s="5">
        <f t="shared" si="5"/>
        <v>1567</v>
      </c>
      <c r="J19" s="5">
        <f t="shared" ref="J19:M19" si="6">J17-J18</f>
        <v>1097</v>
      </c>
      <c r="K19" s="5">
        <f t="shared" si="6"/>
        <v>1184</v>
      </c>
      <c r="L19" s="5">
        <f t="shared" si="6"/>
        <v>1087</v>
      </c>
      <c r="M19" s="5">
        <f t="shared" si="6"/>
        <v>801</v>
      </c>
      <c r="N19" s="5">
        <f t="shared" ref="N19:Y19" si="7">N17-N18</f>
        <v>509</v>
      </c>
      <c r="O19" s="5">
        <f t="shared" si="7"/>
        <v>-341</v>
      </c>
      <c r="P19" s="5">
        <f t="shared" si="7"/>
        <v>1330</v>
      </c>
      <c r="Q19" s="5">
        <f t="shared" si="7"/>
        <v>921</v>
      </c>
      <c r="R19" s="5">
        <f t="shared" si="7"/>
        <v>795</v>
      </c>
      <c r="S19" s="5">
        <f t="shared" si="7"/>
        <v>1029</v>
      </c>
      <c r="T19" s="5">
        <f t="shared" si="7"/>
        <v>1020</v>
      </c>
      <c r="U19" s="5">
        <f t="shared" si="7"/>
        <v>1402</v>
      </c>
      <c r="V19" s="5">
        <f t="shared" si="7"/>
        <v>888</v>
      </c>
      <c r="W19" s="5">
        <f t="shared" si="7"/>
        <v>1128</v>
      </c>
      <c r="X19" s="5">
        <f t="shared" si="7"/>
        <v>1010</v>
      </c>
      <c r="Y19" s="5">
        <f t="shared" si="7"/>
        <v>1121</v>
      </c>
      <c r="Z19" s="5">
        <f>Z17-Z18</f>
        <v>1287</v>
      </c>
      <c r="AA19" s="5">
        <f>AA17-AA18</f>
        <v>1261</v>
      </c>
    </row>
    <row r="20" spans="2:27" x14ac:dyDescent="0.2">
      <c r="B20" s="1" t="s">
        <v>33</v>
      </c>
      <c r="D20" s="1">
        <v>0.39</v>
      </c>
      <c r="E20" s="29">
        <v>0.43</v>
      </c>
      <c r="F20" s="29">
        <v>7.0000000000000007E-2</v>
      </c>
      <c r="G20" s="29">
        <v>1.3</v>
      </c>
      <c r="H20" s="29">
        <v>0.87</v>
      </c>
      <c r="I20" s="29">
        <v>1.34</v>
      </c>
      <c r="J20" s="29">
        <v>0.94</v>
      </c>
      <c r="K20" s="29">
        <v>1.01</v>
      </c>
      <c r="L20" s="29">
        <v>0.93</v>
      </c>
      <c r="M20" s="29">
        <v>0.68</v>
      </c>
      <c r="N20" s="29">
        <v>0.44</v>
      </c>
      <c r="O20" s="29">
        <v>-0.28999999999999998</v>
      </c>
      <c r="P20" s="29">
        <v>1.1499999999999999</v>
      </c>
      <c r="Q20" s="29">
        <v>0.81</v>
      </c>
      <c r="R20" s="29">
        <v>0.7</v>
      </c>
      <c r="S20" s="46">
        <v>0.93</v>
      </c>
      <c r="T20" s="29">
        <v>0.93</v>
      </c>
      <c r="U20" s="1">
        <v>1.3</v>
      </c>
      <c r="V20" s="29">
        <v>0.83</v>
      </c>
      <c r="W20" s="29">
        <v>1.08</v>
      </c>
      <c r="X20" s="29">
        <v>1</v>
      </c>
      <c r="Y20" s="29">
        <v>1.1200000000000001</v>
      </c>
      <c r="Z20" s="1">
        <v>1.31</v>
      </c>
      <c r="AA20" s="29">
        <v>1.3</v>
      </c>
    </row>
    <row r="21" spans="2:27" x14ac:dyDescent="0.2">
      <c r="B21" s="1" t="s">
        <v>32</v>
      </c>
      <c r="D21" s="1">
        <v>0.39</v>
      </c>
      <c r="E21" s="1">
        <v>0.43</v>
      </c>
      <c r="F21" s="1">
        <v>7.0000000000000007E-2</v>
      </c>
      <c r="G21" s="1">
        <v>1.29</v>
      </c>
      <c r="H21" s="1">
        <v>0.86</v>
      </c>
      <c r="I21" s="1">
        <v>1.32</v>
      </c>
      <c r="J21" s="1">
        <v>0.92</v>
      </c>
      <c r="K21" s="1">
        <v>1</v>
      </c>
      <c r="L21" s="1">
        <v>0.92</v>
      </c>
      <c r="M21" s="1">
        <v>0.68</v>
      </c>
      <c r="N21" s="1">
        <v>0.43</v>
      </c>
      <c r="O21" s="1">
        <v>-0.28999999999999998</v>
      </c>
      <c r="P21" s="1">
        <v>1.1499999999999999</v>
      </c>
      <c r="Q21" s="1">
        <v>0.81</v>
      </c>
      <c r="R21" s="1">
        <v>0.7</v>
      </c>
      <c r="S21" s="28">
        <v>0.92</v>
      </c>
      <c r="T21" s="28">
        <v>0.93</v>
      </c>
      <c r="U21" s="1">
        <v>1.29</v>
      </c>
      <c r="V21" s="28">
        <v>0.83</v>
      </c>
      <c r="W21" s="28">
        <v>1.08</v>
      </c>
      <c r="X21" s="28">
        <v>0.99</v>
      </c>
      <c r="Y21" s="1">
        <v>1.1100000000000001</v>
      </c>
      <c r="Z21" s="1">
        <v>1.29</v>
      </c>
      <c r="AA21" s="1">
        <v>1.29</v>
      </c>
    </row>
    <row r="23" spans="2:27" s="32" customFormat="1" x14ac:dyDescent="0.2">
      <c r="B23" s="32" t="s">
        <v>38</v>
      </c>
      <c r="D23" s="32" t="s">
        <v>42</v>
      </c>
      <c r="E23" s="32" t="s">
        <v>42</v>
      </c>
      <c r="F23" s="32" t="s">
        <v>42</v>
      </c>
      <c r="G23" s="32" t="s">
        <v>42</v>
      </c>
      <c r="H23" s="33">
        <f t="shared" ref="H23:I23" si="8">(H8/D8) - 1</f>
        <v>0.24691640018273175</v>
      </c>
      <c r="I23" s="33">
        <f t="shared" si="8"/>
        <v>0.23281596452328168</v>
      </c>
      <c r="J23" s="33">
        <f>(J8/F8) - 1</f>
        <v>0.30640970116933741</v>
      </c>
      <c r="K23" s="33">
        <f>(K8/G8) - 1</f>
        <v>0.18570613951720216</v>
      </c>
      <c r="L23" s="33">
        <f>(L8/H8) - 1</f>
        <v>0.13244183916468222</v>
      </c>
      <c r="M23" s="33">
        <f>(M8/I8) - 1</f>
        <v>0.13113145846958796</v>
      </c>
      <c r="N23" s="33">
        <f>(N8/J8) - 1</f>
        <v>7.458975634012921E-2</v>
      </c>
      <c r="O23" s="33">
        <f>(O8/K8) - 1</f>
        <v>9.105482526450781E-2</v>
      </c>
      <c r="P23" s="33">
        <f>(P8/L8) - 1</f>
        <v>0.10740860562924626</v>
      </c>
      <c r="Q23" s="33">
        <f>(Q8/M8) - 1</f>
        <v>6.7215958369470918E-2</v>
      </c>
      <c r="R23" s="33">
        <f>(R8/N8) - 1</f>
        <v>8.5917013728212144E-2</v>
      </c>
      <c r="S23" s="33">
        <f>(S8/O8) - 1</f>
        <v>7.0672935645019086E-2</v>
      </c>
      <c r="T23" s="33">
        <f>(T8/P8) - 1</f>
        <v>8.3552439380660148E-2</v>
      </c>
      <c r="U23" s="33">
        <f>(U8/Q8) - 1</f>
        <v>8.7091968034674228E-2</v>
      </c>
      <c r="V23" s="33">
        <f>(V8/R8) - 1</f>
        <v>9.3607954545454453E-2</v>
      </c>
      <c r="W23" s="33">
        <f>(W8/S8) - 1</f>
        <v>8.2063949499108002E-2</v>
      </c>
      <c r="X23" s="33">
        <f>(X8/T8) - 1</f>
        <v>5.7832299811269916E-2</v>
      </c>
      <c r="Y23" s="33">
        <f>(Y8/U8) - 1</f>
        <v>4.2362322452030865E-2</v>
      </c>
      <c r="Z23" s="33">
        <f>(Z8/V8) - 1</f>
        <v>1.1949603844655154E-2</v>
      </c>
      <c r="AA23" s="33">
        <f>(AA8/W8) - 1</f>
        <v>5.1109701965757814E-2</v>
      </c>
    </row>
    <row r="24" spans="2:27" x14ac:dyDescent="0.2">
      <c r="B24" s="1" t="s">
        <v>39</v>
      </c>
      <c r="D24" s="1" t="s">
        <v>42</v>
      </c>
      <c r="E24" s="6">
        <f t="shared" ref="E24:F24" si="9" xml:space="preserve"> (E8/D8) - 1</f>
        <v>0.13316582914572872</v>
      </c>
      <c r="F24" s="6">
        <f t="shared" si="9"/>
        <v>-6.9139286434186653E-2</v>
      </c>
      <c r="G24" s="6">
        <f xml:space="preserve"> (G8/F8) - 1</f>
        <v>0.13923776526634901</v>
      </c>
      <c r="H24" s="6">
        <f xml:space="preserve"> (H8/G8) - 1</f>
        <v>3.7635430526515856E-2</v>
      </c>
      <c r="I24" s="6">
        <f xml:space="preserve"> (I8/H8) - 1</f>
        <v>0.12035171276790613</v>
      </c>
      <c r="J24" s="6">
        <f xml:space="preserve"> (J8/I8) - 1</f>
        <v>-1.3570961412687987E-2</v>
      </c>
      <c r="K24" s="6">
        <f xml:space="preserve"> (K8/J8) - 1</f>
        <v>3.3979777888281104E-2</v>
      </c>
      <c r="L24" s="6">
        <f xml:space="preserve"> (L8/K8) - 1</f>
        <v>-8.9772362936838546E-3</v>
      </c>
      <c r="M24" s="6">
        <f xml:space="preserve"> (M8/L8) - 1</f>
        <v>0.11905532190229695</v>
      </c>
      <c r="N24" s="6">
        <f xml:space="preserve"> (N8/M8) - 1</f>
        <v>-6.2879444926279282E-2</v>
      </c>
      <c r="O24" s="6">
        <f xml:space="preserve"> (O8/N8) - 1</f>
        <v>4.9822612987814319E-2</v>
      </c>
      <c r="P24" s="6">
        <f xml:space="preserve"> (P8/O8) - 1</f>
        <v>5.8771672054069857E-3</v>
      </c>
      <c r="Q24" s="6">
        <f xml:space="preserve"> (Q8/P8) - 1</f>
        <v>7.8439964943032514E-2</v>
      </c>
      <c r="R24" s="6">
        <f xml:space="preserve"> (R8/Q8) - 1</f>
        <v>-4.6458079371529237E-2</v>
      </c>
      <c r="S24" s="6">
        <f xml:space="preserve"> (S8/R8) - 1</f>
        <v>3.5085227272727337E-2</v>
      </c>
      <c r="T24" s="6">
        <f xml:space="preserve"> (T8/S8) - 1</f>
        <v>1.7977219706326375E-2</v>
      </c>
      <c r="U24" s="6">
        <f xml:space="preserve"> (U8/T8) - 1</f>
        <v>8.1962793205715867E-2</v>
      </c>
      <c r="V24" s="6">
        <f xml:space="preserve"> (V8/U8) - 1</f>
        <v>-4.0742586593570884E-2</v>
      </c>
      <c r="W24" s="6">
        <f xml:space="preserve"> (W8/V8) - 1</f>
        <v>2.4158981685933334E-2</v>
      </c>
      <c r="X24" s="6">
        <f xml:space="preserve"> (X8/W8) - 1</f>
        <v>-4.8192771084337727E-3</v>
      </c>
      <c r="Y24" s="6">
        <f xml:space="preserve"> (Y8/X8) - 1</f>
        <v>6.6139926086402401E-2</v>
      </c>
      <c r="Z24" s="6">
        <f xml:space="preserve"> (Z8/Y8) - 1</f>
        <v>-6.8730576141525224E-2</v>
      </c>
      <c r="AA24" s="6">
        <f xml:space="preserve"> (AA8/Z8) - 1</f>
        <v>6.3791554357591984E-2</v>
      </c>
    </row>
    <row r="25" spans="2:27" x14ac:dyDescent="0.2">
      <c r="P25" s="6"/>
      <c r="Q25" s="7"/>
      <c r="R25" s="7"/>
      <c r="S25" s="7"/>
      <c r="T25" s="7"/>
      <c r="U25" s="7"/>
      <c r="V25" s="7"/>
      <c r="W25" s="7"/>
      <c r="X25" s="7"/>
      <c r="Y25" s="7"/>
      <c r="Z25" s="6"/>
    </row>
    <row r="26" spans="2:27" s="39" customFormat="1" x14ac:dyDescent="0.2">
      <c r="B26" s="39" t="s">
        <v>43</v>
      </c>
      <c r="D26" s="39">
        <v>0.159</v>
      </c>
      <c r="E26" s="39">
        <v>0.161</v>
      </c>
      <c r="F26" s="39">
        <v>8.5999999999999993E-2</v>
      </c>
      <c r="G26" s="39">
        <v>0.18099999999999999</v>
      </c>
      <c r="H26" s="39">
        <v>0.17899999999999999</v>
      </c>
      <c r="I26" s="39">
        <v>0.157</v>
      </c>
      <c r="J26" s="39">
        <v>0.17299999999999999</v>
      </c>
      <c r="K26" s="39">
        <v>0.18099999999999999</v>
      </c>
      <c r="L26" s="39">
        <v>0.16900000000000001</v>
      </c>
      <c r="M26" s="39">
        <v>0.152</v>
      </c>
      <c r="N26" s="39">
        <v>0.11</v>
      </c>
      <c r="O26" s="39">
        <v>0.112</v>
      </c>
      <c r="P26" s="39">
        <v>0.16300000000000001</v>
      </c>
      <c r="Q26" s="39">
        <v>0.16800000000000001</v>
      </c>
      <c r="R26" s="39">
        <v>0.14199999999999999</v>
      </c>
      <c r="S26" s="39">
        <v>0.155</v>
      </c>
      <c r="T26" s="39">
        <v>0.157</v>
      </c>
      <c r="U26" s="39">
        <v>0.215</v>
      </c>
      <c r="V26" s="39">
        <v>0.182</v>
      </c>
      <c r="W26" s="39">
        <v>0.16800000000000001</v>
      </c>
      <c r="X26" s="39">
        <v>0.17699999999999999</v>
      </c>
      <c r="Y26" s="39">
        <v>0.17199999999999999</v>
      </c>
      <c r="Z26" s="39">
        <v>0.20699999999999999</v>
      </c>
      <c r="AA26" s="39">
        <v>0.18099999999999999</v>
      </c>
    </row>
    <row r="27" spans="2:27" x14ac:dyDescent="0.2">
      <c r="L27" s="6"/>
    </row>
    <row r="28" spans="2:27" s="8" customFormat="1" ht="15" x14ac:dyDescent="0.25">
      <c r="B28" s="30" t="s">
        <v>24</v>
      </c>
      <c r="C28" s="30"/>
      <c r="D28" s="30">
        <v>1253</v>
      </c>
      <c r="E28" s="30">
        <v>922</v>
      </c>
      <c r="F28" s="30">
        <v>1298</v>
      </c>
      <c r="G28" s="30">
        <v>1860</v>
      </c>
      <c r="H28" s="30">
        <v>1486</v>
      </c>
      <c r="I28" s="30">
        <v>1575</v>
      </c>
      <c r="J28" s="30">
        <v>1572</v>
      </c>
      <c r="K28" s="30">
        <v>1277</v>
      </c>
      <c r="L28" s="30">
        <v>1308</v>
      </c>
      <c r="M28" s="30">
        <v>1640</v>
      </c>
      <c r="N28" s="30">
        <v>1217</v>
      </c>
      <c r="O28" s="30">
        <v>1250</v>
      </c>
      <c r="P28" s="31">
        <v>1755</v>
      </c>
      <c r="Q28" s="31">
        <v>1591</v>
      </c>
      <c r="R28" s="31">
        <v>1170</v>
      </c>
      <c r="S28" s="31">
        <v>-200</v>
      </c>
      <c r="T28" s="31">
        <v>1259</v>
      </c>
      <c r="U28" s="31">
        <v>2614</v>
      </c>
      <c r="V28" s="31">
        <v>1917</v>
      </c>
      <c r="W28" s="8">
        <v>1525</v>
      </c>
      <c r="X28" s="8">
        <v>1614</v>
      </c>
      <c r="Y28" s="8">
        <v>2394</v>
      </c>
      <c r="Z28" s="8">
        <v>1160</v>
      </c>
      <c r="AA28" s="8">
        <v>898</v>
      </c>
    </row>
    <row r="29" spans="2:27" x14ac:dyDescent="0.2">
      <c r="B29" s="27" t="s">
        <v>23</v>
      </c>
      <c r="C29" s="27"/>
      <c r="D29" s="27">
        <v>173</v>
      </c>
      <c r="E29" s="27">
        <v>174</v>
      </c>
      <c r="F29" s="27">
        <v>206</v>
      </c>
      <c r="G29" s="27">
        <v>193</v>
      </c>
      <c r="H29" s="27">
        <v>241</v>
      </c>
      <c r="I29" s="27">
        <v>226</v>
      </c>
      <c r="J29" s="27">
        <v>221</v>
      </c>
      <c r="K29" s="27">
        <v>247</v>
      </c>
      <c r="L29" s="27">
        <v>227</v>
      </c>
      <c r="M29" s="27">
        <v>213</v>
      </c>
      <c r="N29" s="27">
        <v>191</v>
      </c>
      <c r="O29" s="27">
        <v>175</v>
      </c>
      <c r="P29" s="28">
        <v>182</v>
      </c>
      <c r="Q29" s="28">
        <v>158</v>
      </c>
      <c r="R29" s="28">
        <v>170</v>
      </c>
      <c r="S29" s="28">
        <v>150</v>
      </c>
      <c r="T29" s="28">
        <v>158</v>
      </c>
      <c r="U29" s="28">
        <v>145</v>
      </c>
      <c r="V29" s="28">
        <v>154</v>
      </c>
      <c r="W29" s="28">
        <v>157</v>
      </c>
      <c r="X29" s="1">
        <v>169</v>
      </c>
      <c r="Y29" s="9">
        <v>203</v>
      </c>
      <c r="Z29" s="1">
        <v>196</v>
      </c>
      <c r="AA29" s="1">
        <v>206</v>
      </c>
    </row>
    <row r="30" spans="2:27" s="8" customFormat="1" ht="15" x14ac:dyDescent="0.25">
      <c r="B30" s="30" t="s">
        <v>12</v>
      </c>
      <c r="C30" s="30"/>
      <c r="D30" s="8">
        <f t="shared" ref="D30:M30" si="10">D28-D29</f>
        <v>1080</v>
      </c>
      <c r="E30" s="8">
        <f t="shared" si="10"/>
        <v>748</v>
      </c>
      <c r="F30" s="8">
        <f t="shared" si="10"/>
        <v>1092</v>
      </c>
      <c r="G30" s="8">
        <f t="shared" si="10"/>
        <v>1667</v>
      </c>
      <c r="H30" s="8">
        <f t="shared" si="10"/>
        <v>1245</v>
      </c>
      <c r="I30" s="8">
        <f t="shared" si="10"/>
        <v>1349</v>
      </c>
      <c r="J30" s="8">
        <f t="shared" si="10"/>
        <v>1351</v>
      </c>
      <c r="K30" s="8">
        <f t="shared" si="10"/>
        <v>1030</v>
      </c>
      <c r="L30" s="8">
        <f t="shared" si="10"/>
        <v>1081</v>
      </c>
      <c r="M30" s="8">
        <f t="shared" si="10"/>
        <v>1427</v>
      </c>
      <c r="N30" s="8">
        <f t="shared" ref="N30:Y30" si="11">N28-N29</f>
        <v>1026</v>
      </c>
      <c r="O30" s="8">
        <f t="shared" si="11"/>
        <v>1075</v>
      </c>
      <c r="P30" s="8">
        <f t="shared" si="11"/>
        <v>1573</v>
      </c>
      <c r="Q30" s="8">
        <f t="shared" si="11"/>
        <v>1433</v>
      </c>
      <c r="R30" s="8">
        <f t="shared" si="11"/>
        <v>1000</v>
      </c>
      <c r="S30" s="8">
        <f t="shared" si="11"/>
        <v>-350</v>
      </c>
      <c r="T30" s="8">
        <f t="shared" si="11"/>
        <v>1101</v>
      </c>
      <c r="U30" s="8">
        <f t="shared" si="11"/>
        <v>2469</v>
      </c>
      <c r="V30" s="8">
        <f t="shared" si="11"/>
        <v>1763</v>
      </c>
      <c r="W30" s="8">
        <f t="shared" si="11"/>
        <v>1368</v>
      </c>
      <c r="X30" s="8">
        <f t="shared" si="11"/>
        <v>1445</v>
      </c>
      <c r="Y30" s="8">
        <f t="shared" si="11"/>
        <v>2191</v>
      </c>
      <c r="Z30" s="8">
        <f>Z28-Z29</f>
        <v>964</v>
      </c>
      <c r="AA30" s="8">
        <f>AA28-AA29</f>
        <v>692</v>
      </c>
    </row>
    <row r="31" spans="2:27" x14ac:dyDescent="0.2">
      <c r="B31" s="27"/>
      <c r="C31" s="27"/>
      <c r="D31" s="27"/>
      <c r="P31" s="28"/>
      <c r="Q31" s="28"/>
      <c r="R31" s="28"/>
      <c r="S31" s="28"/>
      <c r="T31" s="28"/>
      <c r="U31" s="28"/>
      <c r="V31" s="28"/>
    </row>
    <row r="32" spans="2:27" x14ac:dyDescent="0.2">
      <c r="B32" s="27" t="s">
        <v>34</v>
      </c>
      <c r="C32" s="27"/>
      <c r="D32" s="1" t="s">
        <v>42</v>
      </c>
      <c r="E32" s="1" t="s">
        <v>42</v>
      </c>
      <c r="F32" s="1" t="s">
        <v>42</v>
      </c>
      <c r="G32" s="1" t="s">
        <v>42</v>
      </c>
      <c r="H32" s="6">
        <f t="shared" ref="H32" si="12">IF(D30=0,IF(H30=0,0,NA()),(H30-D30)/ABS(D30))</f>
        <v>0.15277777777777779</v>
      </c>
      <c r="I32" s="6">
        <f t="shared" ref="I32" si="13">IF(E30=0,IF(I30=0,0,NA()),(I30-E30)/ABS(E30))</f>
        <v>0.803475935828877</v>
      </c>
      <c r="J32" s="6">
        <f t="shared" ref="J32" si="14">IF(F30=0,IF(J30=0,0,NA()),(J30-F30)/ABS(F30))</f>
        <v>0.23717948717948717</v>
      </c>
      <c r="K32" s="6">
        <f t="shared" ref="K32" si="15">IF(G30=0,IF(K30=0,0,NA()),(K30-G30)/ABS(G30))</f>
        <v>-0.38212357528494301</v>
      </c>
      <c r="L32" s="6">
        <f t="shared" ref="L32" si="16">IF(H30=0,IF(L30=0,0,NA()),(L30-H30)/ABS(H30))</f>
        <v>-0.13172690763052208</v>
      </c>
      <c r="M32" s="6">
        <f t="shared" ref="M32" si="17">IF(I30=0,IF(M30=0,0,NA()),(M30-I30)/ABS(I30))</f>
        <v>5.7820607857672353E-2</v>
      </c>
      <c r="N32" s="6">
        <f t="shared" ref="N32" si="18">IF(J30=0,IF(N30=0,0,NA()),(N30-J30)/ABS(J30))</f>
        <v>-0.24056254626202814</v>
      </c>
      <c r="O32" s="6">
        <f t="shared" ref="O32" si="19">IF(K30=0,IF(O30=0,0,NA()),(O30-K30)/ABS(K30))</f>
        <v>4.3689320388349516E-2</v>
      </c>
      <c r="P32" s="6">
        <f t="shared" ref="P32" si="20">IF(L30=0,IF(P30=0,0,NA()),(P30-L30)/ABS(L30))</f>
        <v>0.45513413506012951</v>
      </c>
      <c r="Q32" s="6">
        <f t="shared" ref="Q32" si="21">IF(M30=0,IF(Q30=0,0,NA()),(Q30-M30)/ABS(M30))</f>
        <v>4.2046250875963564E-3</v>
      </c>
      <c r="R32" s="6">
        <f t="shared" ref="R32:Y32" si="22">IF(N30=0,IF(R30=0,0,NA()),(R30-N30)/ABS(N30))</f>
        <v>-2.5341130604288498E-2</v>
      </c>
      <c r="S32" s="6">
        <f t="shared" si="22"/>
        <v>-1.3255813953488371</v>
      </c>
      <c r="T32" s="6">
        <f t="shared" si="22"/>
        <v>-0.3000635727908455</v>
      </c>
      <c r="U32" s="6">
        <f t="shared" si="22"/>
        <v>0.72295882763433361</v>
      </c>
      <c r="V32" s="6">
        <f t="shared" si="22"/>
        <v>0.76300000000000001</v>
      </c>
      <c r="W32" s="6">
        <f t="shared" si="22"/>
        <v>4.9085714285714284</v>
      </c>
      <c r="X32" s="6">
        <f t="shared" si="22"/>
        <v>0.31244323342415986</v>
      </c>
      <c r="Y32" s="6">
        <f t="shared" si="22"/>
        <v>-0.11259619279060348</v>
      </c>
      <c r="Z32" s="6">
        <f>IF(V30=0,IF(Z30=0,0,NA()),(Z30-V30)/ABS(V30))</f>
        <v>-0.45320476460578557</v>
      </c>
      <c r="AA32" s="6">
        <f>IF(W30=0,IF(AA30=0,0,NA()),(AA30-W30)/ABS(W30))</f>
        <v>-0.49415204678362573</v>
      </c>
    </row>
    <row r="33" spans="2:36" x14ac:dyDescent="0.2">
      <c r="B33" s="27"/>
      <c r="C33" s="27"/>
      <c r="D33" s="27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2:36" s="43" customFormat="1" x14ac:dyDescent="0.2">
      <c r="B34" s="42" t="s">
        <v>74</v>
      </c>
      <c r="C34" s="42"/>
      <c r="D34" s="42">
        <v>3955</v>
      </c>
      <c r="E34" s="43">
        <v>4535</v>
      </c>
      <c r="F34" s="43">
        <v>4215</v>
      </c>
      <c r="G34" s="43">
        <v>4945</v>
      </c>
      <c r="H34" s="43">
        <v>5076</v>
      </c>
      <c r="I34" s="43">
        <v>5682</v>
      </c>
      <c r="J34" s="9">
        <v>5621</v>
      </c>
      <c r="K34" s="9">
        <v>5797</v>
      </c>
      <c r="L34" s="9">
        <v>5607</v>
      </c>
      <c r="M34" s="9">
        <v>6377</v>
      </c>
      <c r="N34" s="9">
        <v>5998</v>
      </c>
      <c r="O34" s="9">
        <v>6272</v>
      </c>
      <c r="P34" s="9">
        <v>6234</v>
      </c>
      <c r="Q34" s="9">
        <v>6702</v>
      </c>
      <c r="R34" s="9">
        <v>6364</v>
      </c>
      <c r="S34" s="9">
        <v>6556</v>
      </c>
      <c r="T34" s="9">
        <v>6654</v>
      </c>
      <c r="U34" s="9">
        <v>7283</v>
      </c>
      <c r="V34" s="9">
        <v>7034</v>
      </c>
      <c r="W34" s="9">
        <v>7153</v>
      </c>
      <c r="X34" s="9">
        <v>7067</v>
      </c>
      <c r="Y34" s="9">
        <v>7588</v>
      </c>
      <c r="Z34" s="9">
        <v>7016</v>
      </c>
      <c r="AA34" s="9">
        <v>7441</v>
      </c>
    </row>
    <row r="35" spans="2:36" s="43" customFormat="1" x14ac:dyDescent="0.2">
      <c r="B35" s="42" t="s">
        <v>75</v>
      </c>
      <c r="C35" s="42"/>
      <c r="D35" s="42">
        <v>423</v>
      </c>
      <c r="E35" s="43">
        <v>426</v>
      </c>
      <c r="F35" s="43">
        <v>403</v>
      </c>
      <c r="G35" s="43">
        <v>316</v>
      </c>
      <c r="H35" s="43">
        <v>383</v>
      </c>
      <c r="I35" s="43">
        <v>434</v>
      </c>
      <c r="J35" s="9">
        <v>412</v>
      </c>
      <c r="K35" s="9">
        <v>441</v>
      </c>
      <c r="L35" s="9">
        <v>575</v>
      </c>
      <c r="M35" s="9">
        <v>541</v>
      </c>
      <c r="N35" s="9">
        <v>485</v>
      </c>
      <c r="O35" s="9">
        <v>534</v>
      </c>
      <c r="P35" s="9">
        <v>612</v>
      </c>
      <c r="Q35" s="9">
        <v>681</v>
      </c>
      <c r="R35" s="9">
        <v>676</v>
      </c>
      <c r="S35" s="9">
        <v>731</v>
      </c>
      <c r="T35" s="9">
        <v>764</v>
      </c>
      <c r="U35" s="9">
        <v>743</v>
      </c>
      <c r="V35" s="9">
        <v>665</v>
      </c>
      <c r="W35" s="9">
        <v>732</v>
      </c>
      <c r="X35" s="9">
        <v>780</v>
      </c>
      <c r="Y35" s="9">
        <v>778</v>
      </c>
      <c r="Z35" s="9">
        <v>775</v>
      </c>
      <c r="AA35" s="9">
        <v>847</v>
      </c>
    </row>
    <row r="36" spans="2:36" s="43" customFormat="1" x14ac:dyDescent="0.2">
      <c r="B36" s="42"/>
      <c r="C36" s="42"/>
      <c r="D36" s="42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2:36" s="43" customFormat="1" x14ac:dyDescent="0.2">
      <c r="B37" s="42" t="s">
        <v>76</v>
      </c>
      <c r="C37" s="42"/>
      <c r="D37" s="42">
        <v>2327</v>
      </c>
      <c r="E37" s="43">
        <v>2606</v>
      </c>
      <c r="F37" s="43">
        <v>2469</v>
      </c>
      <c r="G37" s="43">
        <v>2651</v>
      </c>
      <c r="H37" s="43">
        <v>2820</v>
      </c>
      <c r="I37" s="43">
        <v>3073</v>
      </c>
      <c r="J37" s="9">
        <v>3063</v>
      </c>
      <c r="K37" s="9">
        <v>3272</v>
      </c>
      <c r="L37" s="9">
        <v>3476</v>
      </c>
      <c r="M37" s="9">
        <v>3901</v>
      </c>
      <c r="N37" s="9">
        <v>3671</v>
      </c>
      <c r="O37" s="9">
        <v>3863</v>
      </c>
      <c r="P37" s="9">
        <v>3978</v>
      </c>
      <c r="Q37" s="9">
        <v>4295</v>
      </c>
      <c r="R37" s="9">
        <v>4147</v>
      </c>
      <c r="S37" s="9">
        <v>4210</v>
      </c>
      <c r="T37" s="9">
        <v>4257</v>
      </c>
      <c r="U37" s="9">
        <v>4639</v>
      </c>
      <c r="V37" s="9">
        <v>4467</v>
      </c>
      <c r="W37" s="9">
        <v>4550</v>
      </c>
      <c r="X37" s="9">
        <v>4518</v>
      </c>
      <c r="Y37" s="9">
        <v>4732</v>
      </c>
      <c r="Z37" s="9">
        <v>4463</v>
      </c>
      <c r="AA37" s="9">
        <v>4709</v>
      </c>
    </row>
    <row r="38" spans="2:36" s="43" customFormat="1" x14ac:dyDescent="0.2">
      <c r="B38" s="42" t="s">
        <v>77</v>
      </c>
      <c r="C38" s="42"/>
      <c r="D38" s="42">
        <v>2051</v>
      </c>
      <c r="E38" s="43">
        <v>2355</v>
      </c>
      <c r="F38" s="43">
        <v>2149</v>
      </c>
      <c r="G38" s="43">
        <v>2610</v>
      </c>
      <c r="H38" s="43">
        <v>2639</v>
      </c>
      <c r="I38" s="43">
        <v>3043</v>
      </c>
      <c r="J38" s="9">
        <v>2970</v>
      </c>
      <c r="K38" s="9">
        <v>2966</v>
      </c>
      <c r="L38" s="9">
        <v>2706</v>
      </c>
      <c r="M38" s="9">
        <v>3017</v>
      </c>
      <c r="N38" s="9">
        <v>2812</v>
      </c>
      <c r="O38" s="9">
        <v>2943</v>
      </c>
      <c r="P38" s="9">
        <v>2868</v>
      </c>
      <c r="Q38" s="9">
        <v>3088</v>
      </c>
      <c r="R38" s="9">
        <v>2893</v>
      </c>
      <c r="S38" s="9">
        <v>3077</v>
      </c>
      <c r="T38" s="9">
        <v>3161</v>
      </c>
      <c r="U38" s="9">
        <v>3387</v>
      </c>
      <c r="V38" s="9">
        <v>3232</v>
      </c>
      <c r="W38" s="9">
        <v>3335</v>
      </c>
      <c r="X38" s="9">
        <v>3634</v>
      </c>
      <c r="Y38" s="9">
        <v>3634</v>
      </c>
      <c r="Z38" s="9">
        <v>3328</v>
      </c>
      <c r="AA38" s="9">
        <v>3579</v>
      </c>
    </row>
    <row r="39" spans="2:36" s="43" customFormat="1" x14ac:dyDescent="0.2">
      <c r="B39" s="42"/>
      <c r="C39" s="42"/>
      <c r="D39" s="42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2:36" s="43" customFormat="1" x14ac:dyDescent="0.2">
      <c r="B40" s="42" t="s">
        <v>71</v>
      </c>
      <c r="C40" s="42"/>
      <c r="D40" s="42">
        <v>295</v>
      </c>
      <c r="E40" s="43">
        <v>305</v>
      </c>
      <c r="F40" s="43">
        <v>325</v>
      </c>
      <c r="G40" s="43">
        <v>346</v>
      </c>
      <c r="H40" s="43">
        <v>361</v>
      </c>
      <c r="I40" s="43">
        <v>377</v>
      </c>
      <c r="J40" s="9">
        <v>392</v>
      </c>
      <c r="K40" s="9">
        <v>403</v>
      </c>
      <c r="L40" s="9">
        <v>416</v>
      </c>
      <c r="M40" s="9">
        <v>426</v>
      </c>
      <c r="N40" s="9">
        <v>429</v>
      </c>
      <c r="O40" s="9">
        <v>429</v>
      </c>
      <c r="P40" s="9">
        <v>432</v>
      </c>
      <c r="Q40" s="9">
        <v>435</v>
      </c>
      <c r="R40" s="9">
        <v>433</v>
      </c>
      <c r="S40" s="9">
        <v>431</v>
      </c>
      <c r="T40" s="9">
        <v>428</v>
      </c>
      <c r="U40" s="9">
        <v>426</v>
      </c>
      <c r="V40" s="9">
        <v>427</v>
      </c>
      <c r="W40" s="9">
        <v>429</v>
      </c>
      <c r="X40" s="9">
        <v>432</v>
      </c>
      <c r="Y40" s="9">
        <v>434</v>
      </c>
      <c r="Z40" s="9">
        <v>436</v>
      </c>
      <c r="AA40" s="9">
        <v>438</v>
      </c>
    </row>
    <row r="41" spans="2:36" s="43" customFormat="1" x14ac:dyDescent="0.2">
      <c r="B41" s="42" t="s">
        <v>72</v>
      </c>
      <c r="C41" s="42"/>
      <c r="D41" s="42">
        <v>3090</v>
      </c>
      <c r="E41" s="43">
        <v>3461</v>
      </c>
      <c r="F41" s="43">
        <v>3261</v>
      </c>
      <c r="G41" s="43">
        <v>3742</v>
      </c>
      <c r="H41" s="43">
        <v>4013</v>
      </c>
      <c r="I41" s="43">
        <v>4408</v>
      </c>
      <c r="J41" s="9">
        <v>4371</v>
      </c>
      <c r="K41" s="9">
        <v>4735</v>
      </c>
      <c r="L41" s="9">
        <v>4900</v>
      </c>
      <c r="M41" s="9">
        <v>5343</v>
      </c>
      <c r="N41" s="9">
        <v>5161</v>
      </c>
      <c r="O41" s="9">
        <v>5513</v>
      </c>
      <c r="P41" s="9">
        <v>5643</v>
      </c>
      <c r="Q41" s="9">
        <v>6032</v>
      </c>
      <c r="R41" s="9">
        <v>5835</v>
      </c>
      <c r="S41" s="9">
        <v>6074</v>
      </c>
      <c r="T41" s="9">
        <v>6275</v>
      </c>
      <c r="U41" s="9">
        <v>6798</v>
      </c>
      <c r="V41" s="9">
        <v>6505</v>
      </c>
      <c r="W41" s="9">
        <v>6580</v>
      </c>
      <c r="X41" s="9">
        <v>6631</v>
      </c>
      <c r="Y41" s="9">
        <v>6619</v>
      </c>
      <c r="Z41" s="9">
        <v>6045</v>
      </c>
      <c r="AA41" s="9">
        <v>6226</v>
      </c>
    </row>
    <row r="42" spans="2:36" s="43" customFormat="1" x14ac:dyDescent="0.2">
      <c r="B42" s="42" t="s">
        <v>73</v>
      </c>
      <c r="C42" s="42"/>
      <c r="D42" s="42">
        <v>39.799999999999997</v>
      </c>
      <c r="E42" s="43">
        <v>40.6</v>
      </c>
      <c r="F42" s="43">
        <v>39.4</v>
      </c>
      <c r="G42" s="43">
        <v>39.200000000000003</v>
      </c>
      <c r="H42" s="43">
        <v>40.1</v>
      </c>
      <c r="I42" s="43">
        <v>40.9</v>
      </c>
      <c r="J42" s="43">
        <v>42.2</v>
      </c>
      <c r="K42" s="43">
        <v>43.5</v>
      </c>
      <c r="L42" s="43">
        <v>44.2</v>
      </c>
      <c r="M42" s="43">
        <v>45.4</v>
      </c>
      <c r="N42" s="43">
        <v>47</v>
      </c>
      <c r="O42" s="43">
        <v>48.7</v>
      </c>
      <c r="P42" s="43">
        <v>50.1</v>
      </c>
      <c r="Q42" s="43">
        <v>51.4</v>
      </c>
      <c r="R42" s="43">
        <v>53.1</v>
      </c>
      <c r="S42" s="43">
        <v>54.7</v>
      </c>
      <c r="T42" s="43">
        <v>56.6</v>
      </c>
      <c r="U42" s="43">
        <v>58.7</v>
      </c>
      <c r="V42" s="43">
        <v>60</v>
      </c>
      <c r="W42" s="43">
        <v>60.9</v>
      </c>
      <c r="X42" s="43">
        <v>61.4</v>
      </c>
      <c r="Y42" s="43">
        <v>60.6</v>
      </c>
      <c r="Z42" s="43">
        <v>59.4</v>
      </c>
      <c r="AA42" s="43">
        <v>58.3</v>
      </c>
    </row>
    <row r="43" spans="2:36" ht="15" thickBot="1" x14ac:dyDescent="0.25">
      <c r="B43" s="27"/>
      <c r="C43" s="27"/>
      <c r="D43" s="27"/>
      <c r="Q43" s="10"/>
    </row>
    <row r="44" spans="2:36" x14ac:dyDescent="0.2">
      <c r="B44" s="11" t="s">
        <v>35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41" t="s">
        <v>78</v>
      </c>
      <c r="AB44" s="12"/>
      <c r="AC44" s="12"/>
      <c r="AD44" s="12"/>
      <c r="AE44" s="12"/>
      <c r="AF44" s="12"/>
      <c r="AG44" s="12"/>
      <c r="AH44" s="12"/>
      <c r="AI44" s="12"/>
      <c r="AJ44" s="13"/>
    </row>
    <row r="45" spans="2:36" x14ac:dyDescent="0.2">
      <c r="B45" s="14"/>
      <c r="C45" s="47"/>
      <c r="D45" s="47"/>
      <c r="M45" s="36" t="s">
        <v>146</v>
      </c>
      <c r="T45" s="36" t="s">
        <v>144</v>
      </c>
      <c r="AA45" s="36" t="s">
        <v>145</v>
      </c>
      <c r="AJ45" s="15"/>
    </row>
    <row r="46" spans="2:36" x14ac:dyDescent="0.2">
      <c r="B46" s="14"/>
      <c r="C46" s="47"/>
      <c r="D46" s="47"/>
      <c r="AA46" s="16"/>
      <c r="AJ46" s="15"/>
    </row>
    <row r="47" spans="2:36" ht="15" thickBot="1" x14ac:dyDescent="0.25">
      <c r="B47" s="17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9"/>
    </row>
    <row r="48" spans="2:36" ht="15" thickBot="1" x14ac:dyDescent="0.25"/>
    <row r="49" spans="2:36" x14ac:dyDescent="0.2">
      <c r="B49" s="11" t="s">
        <v>37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U49" s="12"/>
      <c r="V49" s="12"/>
      <c r="W49" s="12"/>
      <c r="X49" s="12"/>
      <c r="Y49" s="12"/>
      <c r="Z49" s="12"/>
      <c r="AA49" s="12"/>
      <c r="AB49" s="12"/>
      <c r="AC49" s="13"/>
    </row>
    <row r="50" spans="2:36" x14ac:dyDescent="0.2">
      <c r="B50" s="14"/>
      <c r="C50" s="47"/>
      <c r="D50" s="47"/>
      <c r="AC50" s="15"/>
    </row>
    <row r="51" spans="2:36" x14ac:dyDescent="0.2">
      <c r="B51" s="14"/>
      <c r="C51" s="47"/>
      <c r="D51" s="47"/>
      <c r="AC51" s="15"/>
    </row>
    <row r="52" spans="2:36" x14ac:dyDescent="0.2">
      <c r="B52" s="14"/>
      <c r="C52" s="47"/>
      <c r="D52" s="47"/>
      <c r="AC52" s="15"/>
    </row>
    <row r="53" spans="2:36" ht="15" thickBot="1" x14ac:dyDescent="0.25">
      <c r="B53" s="17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9"/>
    </row>
    <row r="54" spans="2:36" ht="15" thickBot="1" x14ac:dyDescent="0.25"/>
    <row r="55" spans="2:36" x14ac:dyDescent="0.2">
      <c r="B55" s="11"/>
      <c r="C55" s="12"/>
      <c r="D55" s="12"/>
      <c r="E55" s="12"/>
    </row>
    <row r="56" spans="2:36" x14ac:dyDescent="0.2">
      <c r="B56" s="14"/>
      <c r="C56" s="47"/>
      <c r="D56" s="47"/>
    </row>
    <row r="57" spans="2:36" x14ac:dyDescent="0.2">
      <c r="B57" s="14"/>
      <c r="C57" s="47"/>
      <c r="D57" s="47"/>
    </row>
    <row r="58" spans="2:36" x14ac:dyDescent="0.2">
      <c r="B58" s="14"/>
      <c r="C58" s="47"/>
      <c r="D58" s="47"/>
    </row>
    <row r="59" spans="2:36" ht="15" thickBot="1" x14ac:dyDescent="0.25">
      <c r="B59" s="17"/>
      <c r="C59" s="18"/>
      <c r="D59" s="18"/>
      <c r="E59" s="18"/>
    </row>
    <row r="60" spans="2:36" ht="15" thickBot="1" x14ac:dyDescent="0.25"/>
    <row r="61" spans="2:36" x14ac:dyDescent="0.2">
      <c r="B61" s="11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3"/>
    </row>
    <row r="62" spans="2:36" x14ac:dyDescent="0.2">
      <c r="B62" s="14"/>
      <c r="C62" s="47"/>
      <c r="D62" s="47"/>
      <c r="AJ62" s="15"/>
    </row>
    <row r="63" spans="2:36" ht="15" customHeight="1" x14ac:dyDescent="0.2">
      <c r="B63" s="14"/>
      <c r="C63" s="47"/>
      <c r="D63" s="47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5"/>
    </row>
    <row r="64" spans="2:36" ht="15" customHeight="1" x14ac:dyDescent="0.2">
      <c r="B64" s="14"/>
      <c r="C64" s="47"/>
      <c r="D64" s="47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5"/>
    </row>
    <row r="65" spans="2:36" ht="15" customHeight="1" x14ac:dyDescent="0.2">
      <c r="B65" s="14"/>
      <c r="C65" s="47"/>
      <c r="D65" s="47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5"/>
    </row>
    <row r="66" spans="2:36" ht="15" customHeight="1" x14ac:dyDescent="0.2">
      <c r="B66" s="14"/>
      <c r="C66" s="47"/>
      <c r="D66" s="47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5"/>
    </row>
    <row r="67" spans="2:36" ht="15" customHeight="1" x14ac:dyDescent="0.2">
      <c r="B67" s="14"/>
      <c r="C67" s="47"/>
      <c r="D67" s="47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5"/>
    </row>
    <row r="68" spans="2:36" ht="15" customHeight="1" x14ac:dyDescent="0.2">
      <c r="B68" s="14"/>
      <c r="C68" s="47"/>
      <c r="D68" s="47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5"/>
    </row>
    <row r="69" spans="2:36" ht="15" customHeight="1" x14ac:dyDescent="0.2">
      <c r="B69" s="14"/>
      <c r="C69" s="47"/>
      <c r="D69" s="47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5"/>
    </row>
    <row r="70" spans="2:36" ht="15" customHeight="1" x14ac:dyDescent="0.2">
      <c r="B70" s="14"/>
      <c r="C70" s="47"/>
      <c r="D70" s="47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5"/>
    </row>
    <row r="71" spans="2:36" ht="15" customHeight="1" x14ac:dyDescent="0.2">
      <c r="B71" s="14"/>
      <c r="C71" s="47"/>
      <c r="D71" s="47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5"/>
    </row>
    <row r="72" spans="2:36" ht="15.75" customHeight="1" x14ac:dyDescent="0.2">
      <c r="B72" s="14"/>
      <c r="C72" s="47"/>
      <c r="D72" s="47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5"/>
    </row>
    <row r="73" spans="2:36" ht="15" x14ac:dyDescent="0.25">
      <c r="B73" s="14"/>
      <c r="C73" s="47"/>
      <c r="D73" s="47"/>
      <c r="U73" s="8"/>
      <c r="AJ73" s="15"/>
    </row>
    <row r="74" spans="2:36" x14ac:dyDescent="0.2">
      <c r="B74" s="14"/>
      <c r="C74" s="47"/>
      <c r="D74" s="47"/>
      <c r="AJ74" s="15"/>
    </row>
    <row r="75" spans="2:36" x14ac:dyDescent="0.2">
      <c r="B75" s="14"/>
      <c r="C75" s="47"/>
      <c r="D75" s="47"/>
      <c r="AJ75" s="15"/>
    </row>
    <row r="76" spans="2:36" x14ac:dyDescent="0.2">
      <c r="B76" s="14"/>
      <c r="C76" s="47"/>
      <c r="D76" s="47"/>
      <c r="AJ76" s="15"/>
    </row>
    <row r="77" spans="2:36" x14ac:dyDescent="0.2">
      <c r="B77" s="14"/>
      <c r="C77" s="47"/>
      <c r="D77" s="47"/>
      <c r="AJ77" s="15"/>
    </row>
    <row r="78" spans="2:36" x14ac:dyDescent="0.2">
      <c r="B78" s="14"/>
      <c r="C78" s="47"/>
      <c r="D78" s="47"/>
      <c r="AJ78" s="15"/>
    </row>
    <row r="79" spans="2:36" x14ac:dyDescent="0.2">
      <c r="B79" s="14"/>
      <c r="C79" s="47"/>
      <c r="D79" s="47"/>
      <c r="AJ79" s="15"/>
    </row>
    <row r="80" spans="2:36" x14ac:dyDescent="0.2">
      <c r="B80" s="14"/>
      <c r="C80" s="47"/>
      <c r="D80" s="47"/>
      <c r="AJ80" s="15"/>
    </row>
    <row r="81" spans="2:36" x14ac:dyDescent="0.2">
      <c r="B81" s="14"/>
      <c r="C81" s="47"/>
      <c r="D81" s="47"/>
      <c r="AJ81" s="15"/>
    </row>
    <row r="82" spans="2:36" x14ac:dyDescent="0.2">
      <c r="B82" s="14"/>
      <c r="C82" s="47"/>
      <c r="D82" s="47"/>
      <c r="AJ82" s="15"/>
    </row>
    <row r="83" spans="2:36" x14ac:dyDescent="0.2">
      <c r="B83" s="14"/>
      <c r="C83" s="47"/>
      <c r="D83" s="47"/>
      <c r="AJ83" s="15"/>
    </row>
    <row r="84" spans="2:36" x14ac:dyDescent="0.2">
      <c r="B84" s="14"/>
      <c r="C84" s="47"/>
      <c r="D84" s="47"/>
      <c r="AJ84" s="15"/>
    </row>
    <row r="85" spans="2:36" x14ac:dyDescent="0.2">
      <c r="B85" s="14"/>
      <c r="C85" s="47"/>
      <c r="D85" s="47"/>
      <c r="AJ85" s="15"/>
    </row>
    <row r="86" spans="2:36" ht="15" thickBot="1" x14ac:dyDescent="0.25">
      <c r="B86" s="17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9"/>
    </row>
  </sheetData>
  <dataConsolidate/>
  <mergeCells count="10">
    <mergeCell ref="E72:AJ72"/>
    <mergeCell ref="E63:AJ63"/>
    <mergeCell ref="E64:AJ64"/>
    <mergeCell ref="E65:AJ65"/>
    <mergeCell ref="E66:AJ66"/>
    <mergeCell ref="E67:AJ67"/>
    <mergeCell ref="E68:AJ68"/>
    <mergeCell ref="E69:AJ69"/>
    <mergeCell ref="E70:AJ70"/>
    <mergeCell ref="E71:AJ71"/>
  </mergeCells>
  <hyperlinks>
    <hyperlink ref="A1" location="Main!A1" display="Main" xr:uid="{8700012B-1663-4F72-A9B4-B92390B41D1E}"/>
  </hyperlink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42DB1-BE07-4099-BB67-A6E5D59E05D2}">
  <dimension ref="A1:D30"/>
  <sheetViews>
    <sheetView workbookViewId="0">
      <selection activeCell="A19" sqref="A19"/>
    </sheetView>
  </sheetViews>
  <sheetFormatPr defaultRowHeight="14.25" x14ac:dyDescent="0.2"/>
  <cols>
    <col min="1" max="1" width="61.28515625" style="36" bestFit="1" customWidth="1"/>
    <col min="2" max="3" width="15.42578125" style="36" bestFit="1" customWidth="1"/>
    <col min="4" max="4" width="29.85546875" style="36" bestFit="1" customWidth="1"/>
    <col min="5" max="16384" width="9.140625" style="36"/>
  </cols>
  <sheetData>
    <row r="1" spans="1:4" x14ac:dyDescent="0.2">
      <c r="A1" s="36" t="s">
        <v>79</v>
      </c>
      <c r="B1" s="36" t="s">
        <v>80</v>
      </c>
      <c r="C1" s="36" t="s">
        <v>81</v>
      </c>
      <c r="D1" s="36" t="s">
        <v>82</v>
      </c>
    </row>
    <row r="2" spans="1:4" x14ac:dyDescent="0.2">
      <c r="A2" s="36" t="s">
        <v>83</v>
      </c>
      <c r="B2" s="44">
        <v>46296</v>
      </c>
      <c r="C2" s="45">
        <v>2.7799999999999998E-2</v>
      </c>
      <c r="D2" s="36" t="s">
        <v>84</v>
      </c>
    </row>
    <row r="3" spans="1:4" x14ac:dyDescent="0.2">
      <c r="A3" s="36" t="s">
        <v>85</v>
      </c>
      <c r="B3" s="44">
        <v>47392</v>
      </c>
      <c r="C3" s="45">
        <v>2.9600000000000001E-2</v>
      </c>
      <c r="D3" s="36" t="s">
        <v>86</v>
      </c>
    </row>
    <row r="4" spans="1:4" x14ac:dyDescent="0.2">
      <c r="A4" s="36" t="s">
        <v>87</v>
      </c>
      <c r="B4" s="44">
        <v>47635</v>
      </c>
      <c r="C4" s="45">
        <v>2.3900000000000001E-2</v>
      </c>
      <c r="D4" s="36" t="s">
        <v>88</v>
      </c>
    </row>
    <row r="5" spans="1:4" x14ac:dyDescent="0.2">
      <c r="A5" s="36" t="s">
        <v>89</v>
      </c>
      <c r="B5" s="44">
        <v>54940</v>
      </c>
      <c r="C5" s="45">
        <v>3.3300000000000003E-2</v>
      </c>
      <c r="D5" s="36" t="s">
        <v>88</v>
      </c>
    </row>
    <row r="6" spans="1:4" x14ac:dyDescent="0.2">
      <c r="A6" s="36" t="s">
        <v>90</v>
      </c>
      <c r="B6" s="44">
        <v>46539</v>
      </c>
      <c r="C6" s="45">
        <v>4.0599999999999997E-2</v>
      </c>
      <c r="D6" s="36" t="s">
        <v>91</v>
      </c>
    </row>
    <row r="7" spans="1:4" x14ac:dyDescent="0.2">
      <c r="A7" s="36" t="s">
        <v>92</v>
      </c>
      <c r="B7" s="44">
        <v>48366</v>
      </c>
      <c r="C7" s="45">
        <v>4.53E-2</v>
      </c>
      <c r="D7" s="36" t="s">
        <v>88</v>
      </c>
    </row>
    <row r="8" spans="1:4" x14ac:dyDescent="0.2">
      <c r="A8" s="36" t="s">
        <v>93</v>
      </c>
      <c r="B8" s="44">
        <v>55671</v>
      </c>
      <c r="C8" s="45">
        <v>5.1400000000000001E-2</v>
      </c>
      <c r="D8" s="36" t="s">
        <v>88</v>
      </c>
    </row>
    <row r="9" spans="1:4" x14ac:dyDescent="0.2">
      <c r="A9" s="36" t="s">
        <v>94</v>
      </c>
      <c r="B9" s="44">
        <v>59323</v>
      </c>
      <c r="C9" s="45">
        <v>5.3400000000000003E-2</v>
      </c>
      <c r="D9" s="36" t="s">
        <v>91</v>
      </c>
    </row>
    <row r="10" spans="1:4" x14ac:dyDescent="0.2">
      <c r="A10" s="36" t="s">
        <v>95</v>
      </c>
      <c r="B10" s="44">
        <v>46182</v>
      </c>
      <c r="C10" s="45">
        <v>1.06E-2</v>
      </c>
      <c r="D10" s="36" t="s">
        <v>96</v>
      </c>
    </row>
    <row r="11" spans="1:4" x14ac:dyDescent="0.2">
      <c r="A11" s="36" t="s">
        <v>97</v>
      </c>
      <c r="B11" s="44">
        <v>46913</v>
      </c>
      <c r="C11" s="45">
        <v>1.3100000000000001E-2</v>
      </c>
      <c r="D11" s="36" t="s">
        <v>98</v>
      </c>
    </row>
    <row r="12" spans="1:4" x14ac:dyDescent="0.2">
      <c r="A12" s="36" t="s">
        <v>99</v>
      </c>
      <c r="B12" s="44">
        <v>49096</v>
      </c>
      <c r="C12" s="45">
        <v>5.3499999999999999E-2</v>
      </c>
      <c r="D12" s="36" t="s">
        <v>100</v>
      </c>
    </row>
    <row r="13" spans="1:4" x14ac:dyDescent="0.2">
      <c r="A13" s="36" t="s">
        <v>101</v>
      </c>
      <c r="B13" s="44">
        <v>56401</v>
      </c>
      <c r="C13" s="45">
        <v>5.6599999999999998E-2</v>
      </c>
      <c r="D13" s="36" t="s">
        <v>102</v>
      </c>
    </row>
    <row r="14" spans="1:4" x14ac:dyDescent="0.2">
      <c r="A14" s="36" t="s">
        <v>103</v>
      </c>
      <c r="B14" s="44">
        <v>46818</v>
      </c>
      <c r="C14" s="45">
        <v>5.21E-2</v>
      </c>
      <c r="D14" s="36" t="s">
        <v>104</v>
      </c>
    </row>
    <row r="15" spans="1:4" x14ac:dyDescent="0.2">
      <c r="A15" s="36" t="s">
        <v>105</v>
      </c>
      <c r="B15" s="44">
        <v>46818</v>
      </c>
      <c r="C15" s="45">
        <v>4.6600000000000003E-2</v>
      </c>
      <c r="D15" s="36" t="s">
        <v>104</v>
      </c>
    </row>
    <row r="16" spans="1:4" x14ac:dyDescent="0.2">
      <c r="A16" s="36" t="s">
        <v>106</v>
      </c>
      <c r="B16" s="44">
        <v>49400</v>
      </c>
      <c r="C16" s="45">
        <v>5.1999999999999998E-2</v>
      </c>
      <c r="D16" s="36" t="s">
        <v>107</v>
      </c>
    </row>
    <row r="17" spans="1:4" ht="15" x14ac:dyDescent="0.25">
      <c r="A17" s="8" t="s">
        <v>108</v>
      </c>
      <c r="B17" s="8"/>
      <c r="C17" s="8"/>
      <c r="D17" s="8" t="s">
        <v>109</v>
      </c>
    </row>
    <row r="19" spans="1:4" x14ac:dyDescent="0.2">
      <c r="A19" s="36" t="s">
        <v>110</v>
      </c>
      <c r="B19" s="36" t="s">
        <v>111</v>
      </c>
      <c r="C19" s="36" t="s">
        <v>112</v>
      </c>
    </row>
    <row r="20" spans="1:4" x14ac:dyDescent="0.2">
      <c r="A20" s="36" t="s">
        <v>113</v>
      </c>
      <c r="B20" s="36" t="s">
        <v>114</v>
      </c>
      <c r="C20" s="36" t="s">
        <v>115</v>
      </c>
    </row>
    <row r="21" spans="1:4" x14ac:dyDescent="0.2">
      <c r="A21" s="36" t="s">
        <v>140</v>
      </c>
      <c r="B21" s="36" t="s">
        <v>116</v>
      </c>
      <c r="C21" s="36" t="s">
        <v>117</v>
      </c>
    </row>
    <row r="22" spans="1:4" x14ac:dyDescent="0.2">
      <c r="A22" s="36" t="s">
        <v>141</v>
      </c>
      <c r="B22" s="36" t="s">
        <v>118</v>
      </c>
      <c r="C22" s="36" t="s">
        <v>119</v>
      </c>
    </row>
    <row r="23" spans="1:4" x14ac:dyDescent="0.2">
      <c r="A23" s="36" t="s">
        <v>120</v>
      </c>
      <c r="B23" s="36" t="s">
        <v>121</v>
      </c>
      <c r="C23" s="36" t="s">
        <v>122</v>
      </c>
    </row>
    <row r="24" spans="1:4" x14ac:dyDescent="0.2">
      <c r="A24" s="36" t="s">
        <v>123</v>
      </c>
      <c r="B24" s="36" t="s">
        <v>124</v>
      </c>
      <c r="C24" s="36" t="s">
        <v>125</v>
      </c>
    </row>
    <row r="25" spans="1:4" x14ac:dyDescent="0.2">
      <c r="A25" s="36" t="s">
        <v>142</v>
      </c>
      <c r="B25" s="36" t="s">
        <v>126</v>
      </c>
      <c r="C25" s="36" t="s">
        <v>126</v>
      </c>
    </row>
    <row r="26" spans="1:4" x14ac:dyDescent="0.2">
      <c r="A26" s="36" t="s">
        <v>143</v>
      </c>
      <c r="B26" s="36" t="s">
        <v>127</v>
      </c>
      <c r="C26" s="36" t="s">
        <v>128</v>
      </c>
    </row>
    <row r="27" spans="1:4" x14ac:dyDescent="0.2">
      <c r="A27" s="36" t="s">
        <v>129</v>
      </c>
      <c r="B27" s="36" t="s">
        <v>130</v>
      </c>
      <c r="C27" s="36" t="s">
        <v>131</v>
      </c>
    </row>
    <row r="28" spans="1:4" ht="15" x14ac:dyDescent="0.25">
      <c r="A28" s="8" t="s">
        <v>132</v>
      </c>
      <c r="B28" s="8" t="s">
        <v>133</v>
      </c>
      <c r="C28" s="8" t="s">
        <v>134</v>
      </c>
    </row>
    <row r="29" spans="1:4" x14ac:dyDescent="0.2">
      <c r="A29" s="36" t="s">
        <v>135</v>
      </c>
      <c r="B29" s="36" t="s">
        <v>136</v>
      </c>
      <c r="C29" s="36" t="s">
        <v>137</v>
      </c>
    </row>
    <row r="30" spans="1:4" x14ac:dyDescent="0.2">
      <c r="A30" s="36" t="s">
        <v>138</v>
      </c>
      <c r="B30" s="36" t="s">
        <v>139</v>
      </c>
      <c r="C30" s="36" t="s">
        <v>139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6AACC-FEA2-4C5B-AF79-59D39A66A975}">
  <dimension ref="A1:K11"/>
  <sheetViews>
    <sheetView workbookViewId="0">
      <selection activeCell="A2" sqref="A1:I11"/>
    </sheetView>
  </sheetViews>
  <sheetFormatPr defaultRowHeight="14.25" x14ac:dyDescent="0.2"/>
  <cols>
    <col min="1" max="1" width="24.5703125" style="1" bestFit="1" customWidth="1"/>
    <col min="2" max="2" width="20.7109375" style="1" bestFit="1" customWidth="1"/>
    <col min="3" max="3" width="23" style="1" bestFit="1" customWidth="1"/>
    <col min="4" max="4" width="14.85546875" style="1" bestFit="1" customWidth="1"/>
    <col min="5" max="6" width="19" style="1" bestFit="1" customWidth="1"/>
    <col min="7" max="7" width="9.140625" style="1" bestFit="1" customWidth="1"/>
    <col min="8" max="8" width="13.42578125" style="1" bestFit="1" customWidth="1"/>
    <col min="9" max="9" width="13.7109375" style="1" bestFit="1" customWidth="1"/>
    <col min="10" max="10" width="19.7109375" style="1" bestFit="1" customWidth="1"/>
    <col min="11" max="11" width="13.7109375" style="1" bestFit="1" customWidth="1"/>
    <col min="12" max="16384" width="9.140625" style="1"/>
  </cols>
  <sheetData>
    <row r="1" spans="1:11" ht="15" x14ac:dyDescent="0.2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1" ht="15" x14ac:dyDescent="0.2">
      <c r="A2" s="21"/>
      <c r="B2" s="22"/>
      <c r="C2" s="22"/>
      <c r="D2" s="24"/>
      <c r="E2" s="24"/>
      <c r="F2" s="22"/>
      <c r="G2" s="22"/>
      <c r="H2" s="22"/>
      <c r="I2" s="21"/>
      <c r="J2" s="21"/>
      <c r="K2" s="21"/>
    </row>
    <row r="3" spans="1:11" ht="15" x14ac:dyDescent="0.2">
      <c r="A3" s="22"/>
      <c r="B3" s="22"/>
      <c r="C3" s="22"/>
      <c r="D3" s="23"/>
      <c r="E3" s="24"/>
      <c r="F3" s="21"/>
      <c r="G3" s="21"/>
      <c r="H3" s="21"/>
      <c r="I3" s="22"/>
      <c r="J3" s="22"/>
      <c r="K3" s="22"/>
    </row>
    <row r="4" spans="1:11" ht="15" x14ac:dyDescent="0.2">
      <c r="A4" s="22"/>
      <c r="B4" s="21"/>
      <c r="C4" s="22"/>
      <c r="D4" s="24"/>
      <c r="E4" s="24"/>
      <c r="F4" s="22"/>
      <c r="G4" s="22"/>
      <c r="H4" s="22"/>
      <c r="I4" s="22"/>
      <c r="J4" s="22"/>
      <c r="K4" s="22"/>
    </row>
    <row r="5" spans="1:11" x14ac:dyDescent="0.2">
      <c r="A5" s="22"/>
      <c r="B5" s="22"/>
      <c r="C5" s="22"/>
      <c r="D5" s="24"/>
      <c r="E5" s="24"/>
      <c r="F5" s="22"/>
      <c r="G5" s="22"/>
      <c r="H5" s="22"/>
      <c r="I5" s="22"/>
      <c r="J5" s="22"/>
      <c r="K5" s="22"/>
    </row>
    <row r="6" spans="1:11" x14ac:dyDescent="0.2">
      <c r="A6" s="22"/>
      <c r="B6" s="22"/>
      <c r="C6" s="22"/>
      <c r="D6" s="24"/>
      <c r="E6" s="24"/>
      <c r="F6" s="22"/>
      <c r="G6" s="22"/>
      <c r="H6" s="22"/>
      <c r="I6" s="22"/>
      <c r="J6" s="22"/>
      <c r="K6" s="22"/>
    </row>
    <row r="7" spans="1:11" ht="15" x14ac:dyDescent="0.2">
      <c r="A7" s="22"/>
      <c r="B7" s="22"/>
      <c r="C7" s="22"/>
      <c r="D7" s="24"/>
      <c r="E7" s="23"/>
      <c r="F7" s="22"/>
      <c r="G7" s="22"/>
      <c r="H7" s="22"/>
      <c r="I7" s="22"/>
      <c r="J7" s="22"/>
      <c r="K7" s="22"/>
    </row>
    <row r="8" spans="1:11" ht="15" x14ac:dyDescent="0.2">
      <c r="A8" s="21"/>
      <c r="B8" s="22"/>
      <c r="C8" s="21"/>
      <c r="D8" s="24"/>
      <c r="E8" s="23"/>
      <c r="F8" s="22"/>
      <c r="G8" s="22"/>
      <c r="H8" s="22"/>
      <c r="I8" s="22"/>
    </row>
    <row r="9" spans="1:11" ht="15" x14ac:dyDescent="0.2">
      <c r="A9" s="22"/>
      <c r="B9" s="22"/>
      <c r="C9" s="22"/>
      <c r="D9" s="24"/>
      <c r="E9" s="24"/>
      <c r="F9" s="22"/>
      <c r="G9" s="22"/>
      <c r="H9" s="22"/>
      <c r="I9" s="21"/>
    </row>
    <row r="10" spans="1:11" ht="15" x14ac:dyDescent="0.2">
      <c r="A10" s="21"/>
      <c r="B10" s="22"/>
      <c r="C10" s="22"/>
      <c r="D10" s="24"/>
      <c r="E10" s="24"/>
      <c r="F10" s="22"/>
      <c r="G10" s="22"/>
      <c r="H10" s="22"/>
      <c r="I10" s="22"/>
    </row>
    <row r="11" spans="1:11" ht="15" x14ac:dyDescent="0.2">
      <c r="A11" s="21"/>
      <c r="B11" s="22"/>
      <c r="C11" s="22"/>
      <c r="D11" s="24"/>
      <c r="E11" s="24"/>
      <c r="F11" s="22"/>
      <c r="G11" s="22"/>
      <c r="H11" s="22"/>
      <c r="I11" s="2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41BEE4C9A91F44BB4A4EF8E0A71E02" ma:contentTypeVersion="4" ma:contentTypeDescription="Create a new document." ma:contentTypeScope="" ma:versionID="d4db93f7cdcc50be3ddb7642c8d50e9a">
  <xsd:schema xmlns:xsd="http://www.w3.org/2001/XMLSchema" xmlns:xs="http://www.w3.org/2001/XMLSchema" xmlns:p="http://schemas.microsoft.com/office/2006/metadata/properties" xmlns:ns3="878aac0c-df32-40a9-a231-d93e9c7b9b1a" targetNamespace="http://schemas.microsoft.com/office/2006/metadata/properties" ma:root="true" ma:fieldsID="b63aaf3684aa43c37ed0cc1f5c2cf36e" ns3:_="">
    <xsd:import namespace="878aac0c-df32-40a9-a231-d93e9c7b9b1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8aac0c-df32-40a9-a231-d93e9c7b9b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65B96D-4012-4621-9665-52F685045C2D}">
  <ds:schemaRefs>
    <ds:schemaRef ds:uri="878aac0c-df32-40a9-a231-d93e9c7b9b1a"/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9D266F6-4EBB-4FCE-8CE5-50B9641EB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8aac0c-df32-40a9-a231-d93e9c7b9b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8A951E8-5D72-42FD-8030-87DD7D8D401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Debt</vt:lpstr>
      <vt:lpstr>Peer 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Quach</dc:creator>
  <cp:lastModifiedBy>Joey Chew</cp:lastModifiedBy>
  <dcterms:created xsi:type="dcterms:W3CDTF">2025-03-07T15:54:01Z</dcterms:created>
  <dcterms:modified xsi:type="dcterms:W3CDTF">2025-08-18T15:34:51Z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0x010100C341BEE4C9A91F44BB4A4EF8E0A71E02</vt:lpwstr>
  </property>
</Properties>
</file>