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Shipping\"/>
    </mc:Choice>
  </mc:AlternateContent>
  <xr:revisionPtr revIDLastSave="0" documentId="13_ncr:1_{AF029151-3D93-49FF-82AC-1A3411EB1763}" xr6:coauthVersionLast="47" xr6:coauthVersionMax="47" xr10:uidLastSave="{00000000-0000-0000-0000-000000000000}"/>
  <bookViews>
    <workbookView xWindow="19095" yWindow="0" windowWidth="19410" windowHeight="20985" activeTab="1" xr2:uid="{74C982A1-EE30-4588-AA95-0E58E4E415F0}"/>
  </bookViews>
  <sheets>
    <sheet name="Main" sheetId="1" r:id="rId1"/>
    <sheet name="Model" sheetId="2" r:id="rId2"/>
    <sheet name="Debt" sheetId="10" r:id="rId3"/>
    <sheet name="Peer Comparis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I10" i="2"/>
  <c r="I13" i="2" s="1"/>
  <c r="J10" i="2"/>
  <c r="J13" i="2" s="1"/>
  <c r="K10" i="2"/>
  <c r="L10" i="2"/>
  <c r="M10" i="2"/>
  <c r="N10" i="2"/>
  <c r="O10" i="2"/>
  <c r="O13" i="2" s="1"/>
  <c r="P10" i="2"/>
  <c r="P13" i="2" s="1"/>
  <c r="Q10" i="2"/>
  <c r="Q13" i="2" s="1"/>
  <c r="R10" i="2"/>
  <c r="R13" i="2" s="1"/>
  <c r="S10" i="2"/>
  <c r="S13" i="2" s="1"/>
  <c r="T10" i="2"/>
  <c r="U10" i="2"/>
  <c r="V10" i="2"/>
  <c r="W10" i="2"/>
  <c r="X10" i="2"/>
  <c r="D13" i="2"/>
  <c r="E13" i="2"/>
  <c r="F13" i="2"/>
  <c r="G13" i="2"/>
  <c r="H13" i="2"/>
  <c r="K13" i="2"/>
  <c r="L13" i="2"/>
  <c r="M13" i="2"/>
  <c r="N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L30" i="2"/>
  <c r="AL17" i="2"/>
  <c r="AL10" i="2"/>
  <c r="AM22" i="2"/>
  <c r="AK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X7" i="2"/>
  <c r="Y7" i="2"/>
  <c r="Z7" i="2"/>
  <c r="Z10" i="2" s="1"/>
  <c r="AA7" i="2"/>
  <c r="AA10" i="2" s="1"/>
  <c r="AB7" i="2"/>
  <c r="AC7" i="2"/>
  <c r="AD7" i="2"/>
  <c r="AD10" i="2" s="1"/>
  <c r="AE7" i="2"/>
  <c r="AE10" i="2" s="1"/>
  <c r="AF7" i="2"/>
  <c r="AF10" i="2" s="1"/>
  <c r="AG7" i="2"/>
  <c r="AG10" i="2" s="1"/>
  <c r="AH7" i="2"/>
  <c r="AH10" i="2" s="1"/>
  <c r="AI7" i="2"/>
  <c r="AI10" i="2" s="1"/>
  <c r="AJ7" i="2"/>
  <c r="AK7" i="2"/>
  <c r="AK10" i="2" s="1"/>
  <c r="X30" i="2"/>
  <c r="Y30" i="2"/>
  <c r="AK30" i="2"/>
  <c r="Z30" i="2"/>
  <c r="AA30" i="2"/>
  <c r="AB30" i="2"/>
  <c r="AC30" i="2"/>
  <c r="AD30" i="2"/>
  <c r="AE30" i="2"/>
  <c r="AF30" i="2"/>
  <c r="AG30" i="2"/>
  <c r="AH30" i="2"/>
  <c r="AI30" i="2"/>
  <c r="AJ30" i="2"/>
  <c r="Z22" i="2" l="1"/>
  <c r="AM21" i="2"/>
  <c r="AL21" i="2"/>
  <c r="AL22" i="2"/>
  <c r="Y10" i="2"/>
  <c r="AB21" i="2"/>
  <c r="AC21" i="2"/>
  <c r="Y22" i="2"/>
  <c r="AK22" i="2"/>
  <c r="AK21" i="2"/>
  <c r="AC10" i="2"/>
  <c r="AJ10" i="2"/>
  <c r="AJ21" i="2"/>
  <c r="AB10" i="2"/>
  <c r="AC32" i="2"/>
  <c r="AB32" i="2"/>
  <c r="AF21" i="2" l="1"/>
  <c r="AH22" i="2"/>
  <c r="AJ22" i="2"/>
  <c r="AA22" i="2"/>
  <c r="AB22" i="2"/>
  <c r="AC22" i="2"/>
  <c r="AD22" i="2"/>
  <c r="AE22" i="2"/>
  <c r="AF22" i="2"/>
  <c r="AG22" i="2"/>
  <c r="AI22" i="2"/>
  <c r="AJ32" i="2"/>
  <c r="AD21" i="2"/>
  <c r="AE21" i="2"/>
  <c r="AG21" i="2"/>
  <c r="AH21" i="2"/>
  <c r="AI21" i="2"/>
  <c r="AK32" i="2" l="1"/>
  <c r="AI32" i="2"/>
  <c r="AG32" i="2"/>
  <c r="AD32" i="2"/>
  <c r="AE32" i="2"/>
  <c r="AF32" i="2"/>
  <c r="AH32" i="2"/>
  <c r="B6" i="1"/>
  <c r="B9" i="1" s="1"/>
</calcChain>
</file>

<file path=xl/sharedStrings.xml><?xml version="1.0" encoding="utf-8"?>
<sst xmlns="http://schemas.openxmlformats.org/spreadsheetml/2006/main" count="106" uniqueCount="96">
  <si>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</si>
  <si>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</si>
  <si>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</si>
  <si>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</si>
  <si>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</si>
  <si>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</si>
  <si>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</si>
  <si>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</si>
  <si>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</si>
  <si>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</si>
  <si>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</si>
  <si>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</si>
  <si>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</si>
  <si>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</si>
  <si>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</si>
  <si>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</si>
  <si>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</si>
  <si>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</si>
  <si>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</si>
  <si>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</si>
  <si>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</si>
  <si>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</si>
  <si>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</si>
  <si>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</si>
  <si>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</si>
  <si>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</si>
  <si>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</si>
  <si>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</si>
  <si>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</si>
  <si>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</si>
  <si>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</si>
  <si>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</si>
  <si>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</si>
  <si>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</si>
  <si>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</si>
  <si>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</si>
  <si>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</si>
  <si>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</si>
  <si>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</si>
  <si>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</si>
  <si>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</si>
  <si>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</si>
  <si>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</si>
  <si>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</si>
  <si>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</si>
  <si>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Adjusted Gross Margin</t>
  </si>
  <si>
    <t>Q12022</t>
  </si>
  <si>
    <t>Q22022</t>
  </si>
  <si>
    <t>Class A Common</t>
  </si>
  <si>
    <t>(You can use this for "headline" market cap)</t>
  </si>
  <si>
    <t>(Founder controlled shares, 80% of the vote)</t>
  </si>
  <si>
    <t>Class V-1 Common (not swapped yet)</t>
  </si>
  <si>
    <t>Class V-3 Common (not swapped yet)</t>
  </si>
  <si>
    <t>SGA</t>
  </si>
  <si>
    <t>Loss From Equity Method Investment</t>
  </si>
  <si>
    <t>Adjusted EBITDA</t>
  </si>
  <si>
    <t>P/Book</t>
  </si>
  <si>
    <t>Forward P/E</t>
  </si>
  <si>
    <t>EV/EBITDA</t>
  </si>
  <si>
    <t>ZIM - ZIM Shipping</t>
  </si>
  <si>
    <t>Trailing P/E</t>
  </si>
  <si>
    <t>P/Sales</t>
  </si>
  <si>
    <t>EV/R</t>
  </si>
  <si>
    <t>Carried Volume (TEU in thousands)</t>
  </si>
  <si>
    <t>Average Freight Rate ($/TEU)</t>
  </si>
  <si>
    <t>Right of Use Assets</t>
  </si>
  <si>
    <t>Containers &amp; Handling</t>
  </si>
  <si>
    <t>Other</t>
  </si>
  <si>
    <t>Lease Maturity &lt;1 year</t>
  </si>
  <si>
    <t>1-5 years</t>
  </si>
  <si>
    <t>&gt;5 years</t>
  </si>
  <si>
    <t>Traditional Debt</t>
  </si>
  <si>
    <t>Signed Time Charter Deals for 10 11500 TEU LNG vessels (2.3b, 12 year term, starting 2027-28)</t>
  </si>
  <si>
    <t>Q12017</t>
  </si>
  <si>
    <t>Q22017</t>
  </si>
  <si>
    <t>Q32017</t>
  </si>
  <si>
    <t>Q42017</t>
  </si>
  <si>
    <t>Q12018</t>
  </si>
  <si>
    <t>Q22018</t>
  </si>
  <si>
    <t>Q32018</t>
  </si>
  <si>
    <t>Q42018</t>
  </si>
  <si>
    <t>Q12019</t>
  </si>
  <si>
    <t>Q22019</t>
  </si>
  <si>
    <t>Q32019</t>
  </si>
  <si>
    <t>Q42019</t>
  </si>
  <si>
    <t>Q12020</t>
  </si>
  <si>
    <t>Q22020</t>
  </si>
  <si>
    <t>Q32020</t>
  </si>
  <si>
    <t>Q42020</t>
  </si>
  <si>
    <t>Q12021</t>
  </si>
  <si>
    <t>Q22021</t>
  </si>
  <si>
    <t>Q32021</t>
  </si>
  <si>
    <t>Q42021</t>
  </si>
  <si>
    <t>Operating expenses and costs of services</t>
  </si>
  <si>
    <t>Depreciation</t>
  </si>
  <si>
    <t>Other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</si>
</sst>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m/d/yy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4" fontId="4" fillId="0" borderId="0" xfId="0" applyNumberFormat="1" applyFont="1"/>
    <xf numFmtId="3" fontId="5" fillId="2" borderId="0" xfId="0" applyNumberFormat="1" applyFont="1" applyFill="1"/>
    <xf numFmtId="1" fontId="5" fillId="2" borderId="0" xfId="0" applyNumberFormat="1" applyFont="1" applyFill="1"/>
    <xf numFmtId="0" fontId="5" fillId="2" borderId="0" xfId="0" applyFont="1" applyFill="1"/>
    <xf numFmtId="9" fontId="4" fillId="0" borderId="0" xfId="1" applyFont="1"/>
    <xf numFmtId="9" fontId="4" fillId="0" borderId="0" xfId="1" applyFont="1" applyFill="1"/>
    <xf numFmtId="0" fontId="5" fillId="0" borderId="0" xfId="0" applyFont="1"/>
    <xf numFmtId="0" fontId="4" fillId="0" borderId="0" xfId="1" applyNumberFormat="1" applyFont="1"/>
    <xf numFmtId="10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1" fontId="4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1" fontId="4" fillId="0" borderId="0" xfId="0" applyNumberFormat="1" applyFo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8" fontId="5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6" fillId="0" borderId="0" xfId="2" applyFont="1"/>
    <xf numFmtId="164" fontId="4" fillId="0" borderId="0" xfId="0" applyNumberFormat="1" applyFont="1"/>
    <xf numFmtId="3" fontId="4" fillId="0" borderId="0" xfId="0" applyNumberFormat="1" applyFont="1"/>
    <xf numFmtId="0" fontId="7" fillId="0" borderId="0" xfId="0" applyFont="1"/>
    <xf numFmtId="4" fontId="4" fillId="0" borderId="0" xfId="0" applyNumberFormat="1" applyFont="1"/>
    <xf numFmtId="3" fontId="5" fillId="0" borderId="0" xfId="0" applyNumberFormat="1" applyFont="1"/>
    <xf numFmtId="0" fontId="8" fillId="0" borderId="0" xfId="0" applyFont="1"/>
    <xf numFmtId="0" fontId="4" fillId="2" borderId="0" xfId="1" applyNumberFormat="1" applyFont="1" applyFill="1"/>
    <xf numFmtId="1" fontId="9" fillId="2" borderId="0" xfId="0" applyNumberFormat="1" applyFont="1" applyFill="1"/>
    <xf numFmtId="0" fontId="4" fillId="0" borderId="0" xfId="0" applyFont="1"/>
    <xf numFmtId="0" fontId="4" fillId="0" borderId="5" xfId="0" applyFont="1" applyBorder="1"/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/>
    <xf numFmtId="0" fontId="4" fillId="0" borderId="0" xfId="0" applyFont="1" applyBorder="1"/>
    <xf numFmtId="164" fontId="1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H16"/>
  <sheetViews>
    <sheetView workbookViewId="0">
      <selection activeCell="E10" sqref="E10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6" width="38.5703125" style="1" bestFit="1" customWidth="1"/>
    <col min="7" max="16384" width="9.140625" style="1"/>
  </cols>
  <sheetData>
    <row r="1" spans="1:8" x14ac:dyDescent="0.2">
      <c r="A1" s="1" t="s">
        <v>1</v>
      </c>
      <c r="B1" s="38" t="s">
        <v>59</v>
      </c>
    </row>
    <row r="3" spans="1:8" x14ac:dyDescent="0.2">
      <c r="A3" s="1" t="s">
        <v>6</v>
      </c>
    </row>
    <row r="4" spans="1:8" x14ac:dyDescent="0.2">
      <c r="A4" s="1" t="s">
        <v>0</v>
      </c>
      <c r="B4" s="38">
        <v>15.5</v>
      </c>
      <c r="C4" s="2">
        <v>45874</v>
      </c>
      <c r="F4" s="1" t="s">
        <v>48</v>
      </c>
      <c r="G4" s="1">
        <v>109.2</v>
      </c>
      <c r="H4" s="1" t="s">
        <v>49</v>
      </c>
    </row>
    <row r="5" spans="1:8" x14ac:dyDescent="0.2">
      <c r="A5" s="1" t="s">
        <v>2</v>
      </c>
      <c r="B5" s="1">
        <v>120.4</v>
      </c>
      <c r="C5" s="1" t="s">
        <v>29</v>
      </c>
      <c r="F5" s="1" t="s">
        <v>51</v>
      </c>
      <c r="G5" s="1">
        <v>76.2</v>
      </c>
    </row>
    <row r="6" spans="1:8" x14ac:dyDescent="0.2">
      <c r="A6" s="1" t="s">
        <v>3</v>
      </c>
      <c r="B6" s="1">
        <f xml:space="preserve"> B4 * B5</f>
        <v>1866.2</v>
      </c>
      <c r="F6" s="1" t="s">
        <v>52</v>
      </c>
      <c r="G6" s="1">
        <v>404.3</v>
      </c>
      <c r="H6" s="1" t="s">
        <v>50</v>
      </c>
    </row>
    <row r="7" spans="1:8" x14ac:dyDescent="0.2">
      <c r="A7" s="1" t="s">
        <v>26</v>
      </c>
      <c r="B7" s="1">
        <v>2310</v>
      </c>
    </row>
    <row r="8" spans="1:8" x14ac:dyDescent="0.2">
      <c r="A8" s="1" t="s">
        <v>4</v>
      </c>
      <c r="B8" s="1">
        <v>5880</v>
      </c>
      <c r="D8" s="1" t="s">
        <v>31</v>
      </c>
      <c r="E8" s="1">
        <v>19.190000000000001</v>
      </c>
    </row>
    <row r="9" spans="1:8" x14ac:dyDescent="0.2">
      <c r="A9" s="1" t="s">
        <v>7</v>
      </c>
      <c r="B9" s="1">
        <f>B6 - B7 + B8</f>
        <v>5436.2</v>
      </c>
      <c r="D9" s="1" t="s">
        <v>27</v>
      </c>
      <c r="E9" s="1">
        <v>32.86</v>
      </c>
    </row>
    <row r="11" spans="1:8" x14ac:dyDescent="0.2">
      <c r="A11" s="38" t="s">
        <v>60</v>
      </c>
      <c r="B11" s="1">
        <v>0.79</v>
      </c>
    </row>
    <row r="12" spans="1:8" x14ac:dyDescent="0.2">
      <c r="A12" s="38" t="s">
        <v>57</v>
      </c>
      <c r="B12" s="1">
        <v>4.5</v>
      </c>
    </row>
    <row r="13" spans="1:8" x14ac:dyDescent="0.2">
      <c r="A13" s="38" t="s">
        <v>61</v>
      </c>
      <c r="B13" s="1">
        <v>0.22</v>
      </c>
    </row>
    <row r="14" spans="1:8" x14ac:dyDescent="0.2">
      <c r="A14" s="38" t="s">
        <v>56</v>
      </c>
      <c r="B14" s="1">
        <v>0.49</v>
      </c>
    </row>
    <row r="15" spans="1:8" x14ac:dyDescent="0.2">
      <c r="A15" s="38" t="s">
        <v>58</v>
      </c>
      <c r="B15" s="1">
        <v>1.89</v>
      </c>
    </row>
    <row r="16" spans="1:8" x14ac:dyDescent="0.2">
      <c r="A16" s="38" t="s">
        <v>62</v>
      </c>
      <c r="B16" s="1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AT77"/>
  <sheetViews>
    <sheetView tabSelected="1" workbookViewId="0">
      <selection activeCell="D26" sqref="D26"/>
    </sheetView>
  </sheetViews>
  <sheetFormatPr defaultRowHeight="14.25" x14ac:dyDescent="0.2"/>
  <cols>
    <col min="1" max="1" width="9.140625" style="1"/>
    <col min="2" max="2" width="42.85546875" style="1" bestFit="1" customWidth="1"/>
    <col min="3" max="30" width="9.140625" style="1"/>
    <col min="31" max="33" width="13.140625" style="1" customWidth="1"/>
    <col min="34" max="34" width="18.85546875" style="1" customWidth="1"/>
    <col min="35" max="35" width="14.85546875" style="1" customWidth="1"/>
    <col min="36" max="36" width="15" style="1" customWidth="1"/>
    <col min="37" max="37" width="14.85546875" style="1" bestFit="1" customWidth="1"/>
    <col min="38" max="38" width="9.28515625" style="1" bestFit="1" customWidth="1"/>
    <col min="39" max="39" width="9.5703125" style="1" bestFit="1" customWidth="1"/>
    <col min="40" max="16384" width="9.140625" style="1"/>
  </cols>
  <sheetData>
    <row r="1" spans="1:40" x14ac:dyDescent="0.2">
      <c r="A1" s="27" t="s">
        <v>8</v>
      </c>
      <c r="B1" s="1" t="s">
        <v>37</v>
      </c>
    </row>
    <row r="2" spans="1:40" x14ac:dyDescent="0.2">
      <c r="A2" s="28"/>
      <c r="B2" s="28"/>
      <c r="C2" s="28"/>
      <c r="D2" s="42" t="s">
        <v>73</v>
      </c>
      <c r="E2" s="42" t="s">
        <v>74</v>
      </c>
      <c r="F2" s="42" t="s">
        <v>75</v>
      </c>
      <c r="G2" s="42" t="s">
        <v>76</v>
      </c>
      <c r="H2" s="42" t="s">
        <v>77</v>
      </c>
      <c r="I2" s="42" t="s">
        <v>78</v>
      </c>
      <c r="J2" s="42" t="s">
        <v>79</v>
      </c>
      <c r="K2" s="42" t="s">
        <v>80</v>
      </c>
      <c r="L2" s="42" t="s">
        <v>81</v>
      </c>
      <c r="M2" s="42" t="s">
        <v>82</v>
      </c>
      <c r="N2" s="42" t="s">
        <v>83</v>
      </c>
      <c r="O2" s="42" t="s">
        <v>84</v>
      </c>
      <c r="P2" s="42" t="s">
        <v>85</v>
      </c>
      <c r="Q2" s="42" t="s">
        <v>86</v>
      </c>
      <c r="R2" s="42" t="s">
        <v>87</v>
      </c>
      <c r="S2" s="42" t="s">
        <v>88</v>
      </c>
      <c r="T2" s="42" t="s">
        <v>89</v>
      </c>
      <c r="U2" s="42" t="s">
        <v>90</v>
      </c>
      <c r="V2" s="42" t="s">
        <v>91</v>
      </c>
      <c r="W2" s="42" t="s">
        <v>92</v>
      </c>
      <c r="X2" s="28" t="s">
        <v>46</v>
      </c>
      <c r="Y2" s="28" t="s">
        <v>47</v>
      </c>
      <c r="Z2" s="28" t="s">
        <v>14</v>
      </c>
      <c r="AA2" s="28" t="s">
        <v>15</v>
      </c>
      <c r="AB2" s="28" t="s">
        <v>16</v>
      </c>
      <c r="AC2" s="28" t="s">
        <v>17</v>
      </c>
      <c r="AD2" s="28" t="s">
        <v>18</v>
      </c>
      <c r="AE2" s="28" t="s">
        <v>19</v>
      </c>
      <c r="AF2" s="28" t="s">
        <v>20</v>
      </c>
      <c r="AG2" s="28" t="s">
        <v>21</v>
      </c>
      <c r="AH2" s="28" t="s">
        <v>22</v>
      </c>
      <c r="AI2" s="28" t="s">
        <v>23</v>
      </c>
      <c r="AJ2" s="28" t="s">
        <v>5</v>
      </c>
      <c r="AK2" s="28" t="s">
        <v>28</v>
      </c>
      <c r="AL2" s="28" t="s">
        <v>29</v>
      </c>
      <c r="AM2" s="28" t="s">
        <v>30</v>
      </c>
      <c r="AN2" s="28" t="s">
        <v>32</v>
      </c>
    </row>
    <row r="3" spans="1:40" x14ac:dyDescent="0.2">
      <c r="A3" s="29"/>
      <c r="B3" s="39" t="s">
        <v>63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40" x14ac:dyDescent="0.2">
      <c r="B4" s="38" t="s">
        <v>64</v>
      </c>
    </row>
    <row r="6" spans="1:40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40" s="5" customFormat="1" ht="15" x14ac:dyDescent="0.25">
      <c r="A7" s="3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>
        <f t="shared" ref="X7:AJ7" si="0">SUM(X3:X5)</f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  <c r="AH7" s="4">
        <f t="shared" si="0"/>
        <v>0</v>
      </c>
      <c r="AI7" s="4">
        <f t="shared" si="0"/>
        <v>0</v>
      </c>
      <c r="AJ7" s="4">
        <f t="shared" si="0"/>
        <v>0</v>
      </c>
      <c r="AK7" s="4">
        <f>SUM(AK3:AK5)</f>
        <v>0</v>
      </c>
      <c r="AL7" s="35">
        <v>592</v>
      </c>
      <c r="AM7" s="4"/>
    </row>
    <row r="8" spans="1:40" x14ac:dyDescent="0.2">
      <c r="A8" s="29"/>
      <c r="B8" s="39" t="s">
        <v>93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17"/>
      <c r="AL8" s="17"/>
      <c r="AM8" s="17"/>
    </row>
    <row r="9" spans="1:40" x14ac:dyDescent="0.2">
      <c r="A9" s="29"/>
      <c r="B9" s="39" t="s">
        <v>94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17"/>
      <c r="AL9" s="17"/>
      <c r="AM9" s="17"/>
    </row>
    <row r="10" spans="1:40" s="5" customFormat="1" ht="15" x14ac:dyDescent="0.25">
      <c r="A10" s="3"/>
      <c r="B10" s="3" t="s">
        <v>10</v>
      </c>
      <c r="C10" s="4"/>
      <c r="D10" s="4">
        <f t="shared" ref="D10:W10" si="1">D7 - SUM(D8:D9)</f>
        <v>0</v>
      </c>
      <c r="E10" s="4">
        <f t="shared" si="1"/>
        <v>0</v>
      </c>
      <c r="F10" s="4">
        <f t="shared" si="1"/>
        <v>0</v>
      </c>
      <c r="G10" s="4">
        <f t="shared" si="1"/>
        <v>0</v>
      </c>
      <c r="H10" s="4">
        <f t="shared" si="1"/>
        <v>0</v>
      </c>
      <c r="I10" s="4">
        <f t="shared" si="1"/>
        <v>0</v>
      </c>
      <c r="J10" s="4">
        <f t="shared" si="1"/>
        <v>0</v>
      </c>
      <c r="K10" s="4">
        <f t="shared" si="1"/>
        <v>0</v>
      </c>
      <c r="L10" s="4">
        <f t="shared" si="1"/>
        <v>0</v>
      </c>
      <c r="M10" s="4">
        <f t="shared" si="1"/>
        <v>0</v>
      </c>
      <c r="N10" s="4">
        <f t="shared" si="1"/>
        <v>0</v>
      </c>
      <c r="O10" s="4">
        <f t="shared" si="1"/>
        <v>0</v>
      </c>
      <c r="P10" s="4">
        <f t="shared" si="1"/>
        <v>0</v>
      </c>
      <c r="Q10" s="4">
        <f t="shared" si="1"/>
        <v>0</v>
      </c>
      <c r="R10" s="4">
        <f t="shared" si="1"/>
        <v>0</v>
      </c>
      <c r="S10" s="4">
        <f t="shared" si="1"/>
        <v>0</v>
      </c>
      <c r="T10" s="4">
        <f t="shared" si="1"/>
        <v>0</v>
      </c>
      <c r="U10" s="4">
        <f t="shared" si="1"/>
        <v>0</v>
      </c>
      <c r="V10" s="4">
        <f t="shared" si="1"/>
        <v>0</v>
      </c>
      <c r="W10" s="4">
        <f t="shared" si="1"/>
        <v>0</v>
      </c>
      <c r="X10" s="4">
        <f>X7 - SUM(X8:X9)</f>
        <v>0</v>
      </c>
      <c r="Y10" s="4">
        <f>Y7 - SUM(Y8:Y9)</f>
        <v>0</v>
      </c>
      <c r="Z10" s="4">
        <f>Z7 - SUM(Z8:Z9)</f>
        <v>0</v>
      </c>
      <c r="AA10" s="4">
        <f>AA7 - SUM(AA8:AA9)</f>
        <v>0</v>
      </c>
      <c r="AB10" s="4">
        <f>AB7 - SUM(AB8:AB9)</f>
        <v>0</v>
      </c>
      <c r="AC10" s="4">
        <f>AC7 - SUM(AC8:AC9)</f>
        <v>0</v>
      </c>
      <c r="AD10" s="4">
        <f>AD7 - SUM(AD8:AD9)</f>
        <v>0</v>
      </c>
      <c r="AE10" s="4">
        <f>AE7 - SUM(AE8:AE9)</f>
        <v>0</v>
      </c>
      <c r="AF10" s="4">
        <f>AF7 - SUM(AF8:AF9)</f>
        <v>0</v>
      </c>
      <c r="AG10" s="4">
        <f>AG7 - SUM(AG8:AG9)</f>
        <v>0</v>
      </c>
      <c r="AH10" s="4">
        <f>AH7 - SUM(AH8:AH9)</f>
        <v>0</v>
      </c>
      <c r="AI10" s="4">
        <f>AI7 - SUM(AI8:AI9)</f>
        <v>0</v>
      </c>
      <c r="AJ10" s="4">
        <f>AJ7 - SUM(AJ8:AJ9)</f>
        <v>0</v>
      </c>
      <c r="AK10" s="4">
        <f>AK7 - SUM(AK8:AK9)</f>
        <v>0</v>
      </c>
      <c r="AL10" s="4">
        <f>AL7 - SUM(AL8:AL9)</f>
        <v>592</v>
      </c>
    </row>
    <row r="11" spans="1:40" x14ac:dyDescent="0.2">
      <c r="A11" s="29"/>
      <c r="B11" s="39" t="s">
        <v>95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40" x14ac:dyDescent="0.2">
      <c r="A12" s="29"/>
      <c r="B12" s="29" t="s">
        <v>53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40" s="5" customFormat="1" ht="15" x14ac:dyDescent="0.25">
      <c r="A13" s="3"/>
      <c r="B13" s="3" t="s">
        <v>11</v>
      </c>
      <c r="D13" s="4">
        <f t="shared" ref="D13:AK13" si="2">D10+D11-D12</f>
        <v>0</v>
      </c>
      <c r="E13" s="4">
        <f t="shared" si="2"/>
        <v>0</v>
      </c>
      <c r="F13" s="4">
        <f t="shared" si="2"/>
        <v>0</v>
      </c>
      <c r="G13" s="4">
        <f t="shared" si="2"/>
        <v>0</v>
      </c>
      <c r="H13" s="4">
        <f t="shared" si="2"/>
        <v>0</v>
      </c>
      <c r="I13" s="4">
        <f t="shared" si="2"/>
        <v>0</v>
      </c>
      <c r="J13" s="4">
        <f t="shared" si="2"/>
        <v>0</v>
      </c>
      <c r="K13" s="4">
        <f t="shared" si="2"/>
        <v>0</v>
      </c>
      <c r="L13" s="4">
        <f t="shared" si="2"/>
        <v>0</v>
      </c>
      <c r="M13" s="4">
        <f t="shared" si="2"/>
        <v>0</v>
      </c>
      <c r="N13" s="4">
        <f t="shared" si="2"/>
        <v>0</v>
      </c>
      <c r="O13" s="4">
        <f t="shared" si="2"/>
        <v>0</v>
      </c>
      <c r="P13" s="4">
        <f t="shared" si="2"/>
        <v>0</v>
      </c>
      <c r="Q13" s="4">
        <f t="shared" si="2"/>
        <v>0</v>
      </c>
      <c r="R13" s="4">
        <f t="shared" si="2"/>
        <v>0</v>
      </c>
      <c r="S13" s="4">
        <f t="shared" si="2"/>
        <v>0</v>
      </c>
      <c r="T13" s="4">
        <f t="shared" si="2"/>
        <v>0</v>
      </c>
      <c r="U13" s="4">
        <f t="shared" si="2"/>
        <v>0</v>
      </c>
      <c r="V13" s="4">
        <f t="shared" si="2"/>
        <v>0</v>
      </c>
      <c r="W13" s="4">
        <f t="shared" si="2"/>
        <v>0</v>
      </c>
      <c r="X13" s="4">
        <f t="shared" si="2"/>
        <v>0</v>
      </c>
      <c r="Y13" s="4">
        <f t="shared" si="2"/>
        <v>0</v>
      </c>
      <c r="Z13" s="4">
        <f t="shared" si="2"/>
        <v>0</v>
      </c>
      <c r="AA13" s="4">
        <f t="shared" si="2"/>
        <v>0</v>
      </c>
      <c r="AB13" s="4">
        <f t="shared" si="2"/>
        <v>0</v>
      </c>
      <c r="AC13" s="4">
        <f t="shared" si="2"/>
        <v>0</v>
      </c>
      <c r="AD13" s="4">
        <f t="shared" si="2"/>
        <v>0</v>
      </c>
      <c r="AE13" s="4">
        <f t="shared" si="2"/>
        <v>0</v>
      </c>
      <c r="AF13" s="4">
        <f t="shared" si="2"/>
        <v>0</v>
      </c>
      <c r="AG13" s="4">
        <f t="shared" si="2"/>
        <v>0</v>
      </c>
      <c r="AH13" s="4">
        <f t="shared" si="2"/>
        <v>0</v>
      </c>
      <c r="AI13" s="4">
        <f t="shared" si="2"/>
        <v>0</v>
      </c>
      <c r="AJ13" s="4">
        <f t="shared" si="2"/>
        <v>0</v>
      </c>
      <c r="AK13" s="4">
        <f t="shared" si="2"/>
        <v>0</v>
      </c>
      <c r="AL13" s="4">
        <f>AL10+AL11-AL12</f>
        <v>592</v>
      </c>
    </row>
    <row r="14" spans="1:40" x14ac:dyDescent="0.2">
      <c r="B14" s="1" t="s">
        <v>41</v>
      </c>
      <c r="Z14" s="30"/>
      <c r="AA14" s="30"/>
      <c r="AB14" s="30"/>
      <c r="AC14" s="30"/>
      <c r="AD14" s="30"/>
      <c r="AF14" s="30"/>
      <c r="AG14" s="30"/>
      <c r="AH14" s="30"/>
    </row>
    <row r="15" spans="1:40" x14ac:dyDescent="0.2">
      <c r="B15" s="1" t="s">
        <v>42</v>
      </c>
      <c r="Z15" s="30"/>
      <c r="AA15" s="30"/>
      <c r="AB15" s="30"/>
      <c r="AC15" s="30"/>
      <c r="AD15" s="30"/>
      <c r="AF15" s="30"/>
      <c r="AH15" s="30"/>
    </row>
    <row r="16" spans="1:40" x14ac:dyDescent="0.2">
      <c r="B16" s="1" t="s">
        <v>54</v>
      </c>
      <c r="Z16" s="30"/>
      <c r="AA16" s="30"/>
      <c r="AB16" s="30"/>
      <c r="AC16" s="30"/>
      <c r="AD16" s="30"/>
      <c r="AF16" s="30"/>
      <c r="AH16" s="30"/>
    </row>
    <row r="17" spans="2:39" s="5" customFormat="1" ht="15" x14ac:dyDescent="0.25">
      <c r="B17" s="5" t="s">
        <v>12</v>
      </c>
      <c r="X17" s="5">
        <f t="shared" ref="X17" si="3">X14-X15-X16</f>
        <v>0</v>
      </c>
      <c r="Y17" s="5">
        <f t="shared" ref="Y17" si="4">Y14-Y15-Y16</f>
        <v>0</v>
      </c>
      <c r="Z17" s="5">
        <f t="shared" ref="Z17" si="5">Z14-Z15-Z16</f>
        <v>0</v>
      </c>
      <c r="AA17" s="5">
        <f t="shared" ref="AA17" si="6">AA14-AA15-AA16</f>
        <v>0</v>
      </c>
      <c r="AB17" s="5">
        <f t="shared" ref="AB17" si="7">AB14-AB15-AB16</f>
        <v>0</v>
      </c>
      <c r="AC17" s="5">
        <f t="shared" ref="AC17" si="8">AC14-AC15-AC16</f>
        <v>0</v>
      </c>
      <c r="AD17" s="5">
        <f t="shared" ref="AD17" si="9">AD14-AD15-AD16</f>
        <v>0</v>
      </c>
      <c r="AE17" s="5">
        <f t="shared" ref="AE17" si="10">AE14-AE15-AE16</f>
        <v>0</v>
      </c>
      <c r="AF17" s="5">
        <f t="shared" ref="AF17" si="11">AF14-AF15-AF16</f>
        <v>0</v>
      </c>
      <c r="AG17" s="5">
        <f t="shared" ref="AG17:AJ17" si="12">AG14-AG15-AG16</f>
        <v>0</v>
      </c>
      <c r="AH17" s="5">
        <f t="shared" si="12"/>
        <v>0</v>
      </c>
      <c r="AI17" s="5">
        <f t="shared" si="12"/>
        <v>0</v>
      </c>
      <c r="AJ17" s="5">
        <f t="shared" si="12"/>
        <v>0</v>
      </c>
      <c r="AK17" s="5">
        <f>AK14-AK15-AK16</f>
        <v>0</v>
      </c>
      <c r="AL17" s="5">
        <f>AL14-AL15-AL16</f>
        <v>0</v>
      </c>
    </row>
    <row r="18" spans="2:39" x14ac:dyDescent="0.2">
      <c r="B18" s="1" t="s">
        <v>34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F18" s="31"/>
      <c r="AG18" s="31"/>
      <c r="AH18" s="31"/>
      <c r="AI18" s="31"/>
      <c r="AK18" s="31"/>
    </row>
    <row r="19" spans="2:39" x14ac:dyDescent="0.2">
      <c r="B19" s="1" t="s">
        <v>33</v>
      </c>
      <c r="AC19" s="30"/>
      <c r="AD19" s="30"/>
      <c r="AF19" s="30"/>
      <c r="AG19" s="30"/>
      <c r="AH19" s="30"/>
    </row>
    <row r="21" spans="2:39" x14ac:dyDescent="0.2">
      <c r="B21" s="1" t="s">
        <v>39</v>
      </c>
      <c r="C21" s="38" t="s">
        <v>44</v>
      </c>
      <c r="D21" s="38" t="s">
        <v>44</v>
      </c>
      <c r="E21" s="38" t="s">
        <v>44</v>
      </c>
      <c r="F21" s="38" t="s">
        <v>44</v>
      </c>
      <c r="G21" s="38" t="s">
        <v>44</v>
      </c>
      <c r="H21" s="6" t="e">
        <f>(H7/D7) - 1</f>
        <v>#DIV/0!</v>
      </c>
      <c r="I21" s="6" t="e">
        <f>(I7/E7) - 1</f>
        <v>#DIV/0!</v>
      </c>
      <c r="J21" s="6" t="e">
        <f>(J7/F7) - 1</f>
        <v>#DIV/0!</v>
      </c>
      <c r="K21" s="6" t="e">
        <f>(K7/G7) - 1</f>
        <v>#DIV/0!</v>
      </c>
      <c r="L21" s="6" t="e">
        <f>(L7/H7) - 1</f>
        <v>#DIV/0!</v>
      </c>
      <c r="M21" s="6" t="e">
        <f>(M7/I7) - 1</f>
        <v>#DIV/0!</v>
      </c>
      <c r="N21" s="6" t="e">
        <f>(N7/J7) - 1</f>
        <v>#DIV/0!</v>
      </c>
      <c r="O21" s="6" t="e">
        <f>(O7/K7) - 1</f>
        <v>#DIV/0!</v>
      </c>
      <c r="P21" s="6" t="e">
        <f>(P7/L7) - 1</f>
        <v>#DIV/0!</v>
      </c>
      <c r="Q21" s="6" t="e">
        <f>(Q7/M7) - 1</f>
        <v>#DIV/0!</v>
      </c>
      <c r="R21" s="6" t="e">
        <f>(R7/N7) - 1</f>
        <v>#DIV/0!</v>
      </c>
      <c r="S21" s="6" t="e">
        <f>(S7/O7) - 1</f>
        <v>#DIV/0!</v>
      </c>
      <c r="T21" s="6" t="e">
        <f>(T7/P7) - 1</f>
        <v>#DIV/0!</v>
      </c>
      <c r="U21" s="6" t="e">
        <f>(U7/Q7) - 1</f>
        <v>#DIV/0!</v>
      </c>
      <c r="V21" s="6" t="e">
        <f>(V7/R7) - 1</f>
        <v>#DIV/0!</v>
      </c>
      <c r="W21" s="6" t="e">
        <f>(W7/S7) - 1</f>
        <v>#DIV/0!</v>
      </c>
      <c r="X21" s="6" t="e">
        <f>(X7/T7) - 1</f>
        <v>#DIV/0!</v>
      </c>
      <c r="Y21" s="6" t="e">
        <f>(Y7/U7) - 1</f>
        <v>#DIV/0!</v>
      </c>
      <c r="Z21" s="6" t="e">
        <f>(Z7/V7) - 1</f>
        <v>#DIV/0!</v>
      </c>
      <c r="AA21" s="6" t="e">
        <f>(AA7/W7) - 1</f>
        <v>#DIV/0!</v>
      </c>
      <c r="AB21" s="6" t="e">
        <f>(AB7/X7) - 1</f>
        <v>#DIV/0!</v>
      </c>
      <c r="AC21" s="6" t="e">
        <f>(AC7/Y7) - 1</f>
        <v>#DIV/0!</v>
      </c>
      <c r="AD21" s="6" t="e">
        <f>(AD7/Z7) - 1</f>
        <v>#DIV/0!</v>
      </c>
      <c r="AE21" s="6" t="e">
        <f>(AE7/AA7) - 1</f>
        <v>#DIV/0!</v>
      </c>
      <c r="AF21" s="6" t="e">
        <f>(AF7/AB7) - 1</f>
        <v>#DIV/0!</v>
      </c>
      <c r="AG21" s="6" t="e">
        <f>(AG7/AC7) - 1</f>
        <v>#DIV/0!</v>
      </c>
      <c r="AH21" s="6" t="e">
        <f>(AH7/AD7) - 1</f>
        <v>#DIV/0!</v>
      </c>
      <c r="AI21" s="6" t="e">
        <f>(AI7/AE7) - 1</f>
        <v>#DIV/0!</v>
      </c>
      <c r="AJ21" s="6" t="e">
        <f>(AJ7/AF7) - 1</f>
        <v>#DIV/0!</v>
      </c>
      <c r="AK21" s="6" t="e">
        <f>(AK7/AG7) - 1</f>
        <v>#DIV/0!</v>
      </c>
      <c r="AL21" s="6" t="e">
        <f>(AL7/AH7) - 1</f>
        <v>#DIV/0!</v>
      </c>
      <c r="AM21" s="6" t="e">
        <f>(AM7/AI7) - 1</f>
        <v>#DIV/0!</v>
      </c>
    </row>
    <row r="22" spans="2:39" x14ac:dyDescent="0.2">
      <c r="B22" s="1" t="s">
        <v>40</v>
      </c>
      <c r="C22" s="38" t="s">
        <v>44</v>
      </c>
      <c r="D22" s="6" t="e">
        <f xml:space="preserve"> (D7/C7) - 1</f>
        <v>#DIV/0!</v>
      </c>
      <c r="E22" s="6" t="e">
        <f xml:space="preserve"> (E7/D7) - 1</f>
        <v>#DIV/0!</v>
      </c>
      <c r="F22" s="6" t="e">
        <f xml:space="preserve"> (F7/E7) - 1</f>
        <v>#DIV/0!</v>
      </c>
      <c r="G22" s="6" t="e">
        <f xml:space="preserve"> (G7/F7) - 1</f>
        <v>#DIV/0!</v>
      </c>
      <c r="H22" s="6" t="e">
        <f xml:space="preserve"> (H7/G7) - 1</f>
        <v>#DIV/0!</v>
      </c>
      <c r="I22" s="6" t="e">
        <f xml:space="preserve"> (I7/H7) - 1</f>
        <v>#DIV/0!</v>
      </c>
      <c r="J22" s="6" t="e">
        <f xml:space="preserve"> (J7/I7) - 1</f>
        <v>#DIV/0!</v>
      </c>
      <c r="K22" s="6" t="e">
        <f xml:space="preserve"> (K7/J7) - 1</f>
        <v>#DIV/0!</v>
      </c>
      <c r="L22" s="6" t="e">
        <f xml:space="preserve"> (L7/K7) - 1</f>
        <v>#DIV/0!</v>
      </c>
      <c r="M22" s="6" t="e">
        <f xml:space="preserve"> (M7/L7) - 1</f>
        <v>#DIV/0!</v>
      </c>
      <c r="N22" s="6" t="e">
        <f xml:space="preserve"> (N7/M7) - 1</f>
        <v>#DIV/0!</v>
      </c>
      <c r="O22" s="6" t="e">
        <f xml:space="preserve"> (O7/N7) - 1</f>
        <v>#DIV/0!</v>
      </c>
      <c r="P22" s="6" t="e">
        <f xml:space="preserve"> (P7/O7) - 1</f>
        <v>#DIV/0!</v>
      </c>
      <c r="Q22" s="6" t="e">
        <f xml:space="preserve"> (Q7/P7) - 1</f>
        <v>#DIV/0!</v>
      </c>
      <c r="R22" s="6" t="e">
        <f xml:space="preserve"> (R7/Q7) - 1</f>
        <v>#DIV/0!</v>
      </c>
      <c r="S22" s="6" t="e">
        <f xml:space="preserve"> (S7/R7) - 1</f>
        <v>#DIV/0!</v>
      </c>
      <c r="T22" s="6" t="e">
        <f xml:space="preserve"> (T7/S7) - 1</f>
        <v>#DIV/0!</v>
      </c>
      <c r="U22" s="6" t="e">
        <f xml:space="preserve"> (U7/T7) - 1</f>
        <v>#DIV/0!</v>
      </c>
      <c r="V22" s="6" t="e">
        <f xml:space="preserve"> (V7/U7) - 1</f>
        <v>#DIV/0!</v>
      </c>
      <c r="W22" s="6" t="e">
        <f xml:space="preserve"> (W7/V7) - 1</f>
        <v>#DIV/0!</v>
      </c>
      <c r="X22" s="6" t="e">
        <f xml:space="preserve"> (X7/W7) - 1</f>
        <v>#DIV/0!</v>
      </c>
      <c r="Y22" s="6" t="e">
        <f xml:space="preserve"> (Y7/X7) - 1</f>
        <v>#DIV/0!</v>
      </c>
      <c r="Z22" s="6" t="e">
        <f xml:space="preserve"> (Z7/Y7) - 1</f>
        <v>#DIV/0!</v>
      </c>
      <c r="AA22" s="6" t="e">
        <f xml:space="preserve"> (AA7/Z7) - 1</f>
        <v>#DIV/0!</v>
      </c>
      <c r="AB22" s="6" t="e">
        <f xml:space="preserve"> (AB7/AA7) - 1</f>
        <v>#DIV/0!</v>
      </c>
      <c r="AC22" s="6" t="e">
        <f xml:space="preserve"> (AC7/AB7) - 1</f>
        <v>#DIV/0!</v>
      </c>
      <c r="AD22" s="6" t="e">
        <f xml:space="preserve"> (AD7/AC7) - 1</f>
        <v>#DIV/0!</v>
      </c>
      <c r="AE22" s="6" t="e">
        <f xml:space="preserve"> (AE7/AD7) - 1</f>
        <v>#DIV/0!</v>
      </c>
      <c r="AF22" s="6" t="e">
        <f xml:space="preserve"> (AF7/AE7) - 1</f>
        <v>#DIV/0!</v>
      </c>
      <c r="AG22" s="6" t="e">
        <f xml:space="preserve"> (AG7/AF7) - 1</f>
        <v>#DIV/0!</v>
      </c>
      <c r="AH22" s="6" t="e">
        <f xml:space="preserve"> (AH7/AG7) - 1</f>
        <v>#DIV/0!</v>
      </c>
      <c r="AI22" s="6" t="e">
        <f xml:space="preserve"> (AI7/AH7) - 1</f>
        <v>#DIV/0!</v>
      </c>
      <c r="AJ22" s="6" t="e">
        <f xml:space="preserve"> (AJ7/AI7) - 1</f>
        <v>#DIV/0!</v>
      </c>
      <c r="AK22" s="6" t="e">
        <f xml:space="preserve"> (AK7/AJ7) - 1</f>
        <v>#DIV/0!</v>
      </c>
      <c r="AL22" s="6" t="e">
        <f xml:space="preserve"> (AL7/AK7) - 1</f>
        <v>#DIV/0!</v>
      </c>
      <c r="AM22" s="6">
        <f xml:space="preserve"> (AM7/AL7) - 1</f>
        <v>-1</v>
      </c>
    </row>
    <row r="23" spans="2:39" x14ac:dyDescent="0.2">
      <c r="Z23" s="6"/>
      <c r="AA23" s="7"/>
      <c r="AB23" s="7"/>
      <c r="AC23" s="7"/>
      <c r="AD23" s="7"/>
      <c r="AE23" s="7"/>
      <c r="AF23" s="7"/>
      <c r="AG23" s="7"/>
      <c r="AH23" s="7"/>
      <c r="AI23" s="7"/>
      <c r="AJ23" s="6"/>
    </row>
    <row r="24" spans="2:39" s="6" customFormat="1" x14ac:dyDescent="0.2">
      <c r="B24" s="6" t="s">
        <v>43</v>
      </c>
      <c r="AA24" s="7"/>
      <c r="AB24" s="7"/>
      <c r="AC24" s="7"/>
      <c r="AD24" s="7"/>
      <c r="AE24" s="7"/>
      <c r="AF24" s="7"/>
      <c r="AG24" s="7"/>
      <c r="AH24" s="7"/>
      <c r="AI24" s="7"/>
    </row>
    <row r="25" spans="2:39" s="6" customFormat="1" x14ac:dyDescent="0.2">
      <c r="B25" s="6" t="s">
        <v>45</v>
      </c>
      <c r="AA25" s="7"/>
      <c r="AB25" s="7"/>
      <c r="AC25" s="7"/>
      <c r="AD25" s="7"/>
      <c r="AE25" s="7"/>
      <c r="AF25" s="7"/>
      <c r="AG25" s="7"/>
      <c r="AH25" s="7"/>
      <c r="AI25" s="7"/>
    </row>
    <row r="26" spans="2:39" s="34" customFormat="1" x14ac:dyDescent="0.2">
      <c r="B26" s="34" t="s">
        <v>55</v>
      </c>
    </row>
    <row r="28" spans="2:39" s="8" customFormat="1" ht="15" x14ac:dyDescent="0.25">
      <c r="B28" s="32" t="s">
        <v>25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  <c r="AA28" s="33"/>
      <c r="AB28" s="33"/>
      <c r="AC28" s="33"/>
      <c r="AD28" s="33"/>
      <c r="AE28" s="33"/>
      <c r="AF28" s="33"/>
    </row>
    <row r="29" spans="2:39" x14ac:dyDescent="0.2">
      <c r="B29" s="29" t="s">
        <v>24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  <c r="AA29" s="30"/>
      <c r="AB29" s="30"/>
      <c r="AC29" s="30"/>
      <c r="AD29" s="30"/>
      <c r="AE29" s="30"/>
      <c r="AF29" s="30"/>
      <c r="AG29" s="30"/>
      <c r="AI29" s="9"/>
    </row>
    <row r="30" spans="2:39" s="8" customFormat="1" ht="15" x14ac:dyDescent="0.25">
      <c r="B30" s="32" t="s">
        <v>13</v>
      </c>
      <c r="C30" s="8">
        <f t="shared" ref="C30:W30" si="13">C28-C29</f>
        <v>0</v>
      </c>
      <c r="D30" s="8">
        <f t="shared" si="13"/>
        <v>0</v>
      </c>
      <c r="E30" s="8">
        <f t="shared" si="13"/>
        <v>0</v>
      </c>
      <c r="F30" s="8">
        <f t="shared" si="13"/>
        <v>0</v>
      </c>
      <c r="G30" s="8">
        <f t="shared" si="13"/>
        <v>0</v>
      </c>
      <c r="H30" s="8">
        <f t="shared" si="13"/>
        <v>0</v>
      </c>
      <c r="I30" s="8">
        <f t="shared" si="13"/>
        <v>0</v>
      </c>
      <c r="J30" s="8">
        <f t="shared" si="13"/>
        <v>0</v>
      </c>
      <c r="K30" s="8">
        <f t="shared" si="13"/>
        <v>0</v>
      </c>
      <c r="L30" s="8">
        <f t="shared" si="13"/>
        <v>0</v>
      </c>
      <c r="M30" s="8">
        <f t="shared" si="13"/>
        <v>0</v>
      </c>
      <c r="N30" s="8">
        <f t="shared" si="13"/>
        <v>0</v>
      </c>
      <c r="O30" s="8">
        <f t="shared" si="13"/>
        <v>0</v>
      </c>
      <c r="P30" s="8">
        <f t="shared" si="13"/>
        <v>0</v>
      </c>
      <c r="Q30" s="8">
        <f t="shared" si="13"/>
        <v>0</v>
      </c>
      <c r="R30" s="8">
        <f t="shared" si="13"/>
        <v>0</v>
      </c>
      <c r="S30" s="8">
        <f t="shared" si="13"/>
        <v>0</v>
      </c>
      <c r="T30" s="8">
        <f t="shared" si="13"/>
        <v>0</v>
      </c>
      <c r="U30" s="8">
        <f t="shared" si="13"/>
        <v>0</v>
      </c>
      <c r="V30" s="8">
        <f t="shared" si="13"/>
        <v>0</v>
      </c>
      <c r="W30" s="8">
        <f t="shared" si="13"/>
        <v>0</v>
      </c>
      <c r="X30" s="8">
        <f t="shared" ref="X30:AI30" si="14">X28-X29</f>
        <v>0</v>
      </c>
      <c r="Y30" s="8">
        <f t="shared" si="14"/>
        <v>0</v>
      </c>
      <c r="Z30" s="8">
        <f t="shared" si="14"/>
        <v>0</v>
      </c>
      <c r="AA30" s="8">
        <f t="shared" si="14"/>
        <v>0</v>
      </c>
      <c r="AB30" s="8">
        <f t="shared" si="14"/>
        <v>0</v>
      </c>
      <c r="AC30" s="8">
        <f t="shared" si="14"/>
        <v>0</v>
      </c>
      <c r="AD30" s="8">
        <f t="shared" si="14"/>
        <v>0</v>
      </c>
      <c r="AE30" s="8">
        <f t="shared" si="14"/>
        <v>0</v>
      </c>
      <c r="AF30" s="8">
        <f t="shared" si="14"/>
        <v>0</v>
      </c>
      <c r="AG30" s="8">
        <f t="shared" si="14"/>
        <v>0</v>
      </c>
      <c r="AH30" s="8">
        <f t="shared" si="14"/>
        <v>0</v>
      </c>
      <c r="AI30" s="8">
        <f t="shared" si="14"/>
        <v>0</v>
      </c>
      <c r="AJ30" s="8">
        <f>AJ28-AJ29</f>
        <v>0</v>
      </c>
      <c r="AK30" s="8">
        <f>AK28-AK29</f>
        <v>0</v>
      </c>
      <c r="AL30" s="8">
        <f>AL28-AL29</f>
        <v>0</v>
      </c>
    </row>
    <row r="31" spans="2:39" x14ac:dyDescent="0.2">
      <c r="B31" s="29"/>
      <c r="Z31" s="30"/>
      <c r="AA31" s="30"/>
      <c r="AB31" s="30"/>
      <c r="AC31" s="30"/>
      <c r="AD31" s="30"/>
      <c r="AE31" s="30"/>
      <c r="AF31" s="30"/>
    </row>
    <row r="32" spans="2:39" x14ac:dyDescent="0.2">
      <c r="B32" s="29" t="s">
        <v>35</v>
      </c>
      <c r="X32" s="1" t="s">
        <v>44</v>
      </c>
      <c r="Y32" s="1" t="s">
        <v>44</v>
      </c>
      <c r="Z32" s="6" t="s">
        <v>44</v>
      </c>
      <c r="AA32" s="6" t="s">
        <v>44</v>
      </c>
      <c r="AB32" s="6">
        <f t="shared" ref="AB32:AI32" si="15">IF(X30=0,IF(AB30=0,0,NA()),(AB30-X30)/ABS(X30))</f>
        <v>0</v>
      </c>
      <c r="AC32" s="6">
        <f t="shared" si="15"/>
        <v>0</v>
      </c>
      <c r="AD32" s="6">
        <f t="shared" si="15"/>
        <v>0</v>
      </c>
      <c r="AE32" s="6">
        <f t="shared" si="15"/>
        <v>0</v>
      </c>
      <c r="AF32" s="6">
        <f t="shared" si="15"/>
        <v>0</v>
      </c>
      <c r="AG32" s="6">
        <f t="shared" si="15"/>
        <v>0</v>
      </c>
      <c r="AH32" s="6">
        <f t="shared" si="15"/>
        <v>0</v>
      </c>
      <c r="AI32" s="6">
        <f t="shared" si="15"/>
        <v>0</v>
      </c>
      <c r="AJ32" s="6">
        <f>IF(AF30=0,IF(AJ30=0,0,NA()),(AJ30-AF30)/ABS(AF30))</f>
        <v>0</v>
      </c>
      <c r="AK32" s="6">
        <f>IF(AG30=0,IF(AK30=0,0,NA()),(AK30-AG30)/ABS(AG30))</f>
        <v>0</v>
      </c>
    </row>
    <row r="34" spans="2:46" ht="15" thickBot="1" x14ac:dyDescent="0.25">
      <c r="B34" s="29"/>
      <c r="AA34" s="10"/>
    </row>
    <row r="35" spans="2:46" x14ac:dyDescent="0.2">
      <c r="B35" s="11" t="s">
        <v>36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3"/>
      <c r="AL35" s="12"/>
      <c r="AM35" s="12"/>
      <c r="AN35" s="12"/>
      <c r="AO35" s="12"/>
      <c r="AP35" s="12"/>
      <c r="AQ35" s="12"/>
      <c r="AR35" s="12"/>
      <c r="AS35" s="12"/>
      <c r="AT35" s="14"/>
    </row>
    <row r="36" spans="2:46" x14ac:dyDescent="0.2">
      <c r="B36" s="15"/>
      <c r="AT36" s="16"/>
    </row>
    <row r="37" spans="2:46" x14ac:dyDescent="0.2">
      <c r="B37" s="15"/>
      <c r="AK37" s="17"/>
      <c r="AT37" s="16"/>
    </row>
    <row r="38" spans="2:46" ht="15" thickBot="1" x14ac:dyDescent="0.25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</row>
    <row r="39" spans="2:46" ht="15" thickBot="1" x14ac:dyDescent="0.25"/>
    <row r="40" spans="2:46" x14ac:dyDescent="0.2">
      <c r="B40" s="11" t="s">
        <v>38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40" t="s">
        <v>72</v>
      </c>
      <c r="AL40" s="12"/>
      <c r="AM40" s="12"/>
      <c r="AN40" s="12"/>
      <c r="AO40" s="12"/>
      <c r="AP40" s="12"/>
      <c r="AQ40" s="12"/>
      <c r="AR40" s="12"/>
      <c r="AS40" s="12"/>
      <c r="AT40" s="14"/>
    </row>
    <row r="41" spans="2:46" x14ac:dyDescent="0.2">
      <c r="B41" s="15"/>
      <c r="AT41" s="16"/>
    </row>
    <row r="42" spans="2:46" x14ac:dyDescent="0.2">
      <c r="B42" s="15"/>
      <c r="AT42" s="16"/>
    </row>
    <row r="43" spans="2:46" x14ac:dyDescent="0.2">
      <c r="B43" s="15"/>
      <c r="AT43" s="16"/>
    </row>
    <row r="44" spans="2:46" ht="15" thickBot="1" x14ac:dyDescent="0.2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</row>
    <row r="45" spans="2:46" ht="15" thickBot="1" x14ac:dyDescent="0.25"/>
    <row r="46" spans="2:46" x14ac:dyDescent="0.2">
      <c r="B46" s="11"/>
      <c r="C46" s="12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2:46" x14ac:dyDescent="0.2">
      <c r="B47" s="15"/>
    </row>
    <row r="48" spans="2:46" x14ac:dyDescent="0.2">
      <c r="B48" s="15"/>
    </row>
    <row r="49" spans="2:46" x14ac:dyDescent="0.2">
      <c r="B49" s="15"/>
    </row>
    <row r="50" spans="2:46" ht="15" thickBot="1" x14ac:dyDescent="0.25">
      <c r="B50" s="18"/>
      <c r="C50" s="19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</row>
    <row r="51" spans="2:46" ht="15" thickBot="1" x14ac:dyDescent="0.25"/>
    <row r="52" spans="2:46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4"/>
    </row>
    <row r="53" spans="2:46" x14ac:dyDescent="0.2">
      <c r="B53" s="15"/>
      <c r="AT53" s="16"/>
    </row>
    <row r="54" spans="2:46" ht="15" customHeight="1" x14ac:dyDescent="0.2">
      <c r="B54" s="1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7"/>
    </row>
    <row r="55" spans="2:46" ht="15" customHeight="1" x14ac:dyDescent="0.2">
      <c r="B55" s="1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7"/>
    </row>
    <row r="56" spans="2:46" ht="15" customHeight="1" x14ac:dyDescent="0.2">
      <c r="B56" s="1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7"/>
    </row>
    <row r="57" spans="2:46" ht="15" customHeight="1" x14ac:dyDescent="0.2">
      <c r="B57" s="1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7"/>
    </row>
    <row r="58" spans="2:46" ht="15" customHeight="1" x14ac:dyDescent="0.2">
      <c r="B58" s="1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7"/>
    </row>
    <row r="59" spans="2:46" ht="15" customHeight="1" x14ac:dyDescent="0.2">
      <c r="B59" s="1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7"/>
    </row>
    <row r="60" spans="2:46" ht="15" customHeight="1" x14ac:dyDescent="0.2">
      <c r="B60" s="1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7"/>
    </row>
    <row r="61" spans="2:46" ht="15" customHeight="1" x14ac:dyDescent="0.2">
      <c r="B61" s="1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7"/>
    </row>
    <row r="62" spans="2:46" ht="15" customHeight="1" x14ac:dyDescent="0.2">
      <c r="B62" s="1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7"/>
    </row>
    <row r="63" spans="2:46" ht="15.75" customHeight="1" x14ac:dyDescent="0.2">
      <c r="B63" s="1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7"/>
    </row>
    <row r="64" spans="2:46" ht="15" x14ac:dyDescent="0.25">
      <c r="B64" s="15"/>
      <c r="AE64" s="8"/>
      <c r="AT64" s="16"/>
    </row>
    <row r="65" spans="2:46" x14ac:dyDescent="0.2">
      <c r="B65" s="15"/>
      <c r="AT65" s="16"/>
    </row>
    <row r="66" spans="2:46" x14ac:dyDescent="0.2">
      <c r="B66" s="15"/>
      <c r="AT66" s="16"/>
    </row>
    <row r="67" spans="2:46" x14ac:dyDescent="0.2">
      <c r="B67" s="15"/>
      <c r="AT67" s="16"/>
    </row>
    <row r="68" spans="2:46" x14ac:dyDescent="0.2">
      <c r="B68" s="15"/>
      <c r="AT68" s="16"/>
    </row>
    <row r="69" spans="2:46" x14ac:dyDescent="0.2">
      <c r="B69" s="15"/>
      <c r="AT69" s="16"/>
    </row>
    <row r="70" spans="2:46" x14ac:dyDescent="0.2">
      <c r="B70" s="15"/>
      <c r="AT70" s="16"/>
    </row>
    <row r="71" spans="2:46" x14ac:dyDescent="0.2">
      <c r="B71" s="15"/>
      <c r="AT71" s="16"/>
    </row>
    <row r="72" spans="2:46" x14ac:dyDescent="0.2">
      <c r="B72" s="15"/>
      <c r="AT72" s="16"/>
    </row>
    <row r="73" spans="2:46" x14ac:dyDescent="0.2">
      <c r="B73" s="15"/>
      <c r="AT73" s="16"/>
    </row>
    <row r="74" spans="2:46" x14ac:dyDescent="0.2">
      <c r="B74" s="15"/>
      <c r="AT74" s="16"/>
    </row>
    <row r="75" spans="2:46" x14ac:dyDescent="0.2">
      <c r="B75" s="15"/>
      <c r="AT75" s="16"/>
    </row>
    <row r="76" spans="2:46" x14ac:dyDescent="0.2">
      <c r="B76" s="15"/>
      <c r="AT76" s="16"/>
    </row>
    <row r="77" spans="2:46" ht="15" thickBot="1" x14ac:dyDescent="0.25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0"/>
    </row>
  </sheetData>
  <dataConsolidate/>
  <mergeCells count="10">
    <mergeCell ref="C63:AT63"/>
    <mergeCell ref="C54:AT54"/>
    <mergeCell ref="C55:AT55"/>
    <mergeCell ref="C56:AT56"/>
    <mergeCell ref="C57:AT57"/>
    <mergeCell ref="C58:AT58"/>
    <mergeCell ref="C59:AT59"/>
    <mergeCell ref="C60:AT60"/>
    <mergeCell ref="C61:AT61"/>
    <mergeCell ref="C62:AT62"/>
  </mergeCells>
  <hyperlinks>
    <hyperlink ref="A1" location="Main!A1" display="Main" xr:uid="{8700012B-1663-4F72-A9B4-B92390B41D1E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FB10-7BE9-4EA4-8ADD-638FABDD7910}">
  <dimension ref="A1:B9"/>
  <sheetViews>
    <sheetView workbookViewId="0">
      <selection activeCell="A10" sqref="A10"/>
    </sheetView>
  </sheetViews>
  <sheetFormatPr defaultRowHeight="14.25" x14ac:dyDescent="0.2"/>
  <cols>
    <col min="1" max="1" width="22.140625" style="38" bestFit="1" customWidth="1"/>
    <col min="2" max="16384" width="9.140625" style="38"/>
  </cols>
  <sheetData>
    <row r="1" spans="1:2" x14ac:dyDescent="0.2">
      <c r="A1" s="38" t="s">
        <v>65</v>
      </c>
      <c r="B1" s="38">
        <v>5162.1000000000004</v>
      </c>
    </row>
    <row r="2" spans="1:2" x14ac:dyDescent="0.2">
      <c r="A2" s="38" t="s">
        <v>66</v>
      </c>
      <c r="B2" s="38">
        <v>423.5</v>
      </c>
    </row>
    <row r="3" spans="1:2" x14ac:dyDescent="0.2">
      <c r="A3" s="38" t="s">
        <v>67</v>
      </c>
      <c r="B3" s="38">
        <v>54.7</v>
      </c>
    </row>
    <row r="5" spans="1:2" x14ac:dyDescent="0.2">
      <c r="A5" s="38" t="s">
        <v>68</v>
      </c>
      <c r="B5" s="38">
        <v>1321.7</v>
      </c>
    </row>
    <row r="6" spans="1:2" x14ac:dyDescent="0.2">
      <c r="A6" s="38" t="s">
        <v>69</v>
      </c>
      <c r="B6" s="38">
        <v>2581</v>
      </c>
    </row>
    <row r="7" spans="1:2" x14ac:dyDescent="0.2">
      <c r="A7" s="38" t="s">
        <v>70</v>
      </c>
      <c r="B7" s="38">
        <v>2019.6</v>
      </c>
    </row>
    <row r="9" spans="1:2" x14ac:dyDescent="0.2">
      <c r="A9" s="38" t="s">
        <v>71</v>
      </c>
      <c r="B9" s="38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7"/>
  <sheetViews>
    <sheetView workbookViewId="0">
      <selection activeCell="C24" sqref="C24"/>
    </sheetView>
  </sheetViews>
  <sheetFormatPr defaultRowHeight="15" x14ac:dyDescent="0.25"/>
  <cols>
    <col min="1" max="1" width="18.28515625" bestFit="1" customWidth="1"/>
    <col min="2" max="2" width="22.85546875" bestFit="1" customWidth="1"/>
    <col min="3" max="3" width="10.28515625" bestFit="1" customWidth="1"/>
    <col min="4" max="4" width="23" bestFit="1" customWidth="1"/>
    <col min="5" max="5" width="14.7109375" bestFit="1" customWidth="1"/>
    <col min="6" max="6" width="19" bestFit="1" customWidth="1"/>
    <col min="7" max="7" width="64.85546875" bestFit="1" customWidth="1"/>
    <col min="8" max="8" width="10.5703125" bestFit="1" customWidth="1"/>
    <col min="9" max="9" width="13.42578125" bestFit="1" customWidth="1"/>
    <col min="10" max="10" width="19.7109375" bestFit="1" customWidth="1"/>
    <col min="11" max="11" width="13.7109375" bestFit="1" customWidth="1"/>
  </cols>
  <sheetData>
    <row r="1" spans="1:1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/>
      <c r="B2" s="23"/>
      <c r="C2" s="22"/>
      <c r="D2" s="24"/>
      <c r="E2" s="25"/>
      <c r="F2" s="25"/>
      <c r="G2" s="23"/>
      <c r="H2" s="22"/>
      <c r="I2" s="22"/>
      <c r="J2" s="22"/>
      <c r="K2" s="22"/>
    </row>
    <row r="3" spans="1:11" x14ac:dyDescent="0.25">
      <c r="A3" s="22"/>
      <c r="B3" s="23"/>
      <c r="C3" s="22"/>
      <c r="D3" s="24"/>
      <c r="E3" s="26"/>
      <c r="F3" s="26"/>
      <c r="G3" s="23"/>
      <c r="H3" s="23"/>
      <c r="I3" s="23"/>
      <c r="J3" s="23"/>
      <c r="K3" s="23"/>
    </row>
    <row r="4" spans="1:11" x14ac:dyDescent="0.25">
      <c r="A4" s="22"/>
      <c r="B4" s="23"/>
      <c r="C4" s="22"/>
      <c r="D4" s="22"/>
      <c r="E4" s="26"/>
      <c r="F4" s="26"/>
      <c r="G4" s="23"/>
      <c r="H4" s="23"/>
      <c r="I4" s="22"/>
      <c r="J4" s="23"/>
      <c r="K4" s="23"/>
    </row>
    <row r="5" spans="1:11" x14ac:dyDescent="0.25">
      <c r="A5" s="22"/>
      <c r="B5" s="23"/>
      <c r="C5" s="22"/>
      <c r="D5" s="24"/>
      <c r="E5" s="26"/>
      <c r="F5" s="26"/>
      <c r="G5" s="23"/>
      <c r="H5" s="23"/>
      <c r="I5" s="23"/>
      <c r="J5" s="23"/>
      <c r="K5" s="23"/>
    </row>
    <row r="6" spans="1:11" x14ac:dyDescent="0.25">
      <c r="A6" s="22"/>
      <c r="B6" s="23"/>
      <c r="C6" s="22"/>
      <c r="D6" s="22"/>
      <c r="E6" s="26"/>
      <c r="F6" s="26"/>
      <c r="G6" s="23"/>
      <c r="H6" s="23"/>
      <c r="I6" s="23"/>
      <c r="J6" s="23"/>
      <c r="K6" s="23"/>
    </row>
    <row r="7" spans="1:11" x14ac:dyDescent="0.25">
      <c r="A7" s="22"/>
      <c r="B7" s="23"/>
      <c r="C7" s="22"/>
      <c r="D7" s="24"/>
      <c r="E7" s="26"/>
      <c r="F7" s="26"/>
      <c r="G7" s="22"/>
      <c r="H7" s="23"/>
      <c r="I7" s="23"/>
      <c r="J7" s="23"/>
      <c r="K7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Debt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2025-08-10T22:01:53Z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