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"/>
    </mc:Choice>
  </mc:AlternateContent>
  <xr:revisionPtr revIDLastSave="0" documentId="8_{B8E968BC-BDBA-464E-96A7-D174DC4E38C8}" xr6:coauthVersionLast="47" xr6:coauthVersionMax="47" xr10:uidLastSave="{00000000-0000-0000-0000-000000000000}"/>
  <bookViews>
    <workbookView xWindow="28680" yWindow="-120" windowWidth="29040" windowHeight="15840" xr2:uid="{DECF6F6F-05AD-41EB-8287-B902D6AFF16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5" i="2" l="1"/>
  <c r="L25" i="2"/>
  <c r="E25" i="2"/>
  <c r="S24" i="2"/>
  <c r="R24" i="2"/>
  <c r="Q24" i="2"/>
  <c r="P24" i="2"/>
  <c r="L24" i="2"/>
  <c r="K24" i="2"/>
  <c r="J24" i="2"/>
  <c r="I24" i="2"/>
  <c r="E24" i="2"/>
  <c r="D24" i="2"/>
  <c r="C24" i="2"/>
  <c r="B24" i="2"/>
  <c r="T22" i="2"/>
  <c r="M22" i="2"/>
  <c r="F22" i="2"/>
  <c r="T18" i="2"/>
  <c r="M18" i="2"/>
  <c r="F18" i="2"/>
  <c r="T14" i="2"/>
  <c r="M14" i="2"/>
  <c r="F14" i="2"/>
  <c r="T10" i="2"/>
  <c r="M10" i="2"/>
  <c r="F10" i="2"/>
  <c r="J23" i="2"/>
  <c r="I23" i="2"/>
  <c r="T6" i="2"/>
  <c r="M6" i="2"/>
  <c r="S23" i="2"/>
  <c r="R23" i="2"/>
  <c r="Q23" i="2"/>
  <c r="P23" i="2"/>
  <c r="L23" i="2"/>
  <c r="K23" i="2"/>
  <c r="E23" i="2"/>
  <c r="D23" i="2"/>
  <c r="C23" i="2"/>
  <c r="B23" i="2"/>
</calcChain>
</file>

<file path=xl/sharedStrings.xml><?xml version="1.0" encoding="utf-8"?>
<sst xmlns="http://schemas.openxmlformats.org/spreadsheetml/2006/main" count="30" uniqueCount="12">
  <si>
    <t>Enorm vs Eraw</t>
  </si>
  <si>
    <t>Test RMSE</t>
  </si>
  <si>
    <t>Test MRE</t>
  </si>
  <si>
    <t>Elem RMSE</t>
  </si>
  <si>
    <t>Elem MRE</t>
  </si>
  <si>
    <t>CatBoost</t>
  </si>
  <si>
    <t>KNN</t>
  </si>
  <si>
    <t>LightGBM</t>
  </si>
  <si>
    <t>RF</t>
  </si>
  <si>
    <t>XGB</t>
  </si>
  <si>
    <t>Aug vs Raw</t>
  </si>
  <si>
    <t>Scaler vs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</si>
</sst>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5">
    <xf numFmtId="0" fontId="0" fillId="0" borderId="0" xfId="0"/>
    <xf numFmtId="0" fontId="2" fillId="2" borderId="0" xfId="2" applyBorder="1"/>
    <xf numFmtId="0" fontId="2" fillId="2" borderId="1" xfId="2" applyBorder="1"/>
    <xf numFmtId="0" fontId="0" fillId="0" borderId="1" xfId="0" applyBorder="1"/>
    <xf numFmtId="0" fontId="0" fillId="0" borderId="2" xfId="0" applyBorder="1"/>
    <xf numFmtId="0" fontId="2" fillId="2" borderId="3" xfId="2" applyBorder="1"/>
    <xf numFmtId="2" fontId="2" fillId="2" borderId="3" xfId="2" applyNumberFormat="1" applyBorder="1"/>
    <xf numFmtId="0" fontId="3" fillId="3" borderId="0" xfId="3" applyBorder="1"/>
    <xf numFmtId="2" fontId="2" fillId="2" borderId="1" xfId="2" applyNumberFormat="1" applyBorder="1"/>
    <xf numFmtId="165" fontId="2" fillId="2" borderId="3" xfId="2" applyNumberFormat="1" applyBorder="1"/>
    <xf numFmtId="2" fontId="3" fillId="3" borderId="3" xfId="3" applyNumberFormat="1" applyBorder="1"/>
    <xf numFmtId="165" fontId="2" fillId="2" borderId="0" xfId="2" applyNumberFormat="1" applyBorder="1"/>
    <xf numFmtId="2" fontId="2" fillId="2" borderId="0" xfId="2" applyNumberFormat="1" applyBorder="1"/>
    <xf numFmtId="2" fontId="3" fillId="3" borderId="0" xfId="3" applyNumberFormat="1" applyBorder="1"/>
    <xf numFmtId="165" fontId="3" fillId="3" borderId="0" xfId="3" applyNumberFormat="1" applyBorder="1"/>
    <xf numFmtId="165" fontId="2" fillId="2" borderId="1" xfId="2" applyNumberFormat="1" applyBorder="1"/>
    <xf numFmtId="165" fontId="3" fillId="3" borderId="1" xfId="3" applyNumberFormat="1" applyBorder="1"/>
    <xf numFmtId="165" fontId="3" fillId="3" borderId="3" xfId="3" applyNumberFormat="1" applyBorder="1"/>
    <xf numFmtId="2" fontId="3" fillId="3" borderId="1" xfId="3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2" fillId="2" borderId="10" xfId="2" applyBorder="1"/>
    <xf numFmtId="0" fontId="0" fillId="0" borderId="7" xfId="0" applyBorder="1" applyAlignment="1">
      <alignment horizontal="center"/>
    </xf>
    <xf numFmtId="0" fontId="2" fillId="2" borderId="8" xfId="2" applyBorder="1"/>
    <xf numFmtId="0" fontId="0" fillId="0" borderId="11" xfId="0" applyBorder="1" applyAlignment="1">
      <alignment horizontal="center"/>
    </xf>
    <xf numFmtId="2" fontId="2" fillId="2" borderId="12" xfId="2" applyNumberFormat="1" applyBorder="1"/>
    <xf numFmtId="0" fontId="3" fillId="3" borderId="10" xfId="3" applyBorder="1"/>
    <xf numFmtId="2" fontId="2" fillId="2" borderId="8" xfId="2" applyNumberFormat="1" applyBorder="1"/>
    <xf numFmtId="2" fontId="3" fillId="3" borderId="10" xfId="3" applyNumberFormat="1" applyBorder="1"/>
    <xf numFmtId="2" fontId="2" fillId="2" borderId="10" xfId="2" applyNumberFormat="1" applyBorder="1"/>
    <xf numFmtId="2" fontId="3" fillId="3" borderId="8" xfId="3" applyNumberFormat="1" applyBorder="1"/>
    <xf numFmtId="0" fontId="0" fillId="0" borderId="13" xfId="0" applyBorder="1"/>
    <xf numFmtId="0" fontId="0" fillId="0" borderId="4" xfId="0" applyBorder="1" applyAlignment="1">
      <alignment horizontal="center"/>
    </xf>
    <xf numFmtId="0" fontId="6" fillId="0" borderId="0" xfId="2" applyFont="1" applyFill="1" applyBorder="1"/>
    <xf numFmtId="0" fontId="6" fillId="0" borderId="0" xfId="3" applyFont="1" applyFill="1" applyBorder="1"/>
    <xf numFmtId="2" fontId="6" fillId="0" borderId="0" xfId="2" applyNumberFormat="1" applyFont="1" applyFill="1" applyBorder="1"/>
    <xf numFmtId="2" fontId="6" fillId="0" borderId="0" xfId="3" applyNumberFormat="1" applyFont="1" applyFill="1" applyBorder="1"/>
    <xf numFmtId="2" fontId="3" fillId="3" borderId="12" xfId="3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0" xfId="0" applyFont="1" applyFill="1" applyBorder="1"/>
    <xf numFmtId="9" fontId="7" fillId="0" borderId="0" xfId="1" applyFont="1" applyFill="1" applyBorder="1"/>
    <xf numFmtId="9" fontId="5" fillId="0" borderId="0" xfId="1" applyFont="1"/>
    <xf numFmtId="165" fontId="8" fillId="2" borderId="14" xfId="2" applyNumberFormat="1" applyFont="1" applyBorder="1"/>
    <xf numFmtId="2" fontId="8" fillId="2" borderId="14" xfId="2" applyNumberFormat="1" applyFont="1" applyBorder="1"/>
    <xf numFmtId="9" fontId="8" fillId="2" borderId="0" xfId="2" applyNumberFormat="1" applyFont="1"/>
    <xf numFmtId="9" fontId="8" fillId="2" borderId="0" xfId="1" applyFont="1" applyFill="1"/>
    <xf numFmtId="165" fontId="9" fillId="3" borderId="14" xfId="3" applyNumberFormat="1" applyFont="1" applyBorder="1"/>
    <xf numFmtId="9" fontId="9" fillId="3" borderId="0" xfId="3" applyNumberFormat="1" applyFont="1"/>
    <xf numFmtId="2" fontId="8" fillId="2" borderId="15" xfId="2" applyNumberFormat="1" applyFont="1" applyBorder="1"/>
    <xf numFmtId="9" fontId="4" fillId="4" borderId="0" xfId="4" applyNumberFormat="1"/>
    <xf numFmtId="2" fontId="9" fillId="3" borderId="14" xfId="3" applyNumberFormat="1" applyFont="1" applyBorder="1"/>
    <xf numFmtId="9" fontId="10" fillId="4" borderId="0" xfId="4" applyNumberFormat="1" applyFont="1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0984-49AD-49E6-B4FF-73BB37975F22}">
  <dimension ref="A1:T25"/>
  <sheetViews>
    <sheetView tabSelected="1" workbookViewId="0">
      <selection activeCell="K29" sqref="K29"/>
    </sheetView>
  </sheetViews>
  <sheetFormatPr defaultRowHeight="15" x14ac:dyDescent="0.25"/>
  <cols>
    <col min="5" max="5" width="10.28515625" bestFit="1" customWidth="1"/>
    <col min="19" max="19" width="10.28515625" bestFit="1" customWidth="1"/>
  </cols>
  <sheetData>
    <row r="1" spans="1:20" x14ac:dyDescent="0.25">
      <c r="A1" s="34"/>
      <c r="B1" s="19" t="s">
        <v>0</v>
      </c>
      <c r="C1" s="19"/>
      <c r="D1" s="19"/>
      <c r="E1" s="20"/>
      <c r="F1" s="40"/>
      <c r="H1" s="34"/>
      <c r="I1" s="19" t="s">
        <v>10</v>
      </c>
      <c r="J1" s="19"/>
      <c r="K1" s="19"/>
      <c r="L1" s="20"/>
      <c r="O1" s="34"/>
      <c r="P1" s="19" t="s">
        <v>11</v>
      </c>
      <c r="Q1" s="19"/>
      <c r="R1" s="19"/>
      <c r="S1" s="20"/>
    </row>
    <row r="2" spans="1:20" x14ac:dyDescent="0.25">
      <c r="A2" s="24"/>
      <c r="B2" s="4" t="s">
        <v>1</v>
      </c>
      <c r="C2" s="3" t="s">
        <v>2</v>
      </c>
      <c r="D2" s="3" t="s">
        <v>3</v>
      </c>
      <c r="E2" s="21" t="s">
        <v>4</v>
      </c>
      <c r="F2" s="41"/>
      <c r="H2" s="24"/>
      <c r="I2" s="4" t="s">
        <v>1</v>
      </c>
      <c r="J2" s="3" t="s">
        <v>2</v>
      </c>
      <c r="K2" s="3" t="s">
        <v>3</v>
      </c>
      <c r="L2" s="21" t="s">
        <v>4</v>
      </c>
      <c r="O2" s="24"/>
      <c r="P2" s="4" t="s">
        <v>1</v>
      </c>
      <c r="Q2" s="3" t="s">
        <v>2</v>
      </c>
      <c r="R2" s="3" t="s">
        <v>3</v>
      </c>
      <c r="S2" s="21" t="s">
        <v>4</v>
      </c>
    </row>
    <row r="3" spans="1:20" x14ac:dyDescent="0.25">
      <c r="A3" s="22" t="s">
        <v>5</v>
      </c>
      <c r="B3" s="1">
        <v>-6.5999999999999948E-3</v>
      </c>
      <c r="C3" s="1">
        <v>-18.210000000000008</v>
      </c>
      <c r="D3" s="1">
        <v>-0.36719999999999986</v>
      </c>
      <c r="E3" s="23">
        <v>-1142.22</v>
      </c>
      <c r="F3" s="35"/>
      <c r="H3" s="22" t="s">
        <v>5</v>
      </c>
      <c r="I3" s="14">
        <v>1.962857142857144E-2</v>
      </c>
      <c r="J3" s="13">
        <v>3.9500000000000028</v>
      </c>
      <c r="K3" s="14">
        <v>2.9071428571428637E-2</v>
      </c>
      <c r="L3" s="31">
        <v>-221.89757142857144</v>
      </c>
      <c r="O3" s="22" t="s">
        <v>5</v>
      </c>
      <c r="P3" s="14">
        <v>4.4571428571428817E-3</v>
      </c>
      <c r="Q3" s="12">
        <v>-2.9914285714285711</v>
      </c>
      <c r="R3" s="11">
        <v>-2.3100000000000009E-2</v>
      </c>
      <c r="S3" s="31">
        <v>-232.08614285714287</v>
      </c>
    </row>
    <row r="4" spans="1:20" x14ac:dyDescent="0.25">
      <c r="A4" s="22"/>
      <c r="B4" s="1">
        <v>-1.5699999999999992E-2</v>
      </c>
      <c r="C4" s="1">
        <v>-78.52000000000001</v>
      </c>
      <c r="D4" s="1">
        <v>-0.37409999999999999</v>
      </c>
      <c r="E4" s="23">
        <v>-1240.25</v>
      </c>
      <c r="F4" s="35"/>
      <c r="H4" s="22"/>
      <c r="I4" s="14">
        <v>9.9999999999933475E-5</v>
      </c>
      <c r="J4" s="13">
        <v>3.6857142857142691</v>
      </c>
      <c r="K4" s="14">
        <v>1.8071428571428738E-2</v>
      </c>
      <c r="L4" s="30">
        <v>34.61000000000007</v>
      </c>
      <c r="O4" s="22"/>
      <c r="P4" s="11">
        <v>-1.5071428571428624E-2</v>
      </c>
      <c r="Q4" s="12">
        <v>-3.2557142857143049</v>
      </c>
      <c r="R4" s="11">
        <v>-3.4099999999999908E-2</v>
      </c>
      <c r="S4" s="30">
        <v>24.421428571428635</v>
      </c>
    </row>
    <row r="5" spans="1:20" x14ac:dyDescent="0.25">
      <c r="A5" s="22"/>
      <c r="B5" s="1">
        <v>-3.0999999999999917E-3</v>
      </c>
      <c r="C5" s="1">
        <v>-14.740000000000009</v>
      </c>
      <c r="D5" s="1">
        <v>-0.23670000000000002</v>
      </c>
      <c r="E5" s="23">
        <v>-946.52</v>
      </c>
      <c r="F5" s="35"/>
      <c r="H5" s="22"/>
      <c r="I5" s="14">
        <v>1.2757142857142856E-2</v>
      </c>
      <c r="J5" s="13">
        <v>67.464285714285722</v>
      </c>
      <c r="K5" s="14">
        <v>0.15549999999999997</v>
      </c>
      <c r="L5" s="30">
        <v>328.3357142857144</v>
      </c>
      <c r="O5" s="22"/>
      <c r="P5" s="11">
        <v>-5.9428571428570831E-3</v>
      </c>
      <c r="Q5" s="13">
        <v>57.06</v>
      </c>
      <c r="R5" s="11">
        <v>-2.7142857142856913E-2</v>
      </c>
      <c r="S5" s="30">
        <v>122.44142857142901</v>
      </c>
    </row>
    <row r="6" spans="1:20" x14ac:dyDescent="0.25">
      <c r="A6" s="24"/>
      <c r="B6" s="2">
        <v>-1.5799999999999981E-2</v>
      </c>
      <c r="C6" s="2">
        <v>-1.8799999999999955</v>
      </c>
      <c r="D6" s="2">
        <v>-0.27629999999999999</v>
      </c>
      <c r="E6" s="25">
        <v>-737.31000000000006</v>
      </c>
      <c r="F6" s="43">
        <v>1</v>
      </c>
      <c r="H6" s="24"/>
      <c r="I6" s="16">
        <v>1.047142857142852E-2</v>
      </c>
      <c r="J6" s="18">
        <v>20.27428571428571</v>
      </c>
      <c r="K6" s="16">
        <v>0.11994285714285691</v>
      </c>
      <c r="L6" s="32">
        <v>183.01857142857102</v>
      </c>
      <c r="M6" s="44">
        <f>1/16</f>
        <v>6.25E-2</v>
      </c>
      <c r="O6" s="24"/>
      <c r="P6" s="15">
        <v>-8.2285714285714184E-3</v>
      </c>
      <c r="Q6" s="18">
        <v>9.8699999999999903</v>
      </c>
      <c r="R6" s="15">
        <v>-6.2699999999999978E-2</v>
      </c>
      <c r="S6" s="32">
        <v>-22.875714285714366</v>
      </c>
      <c r="T6" s="44">
        <f>10/16</f>
        <v>0.625</v>
      </c>
    </row>
    <row r="7" spans="1:20" x14ac:dyDescent="0.25">
      <c r="A7" s="26" t="s">
        <v>6</v>
      </c>
      <c r="B7" s="5">
        <v>-6.6699999999999982E-2</v>
      </c>
      <c r="C7" s="5">
        <v>-28.560000000000002</v>
      </c>
      <c r="D7" s="5">
        <v>-4.6213999999999995</v>
      </c>
      <c r="E7" s="27">
        <v>-110328.62</v>
      </c>
      <c r="F7" s="37"/>
      <c r="H7" s="26" t="s">
        <v>6</v>
      </c>
      <c r="I7" s="9">
        <v>-0.12225714285714295</v>
      </c>
      <c r="J7" s="6">
        <v>-0.69428571428569796</v>
      </c>
      <c r="K7" s="17">
        <v>3.3499999999999974E-2</v>
      </c>
      <c r="L7" s="39">
        <v>402.27857142857147</v>
      </c>
      <c r="O7" s="26" t="s">
        <v>6</v>
      </c>
      <c r="P7" s="17">
        <v>4.8585714285714343E-2</v>
      </c>
      <c r="Q7" s="10">
        <v>30.412857142857121</v>
      </c>
      <c r="R7" s="17">
        <v>4.194300000000001</v>
      </c>
      <c r="S7" s="39">
        <v>4762.8957142857134</v>
      </c>
    </row>
    <row r="8" spans="1:20" x14ac:dyDescent="0.25">
      <c r="A8" s="22"/>
      <c r="B8" s="7">
        <v>3.0599999999999961E-2</v>
      </c>
      <c r="C8" s="7">
        <v>1.5100000000000051</v>
      </c>
      <c r="D8" s="1">
        <v>-1.7478999999999996</v>
      </c>
      <c r="E8" s="23">
        <v>-4935.57</v>
      </c>
      <c r="F8" s="35"/>
      <c r="H8" s="22"/>
      <c r="I8" s="11">
        <v>-1.2614285714285689E-2</v>
      </c>
      <c r="J8" s="12">
        <v>-4.7985714285714351</v>
      </c>
      <c r="K8" s="11">
        <v>-0.37567142857142777</v>
      </c>
      <c r="L8" s="31">
        <v>-536.17000000000098</v>
      </c>
      <c r="O8" s="22"/>
      <c r="P8" s="11">
        <v>-6.1057142857142921E-2</v>
      </c>
      <c r="Q8" s="13">
        <v>34.517142857142858</v>
      </c>
      <c r="R8" s="14">
        <v>4.6034714285714289</v>
      </c>
      <c r="S8" s="30">
        <v>5701.3442857142854</v>
      </c>
    </row>
    <row r="9" spans="1:20" x14ac:dyDescent="0.25">
      <c r="A9" s="22"/>
      <c r="B9" s="7">
        <v>9.9999999999988987E-5</v>
      </c>
      <c r="C9" s="1">
        <v>-1.4200000000000017</v>
      </c>
      <c r="D9" s="1">
        <v>-1.4539000000000004</v>
      </c>
      <c r="E9" s="28">
        <v>-4401.58</v>
      </c>
      <c r="F9" s="36"/>
      <c r="H9" s="22"/>
      <c r="I9" s="11">
        <v>-4.3137142857142874E-2</v>
      </c>
      <c r="J9" s="12">
        <v>-7.72714285714288</v>
      </c>
      <c r="K9" s="11">
        <v>-8.1742857142856895E-2</v>
      </c>
      <c r="L9" s="31">
        <v>-2.177142857142826</v>
      </c>
      <c r="O9" s="22"/>
      <c r="P9" s="11">
        <v>-9.7242857142856964E-2</v>
      </c>
      <c r="Q9" s="13">
        <v>7.4714285714285893</v>
      </c>
      <c r="R9" s="11">
        <v>-1.7657571428571419</v>
      </c>
      <c r="S9" s="31">
        <v>-109562.84857142856</v>
      </c>
    </row>
    <row r="10" spans="1:20" x14ac:dyDescent="0.25">
      <c r="A10" s="24"/>
      <c r="B10" s="2">
        <v>-0.17530000000000001</v>
      </c>
      <c r="C10" s="2">
        <v>-11.049999999999997</v>
      </c>
      <c r="D10" s="2">
        <v>-2.8597000000000001</v>
      </c>
      <c r="E10" s="32">
        <v>70283.777142857143</v>
      </c>
      <c r="F10" s="43">
        <f>11/16</f>
        <v>0.6875</v>
      </c>
      <c r="H10" s="24"/>
      <c r="I10" s="15">
        <v>-1.3728571428571423E-2</v>
      </c>
      <c r="J10" s="8">
        <v>-18.195714285714274</v>
      </c>
      <c r="K10" s="15">
        <v>-1.7281571428571416</v>
      </c>
      <c r="L10" s="29">
        <v>-39642.562857142853</v>
      </c>
      <c r="M10" s="44">
        <f>14/16</f>
        <v>0.875</v>
      </c>
      <c r="O10" s="24"/>
      <c r="P10" s="15">
        <v>-0.12665142857142841</v>
      </c>
      <c r="Q10" s="18">
        <v>17.939999999999984</v>
      </c>
      <c r="R10" s="15">
        <v>-0.11934285714285719</v>
      </c>
      <c r="S10" s="29">
        <v>-69922.462857142847</v>
      </c>
      <c r="T10" s="44">
        <f>7/16</f>
        <v>0.4375</v>
      </c>
    </row>
    <row r="11" spans="1:20" x14ac:dyDescent="0.25">
      <c r="A11" s="26" t="s">
        <v>7</v>
      </c>
      <c r="B11" s="9">
        <v>-4.3428571428571483E-3</v>
      </c>
      <c r="C11" s="10">
        <v>23.517142857142858</v>
      </c>
      <c r="D11" s="5">
        <v>-1.2199999999999989E-2</v>
      </c>
      <c r="E11" s="27">
        <v>-601.05428571428547</v>
      </c>
      <c r="F11" s="37"/>
      <c r="H11" s="26" t="s">
        <v>7</v>
      </c>
      <c r="I11" s="17">
        <v>9.0714285714285636E-3</v>
      </c>
      <c r="J11" s="10">
        <v>8.8542857142856803</v>
      </c>
      <c r="K11" s="9">
        <v>-0.13058571428571442</v>
      </c>
      <c r="L11" s="27">
        <v>-402.04714285714272</v>
      </c>
      <c r="O11" s="26" t="s">
        <v>7</v>
      </c>
      <c r="P11" s="17">
        <v>1.337142857142859E-2</v>
      </c>
      <c r="Q11" s="10">
        <v>2.0657142857143072</v>
      </c>
      <c r="R11" s="9">
        <v>-6.3642857142857001E-2</v>
      </c>
      <c r="S11" s="27">
        <v>-80.228714285714432</v>
      </c>
    </row>
    <row r="12" spans="1:20" x14ac:dyDescent="0.25">
      <c r="A12" s="22"/>
      <c r="B12" s="14">
        <v>6.2714285714285389E-3</v>
      </c>
      <c r="C12" s="13">
        <v>24.549999999999983</v>
      </c>
      <c r="D12" s="14">
        <v>5.5842857142857194E-2</v>
      </c>
      <c r="E12" s="31">
        <v>-14.748714285714414</v>
      </c>
      <c r="F12" s="38"/>
      <c r="H12" s="22"/>
      <c r="I12" s="14">
        <v>1.589999999999997E-2</v>
      </c>
      <c r="J12" s="13">
        <v>2.1571428571428442</v>
      </c>
      <c r="K12" s="11">
        <v>-0.19179999999999986</v>
      </c>
      <c r="L12" s="31">
        <v>-665.18157142857149</v>
      </c>
      <c r="O12" s="22"/>
      <c r="P12" s="14">
        <v>6.5428571428571836E-3</v>
      </c>
      <c r="Q12" s="13">
        <v>8.7628571428571433</v>
      </c>
      <c r="R12" s="11">
        <v>-2.4285714285715576E-3</v>
      </c>
      <c r="S12" s="30">
        <v>182.90571428571434</v>
      </c>
    </row>
    <row r="13" spans="1:20" x14ac:dyDescent="0.25">
      <c r="A13" s="22"/>
      <c r="B13" s="11">
        <v>-4.8628571428571465E-2</v>
      </c>
      <c r="C13" s="12">
        <v>-67.201428571428522</v>
      </c>
      <c r="D13" s="14">
        <v>0.18661428571428573</v>
      </c>
      <c r="E13" s="31">
        <v>-702.56</v>
      </c>
      <c r="F13" s="37"/>
      <c r="H13" s="22"/>
      <c r="I13" s="11">
        <v>-3.9000000000000035E-2</v>
      </c>
      <c r="J13" s="12">
        <v>-89.594285714285661</v>
      </c>
      <c r="K13" s="11">
        <v>-6.1028571428571321E-2</v>
      </c>
      <c r="L13" s="31">
        <v>-1352.992857142857</v>
      </c>
      <c r="O13" s="22"/>
      <c r="P13" s="14">
        <v>2.6428571428571412E-2</v>
      </c>
      <c r="Q13" s="13">
        <v>18.351428571428528</v>
      </c>
      <c r="R13" s="11">
        <v>-3.8371428571428612E-2</v>
      </c>
      <c r="S13" s="30">
        <v>374.78571428571422</v>
      </c>
    </row>
    <row r="14" spans="1:20" x14ac:dyDescent="0.25">
      <c r="A14" s="24"/>
      <c r="B14" s="15">
        <v>-2.8742857142857237E-2</v>
      </c>
      <c r="C14" s="8">
        <v>-57.612857142857138</v>
      </c>
      <c r="D14" s="16">
        <v>0.15067142857142868</v>
      </c>
      <c r="E14" s="29">
        <v>-510.68000000000006</v>
      </c>
      <c r="F14" s="43">
        <f>12/16</f>
        <v>0.75</v>
      </c>
      <c r="H14" s="24"/>
      <c r="I14" s="15">
        <v>-1.5328571428571525E-2</v>
      </c>
      <c r="J14" s="8">
        <v>-72.275714285714315</v>
      </c>
      <c r="K14" s="16">
        <v>3.2285714285714251E-2</v>
      </c>
      <c r="L14" s="29">
        <v>-311.67285714285731</v>
      </c>
      <c r="M14" s="44">
        <f>11/16</f>
        <v>0.6875</v>
      </c>
      <c r="O14" s="24"/>
      <c r="P14" s="16">
        <v>2.7571428571429024E-3</v>
      </c>
      <c r="Q14" s="18">
        <v>1.032857142857182</v>
      </c>
      <c r="R14" s="15">
        <v>-0.13168571428571418</v>
      </c>
      <c r="S14" s="29">
        <v>-666.53428571428549</v>
      </c>
      <c r="T14" s="44">
        <f>6/16</f>
        <v>0.375</v>
      </c>
    </row>
    <row r="15" spans="1:20" x14ac:dyDescent="0.25">
      <c r="A15" s="26" t="s">
        <v>8</v>
      </c>
      <c r="B15" s="9">
        <v>-6.6742857142857159E-2</v>
      </c>
      <c r="C15" s="6">
        <v>-24.645714285714291</v>
      </c>
      <c r="D15" s="9">
        <v>-0.67042857142857148</v>
      </c>
      <c r="E15" s="27">
        <v>-2066.1472857142862</v>
      </c>
      <c r="F15" s="37"/>
      <c r="H15" s="26" t="s">
        <v>8</v>
      </c>
      <c r="I15" s="9">
        <v>-2.9914285714285727E-2</v>
      </c>
      <c r="J15" s="6">
        <v>-1.6985714285714266</v>
      </c>
      <c r="K15" s="9">
        <v>-0.13032857142857135</v>
      </c>
      <c r="L15" s="27">
        <v>-305.78571428571445</v>
      </c>
      <c r="O15" s="26" t="s">
        <v>8</v>
      </c>
      <c r="P15" s="17">
        <v>1.6600000000000004E-2</v>
      </c>
      <c r="Q15" s="10">
        <v>1.248571428571438</v>
      </c>
      <c r="R15" s="17">
        <v>0.10518571428571422</v>
      </c>
      <c r="S15" s="39">
        <v>209.90428571428561</v>
      </c>
    </row>
    <row r="16" spans="1:20" x14ac:dyDescent="0.25">
      <c r="A16" s="22"/>
      <c r="B16" s="11">
        <v>-5.5657142857142849E-2</v>
      </c>
      <c r="C16" s="12">
        <v>-15.378571428571419</v>
      </c>
      <c r="D16" s="11">
        <v>-0.60415714285714273</v>
      </c>
      <c r="E16" s="31">
        <v>-2111.6800000000003</v>
      </c>
      <c r="F16" s="37"/>
      <c r="H16" s="22"/>
      <c r="I16" s="11">
        <v>-1.3528571428571445E-2</v>
      </c>
      <c r="J16" s="13">
        <v>1.2600000000000193</v>
      </c>
      <c r="K16" s="14">
        <v>3.76714285714288E-2</v>
      </c>
      <c r="L16" s="31">
        <v>-149.32285714285717</v>
      </c>
      <c r="O16" s="22"/>
      <c r="P16" s="14">
        <v>2.1428571428572241E-4</v>
      </c>
      <c r="Q16" s="12">
        <v>-1.710000000000008</v>
      </c>
      <c r="R16" s="11">
        <v>-6.2814285714285933E-2</v>
      </c>
      <c r="S16" s="30">
        <v>53.441428571428332</v>
      </c>
    </row>
    <row r="17" spans="1:20" x14ac:dyDescent="0.25">
      <c r="A17" s="22"/>
      <c r="B17" s="11">
        <v>-9.2085714285714271E-2</v>
      </c>
      <c r="C17" s="12">
        <v>-19.018571428571434</v>
      </c>
      <c r="D17" s="11">
        <v>-0.61411428571428572</v>
      </c>
      <c r="E17" s="31">
        <v>-1901.8114285714287</v>
      </c>
      <c r="F17" s="37"/>
      <c r="H17" s="22"/>
      <c r="I17" s="11">
        <v>-4.9957142857142867E-2</v>
      </c>
      <c r="J17" s="12">
        <v>-2.3799999999999955</v>
      </c>
      <c r="K17" s="14">
        <v>2.7714285714285802E-2</v>
      </c>
      <c r="L17" s="30">
        <v>60.545714285714325</v>
      </c>
      <c r="O17" s="22"/>
      <c r="P17" s="14">
        <v>1.1300000000000032E-2</v>
      </c>
      <c r="Q17" s="13">
        <v>7.557142857142864</v>
      </c>
      <c r="R17" s="14">
        <v>3.4571428571428253E-3</v>
      </c>
      <c r="S17" s="30">
        <v>7.908714285714268</v>
      </c>
    </row>
    <row r="18" spans="1:20" x14ac:dyDescent="0.25">
      <c r="A18" s="24"/>
      <c r="B18" s="15">
        <v>-7.4257142857142799E-2</v>
      </c>
      <c r="C18" s="8">
        <v>-18.574285714285693</v>
      </c>
      <c r="D18" s="15">
        <v>-0.51367142857142878</v>
      </c>
      <c r="E18" s="29">
        <v>-1722.4928571428575</v>
      </c>
      <c r="F18" s="43">
        <f>1</f>
        <v>1</v>
      </c>
      <c r="H18" s="24"/>
      <c r="I18" s="15">
        <v>-3.7428571428571367E-2</v>
      </c>
      <c r="J18" s="18">
        <v>4.3728571428571712</v>
      </c>
      <c r="K18" s="16">
        <v>2.6428571428571357E-2</v>
      </c>
      <c r="L18" s="32">
        <v>37.868714285714304</v>
      </c>
      <c r="M18" s="44">
        <f>9/16</f>
        <v>0.5625</v>
      </c>
      <c r="O18" s="24"/>
      <c r="P18" s="15">
        <v>-1.2285714285714677E-3</v>
      </c>
      <c r="Q18" s="18">
        <v>0.8042857142856974</v>
      </c>
      <c r="R18" s="16">
        <v>4.7428571428572708E-3</v>
      </c>
      <c r="S18" s="32">
        <v>30.585714285714289</v>
      </c>
      <c r="T18" s="44">
        <f>3/16</f>
        <v>0.1875</v>
      </c>
    </row>
    <row r="19" spans="1:20" x14ac:dyDescent="0.25">
      <c r="A19" s="26" t="s">
        <v>9</v>
      </c>
      <c r="B19" s="9">
        <v>-5.1128571428571468E-2</v>
      </c>
      <c r="C19" s="6">
        <v>-43.432857142857131</v>
      </c>
      <c r="D19" s="17">
        <v>1.1314285714285721E-2</v>
      </c>
      <c r="E19" s="27">
        <v>-534.37571428571437</v>
      </c>
      <c r="F19" s="37"/>
      <c r="H19" s="26" t="s">
        <v>9</v>
      </c>
      <c r="I19" s="17">
        <v>3.2428571428571418E-2</v>
      </c>
      <c r="J19" s="6">
        <v>-132.28000000000003</v>
      </c>
      <c r="K19" s="9">
        <v>-0.1508857142857144</v>
      </c>
      <c r="L19" s="27">
        <v>-667.12571428571437</v>
      </c>
      <c r="O19" s="26" t="s">
        <v>9</v>
      </c>
      <c r="P19" s="9">
        <v>-4.1428571428571148E-3</v>
      </c>
      <c r="Q19" s="10">
        <v>36.384285714285681</v>
      </c>
      <c r="R19" s="9">
        <v>-1.2857142857136683E-4</v>
      </c>
      <c r="S19" s="39">
        <v>192.0814285714286</v>
      </c>
    </row>
    <row r="20" spans="1:20" x14ac:dyDescent="0.25">
      <c r="A20" s="22"/>
      <c r="B20" s="11">
        <v>-4.1171428571428581E-2</v>
      </c>
      <c r="C20" s="13">
        <v>16.654285714285663</v>
      </c>
      <c r="D20" s="14">
        <v>7.838571428571417E-2</v>
      </c>
      <c r="E20" s="31">
        <v>-108.07714285714269</v>
      </c>
      <c r="F20" s="37"/>
      <c r="H20" s="22"/>
      <c r="I20" s="14">
        <v>1.7057142857142826E-2</v>
      </c>
      <c r="J20" s="12">
        <v>-8.1400000000000148</v>
      </c>
      <c r="K20" s="14">
        <v>3.4728571428571442E-2</v>
      </c>
      <c r="L20" s="31">
        <v>-60.224285714285656</v>
      </c>
      <c r="O20" s="22"/>
      <c r="P20" s="14">
        <v>1.1228571428571477E-2</v>
      </c>
      <c r="Q20" s="12">
        <v>-87.755714285714333</v>
      </c>
      <c r="R20" s="11">
        <v>-0.18574285714285721</v>
      </c>
      <c r="S20" s="31">
        <v>-414.82000000000016</v>
      </c>
    </row>
    <row r="21" spans="1:20" x14ac:dyDescent="0.25">
      <c r="A21" s="22"/>
      <c r="B21" s="11">
        <v>-1.1157142857142865E-2</v>
      </c>
      <c r="C21" s="12">
        <v>-15.304285714285726</v>
      </c>
      <c r="D21" s="11">
        <v>-7.9957142857142949E-2</v>
      </c>
      <c r="E21" s="31">
        <v>-670.42142857142881</v>
      </c>
      <c r="F21" s="37"/>
      <c r="H21" s="22"/>
      <c r="I21" s="14">
        <v>4.7071428571428542E-2</v>
      </c>
      <c r="J21" s="12">
        <v>-40.098571428571404</v>
      </c>
      <c r="K21" s="11">
        <v>-0.12361428571428568</v>
      </c>
      <c r="L21" s="31">
        <v>-622.56857142857177</v>
      </c>
      <c r="O21" s="22"/>
      <c r="P21" s="14">
        <v>2.054285714285714E-2</v>
      </c>
      <c r="Q21" s="13">
        <v>30.550000000000011</v>
      </c>
      <c r="R21" s="14">
        <v>2.7942857142857158E-2</v>
      </c>
      <c r="S21" s="30">
        <v>-111.89714285714263</v>
      </c>
    </row>
    <row r="22" spans="1:20" x14ac:dyDescent="0.25">
      <c r="A22" s="24"/>
      <c r="B22" s="15">
        <v>-1.8428571428572016E-3</v>
      </c>
      <c r="C22" s="18">
        <v>103.00142857142862</v>
      </c>
      <c r="D22" s="16">
        <v>0.13372857142857142</v>
      </c>
      <c r="E22" s="29">
        <v>-367.49857142857127</v>
      </c>
      <c r="F22" s="43">
        <f>11/16</f>
        <v>0.6875</v>
      </c>
      <c r="H22" s="24"/>
      <c r="I22" s="16">
        <v>8.1714285714285684E-2</v>
      </c>
      <c r="J22" s="18">
        <v>14.15428571428572</v>
      </c>
      <c r="K22" s="15">
        <v>-2.8471428571428703E-2</v>
      </c>
      <c r="L22" s="29">
        <v>-500.24857142857138</v>
      </c>
      <c r="M22" s="44">
        <f>10/16</f>
        <v>0.625</v>
      </c>
      <c r="O22" s="24"/>
      <c r="P22" s="15">
        <v>-1.4100000000000001E-2</v>
      </c>
      <c r="Q22" s="8">
        <v>-23.702857142857113</v>
      </c>
      <c r="R22" s="15">
        <v>-6.7199999999999815E-2</v>
      </c>
      <c r="S22" s="29">
        <v>-234.21714285714302</v>
      </c>
      <c r="T22" s="44">
        <f>9/16</f>
        <v>0.5625</v>
      </c>
    </row>
    <row r="23" spans="1:20" ht="15.75" thickBot="1" x14ac:dyDescent="0.3">
      <c r="A23" s="33"/>
      <c r="B23" s="45">
        <f>AVERAGE(B3:B22)</f>
        <v>-3.6099285714285737E-2</v>
      </c>
      <c r="C23" s="46">
        <f>AVERAGE(C3:C22)</f>
        <v>-12.315785714285715</v>
      </c>
      <c r="D23" s="45">
        <f>AVERAGE(D3:D22)</f>
        <v>-0.69075857142857133</v>
      </c>
      <c r="E23" s="51">
        <f>AVERAGE(E3:E22)</f>
        <v>-3237.992014285714</v>
      </c>
      <c r="F23" s="42"/>
      <c r="H23" s="33"/>
      <c r="I23" s="45">
        <f>AVERAGE(I3:I22)</f>
        <v>-6.5347142857143077E-3</v>
      </c>
      <c r="J23" s="46">
        <f>AVERAGE(J3:J22)</f>
        <v>-12.585500000000001</v>
      </c>
      <c r="K23" s="45">
        <f>AVERAGE(K3:K22)</f>
        <v>-0.12436857142857134</v>
      </c>
      <c r="L23" s="51">
        <f>AVERAGE(L3:L22)</f>
        <v>-2219.6660214285707</v>
      </c>
      <c r="O23" s="33"/>
      <c r="P23" s="45">
        <f>AVERAGE(P3:P22)</f>
        <v>-8.5818571428571168E-3</v>
      </c>
      <c r="Q23" s="53">
        <f>AVERAGE(Q3:Q22)</f>
        <v>7.2306428571428523</v>
      </c>
      <c r="R23" s="49">
        <f>AVERAGE(R3:R22)</f>
        <v>0.31774714285714301</v>
      </c>
      <c r="S23" s="51">
        <f>AVERAGE(S3:S22)</f>
        <v>-8479.2627357142865</v>
      </c>
    </row>
    <row r="24" spans="1:20" x14ac:dyDescent="0.25">
      <c r="B24" s="47">
        <f>17/20</f>
        <v>0.85</v>
      </c>
      <c r="C24" s="48">
        <f>15/20</f>
        <v>0.75</v>
      </c>
      <c r="D24" s="47">
        <f>14/20</f>
        <v>0.7</v>
      </c>
      <c r="E24" s="47">
        <f>18/20</f>
        <v>0.9</v>
      </c>
      <c r="I24" s="52">
        <f>10/20</f>
        <v>0.5</v>
      </c>
      <c r="J24" s="47">
        <f>11/20</f>
        <v>0.55000000000000004</v>
      </c>
      <c r="K24" s="54">
        <f>10/20</f>
        <v>0.5</v>
      </c>
      <c r="L24" s="47">
        <f>14/20</f>
        <v>0.7</v>
      </c>
      <c r="P24" s="50">
        <f>9/20</f>
        <v>0.45</v>
      </c>
      <c r="Q24" s="50">
        <f>5/20</f>
        <v>0.25</v>
      </c>
      <c r="R24" s="47">
        <f>14/20</f>
        <v>0.7</v>
      </c>
      <c r="S24" s="50">
        <f>7/20</f>
        <v>0.35</v>
      </c>
    </row>
    <row r="25" spans="1:20" x14ac:dyDescent="0.25">
      <c r="E25" s="44">
        <f>64/80</f>
        <v>0.8</v>
      </c>
      <c r="L25" s="44">
        <f>45/80</f>
        <v>0.5625</v>
      </c>
      <c r="S25" s="44">
        <f>36/80</f>
        <v>0.45</v>
      </c>
    </row>
  </sheetData>
  <mergeCells count="21">
    <mergeCell ref="A19:A22"/>
    <mergeCell ref="H19:H22"/>
    <mergeCell ref="O19:O22"/>
    <mergeCell ref="A11:A14"/>
    <mergeCell ref="H11:H14"/>
    <mergeCell ref="O11:O14"/>
    <mergeCell ref="A15:A18"/>
    <mergeCell ref="H15:H18"/>
    <mergeCell ref="O15:O18"/>
    <mergeCell ref="A3:A6"/>
    <mergeCell ref="H3:H6"/>
    <mergeCell ref="O3:O6"/>
    <mergeCell ref="A7:A10"/>
    <mergeCell ref="H7:H10"/>
    <mergeCell ref="O7:O10"/>
    <mergeCell ref="A1:A2"/>
    <mergeCell ref="B1:E1"/>
    <mergeCell ref="H1:H2"/>
    <mergeCell ref="I1:L1"/>
    <mergeCell ref="O1:O2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2024-09-26T09:46:05Z</dcterms:created>
  <dcterms:modified xsi:type="dcterms:W3CDTF">2024-09-26T11:52:25Z</dcterms:modified>
</cp:coreProperties>
</file>