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laravel-apps\roadmap\public\"/>
    </mc:Choice>
  </mc:AlternateContent>
  <xr:revisionPtr revIDLastSave="0" documentId="13_ncr:1_{7546639B-2D63-4272-BBCE-85847A504775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Worksheet" sheetId="1" r:id="rId1"/>
    <sheet name="Planilha6" sheetId="7" r:id="rId2"/>
    <sheet name="Planilha5" sheetId="6" r:id="rId3"/>
    <sheet name="Planilha3" sheetId="4" r:id="rId4"/>
    <sheet name="Planilha1" sheetId="2" r:id="rId5"/>
    <sheet name="Planilha2" sheetId="3" r:id="rId6"/>
    <sheet name="Planilha4" sheetId="5" r:id="rId7"/>
  </sheets>
  <externalReferences>
    <externalReference r:id="rId8"/>
  </externalReferences>
  <definedNames>
    <definedName name="_xlnm._FilterDatabase" localSheetId="4" hidden="1">Planilha1!$A$1:$A$203</definedName>
    <definedName name="_xlnm._FilterDatabase" localSheetId="5" hidden="1">Planilha2!$A$1:$B$36</definedName>
    <definedName name="_xlnm._FilterDatabase" localSheetId="6" hidden="1">Planilha4!$B$1:$P$204</definedName>
    <definedName name="_xlnm._FilterDatabase" localSheetId="2" hidden="1">Planilha5!$A$2:$A$43</definedName>
    <definedName name="_xlnm._FilterDatabase" localSheetId="1" hidden="1">Planilha6!$A$2:$A$204</definedName>
    <definedName name="_xlnm._FilterDatabase" localSheetId="0" hidden="1">Worksheet!$A$1:$K$204</definedName>
  </definedNames>
  <calcPr calcId="191029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" i="1"/>
  <c r="G23" i="5"/>
  <c r="G27" i="5"/>
  <c r="G55" i="5"/>
  <c r="G59" i="5"/>
  <c r="G87" i="5"/>
  <c r="G91" i="5"/>
  <c r="G119" i="5"/>
  <c r="G123" i="5"/>
  <c r="G151" i="5"/>
  <c r="G155" i="5"/>
  <c r="G183" i="5"/>
  <c r="G199" i="5"/>
  <c r="R204" i="5"/>
  <c r="G204" i="5" s="1"/>
  <c r="Q204" i="5"/>
  <c r="F204" i="5" s="1"/>
  <c r="R203" i="5"/>
  <c r="G203" i="5" s="1"/>
  <c r="Q203" i="5"/>
  <c r="F203" i="5" s="1"/>
  <c r="R202" i="5"/>
  <c r="G202" i="5" s="1"/>
  <c r="Q202" i="5"/>
  <c r="F202" i="5" s="1"/>
  <c r="R201" i="5"/>
  <c r="G201" i="5" s="1"/>
  <c r="Q201" i="5"/>
  <c r="F201" i="5" s="1"/>
  <c r="R200" i="5"/>
  <c r="G200" i="5" s="1"/>
  <c r="Q200" i="5"/>
  <c r="F200" i="5" s="1"/>
  <c r="R199" i="5"/>
  <c r="Q199" i="5"/>
  <c r="F199" i="5" s="1"/>
  <c r="R198" i="5"/>
  <c r="G198" i="5" s="1"/>
  <c r="Q198" i="5"/>
  <c r="F198" i="5" s="1"/>
  <c r="R197" i="5"/>
  <c r="G197" i="5" s="1"/>
  <c r="Q197" i="5"/>
  <c r="F197" i="5" s="1"/>
  <c r="R196" i="5"/>
  <c r="G196" i="5" s="1"/>
  <c r="Q196" i="5"/>
  <c r="F196" i="5" s="1"/>
  <c r="R195" i="5"/>
  <c r="G195" i="5" s="1"/>
  <c r="Q195" i="5"/>
  <c r="F195" i="5" s="1"/>
  <c r="R194" i="5"/>
  <c r="G194" i="5" s="1"/>
  <c r="Q194" i="5"/>
  <c r="F194" i="5" s="1"/>
  <c r="R193" i="5"/>
  <c r="G193" i="5" s="1"/>
  <c r="Q193" i="5"/>
  <c r="F193" i="5" s="1"/>
  <c r="R192" i="5"/>
  <c r="G192" i="5" s="1"/>
  <c r="Q192" i="5"/>
  <c r="F192" i="5" s="1"/>
  <c r="R191" i="5"/>
  <c r="G191" i="5" s="1"/>
  <c r="Q191" i="5"/>
  <c r="F191" i="5" s="1"/>
  <c r="R190" i="5"/>
  <c r="G190" i="5" s="1"/>
  <c r="Q190" i="5"/>
  <c r="F190" i="5" s="1"/>
  <c r="R189" i="5"/>
  <c r="G189" i="5" s="1"/>
  <c r="Q189" i="5"/>
  <c r="F189" i="5" s="1"/>
  <c r="R188" i="5"/>
  <c r="G188" i="5" s="1"/>
  <c r="Q188" i="5"/>
  <c r="F188" i="5" s="1"/>
  <c r="R187" i="5"/>
  <c r="G187" i="5" s="1"/>
  <c r="Q187" i="5"/>
  <c r="F187" i="5" s="1"/>
  <c r="R186" i="5"/>
  <c r="G186" i="5" s="1"/>
  <c r="Q186" i="5"/>
  <c r="F186" i="5" s="1"/>
  <c r="R185" i="5"/>
  <c r="G185" i="5" s="1"/>
  <c r="Q185" i="5"/>
  <c r="F185" i="5" s="1"/>
  <c r="R184" i="5"/>
  <c r="G184" i="5" s="1"/>
  <c r="Q184" i="5"/>
  <c r="F184" i="5" s="1"/>
  <c r="R183" i="5"/>
  <c r="Q183" i="5"/>
  <c r="F183" i="5" s="1"/>
  <c r="R182" i="5"/>
  <c r="G182" i="5" s="1"/>
  <c r="Q182" i="5"/>
  <c r="F182" i="5" s="1"/>
  <c r="R181" i="5"/>
  <c r="G181" i="5" s="1"/>
  <c r="Q181" i="5"/>
  <c r="F181" i="5" s="1"/>
  <c r="R180" i="5"/>
  <c r="G180" i="5" s="1"/>
  <c r="Q180" i="5"/>
  <c r="F180" i="5" s="1"/>
  <c r="R179" i="5"/>
  <c r="G179" i="5" s="1"/>
  <c r="Q179" i="5"/>
  <c r="F179" i="5" s="1"/>
  <c r="R178" i="5"/>
  <c r="G178" i="5" s="1"/>
  <c r="Q178" i="5"/>
  <c r="F178" i="5" s="1"/>
  <c r="R177" i="5"/>
  <c r="G177" i="5" s="1"/>
  <c r="Q177" i="5"/>
  <c r="F177" i="5" s="1"/>
  <c r="R176" i="5"/>
  <c r="G176" i="5" s="1"/>
  <c r="Q176" i="5"/>
  <c r="F176" i="5" s="1"/>
  <c r="R175" i="5"/>
  <c r="G175" i="5" s="1"/>
  <c r="Q175" i="5"/>
  <c r="F175" i="5" s="1"/>
  <c r="R174" i="5"/>
  <c r="G174" i="5" s="1"/>
  <c r="Q174" i="5"/>
  <c r="F174" i="5" s="1"/>
  <c r="R173" i="5"/>
  <c r="G173" i="5" s="1"/>
  <c r="Q173" i="5"/>
  <c r="F173" i="5" s="1"/>
  <c r="R172" i="5"/>
  <c r="G172" i="5" s="1"/>
  <c r="Q172" i="5"/>
  <c r="F172" i="5" s="1"/>
  <c r="R171" i="5"/>
  <c r="G171" i="5" s="1"/>
  <c r="Q171" i="5"/>
  <c r="F171" i="5" s="1"/>
  <c r="R170" i="5"/>
  <c r="G170" i="5" s="1"/>
  <c r="Q170" i="5"/>
  <c r="F170" i="5" s="1"/>
  <c r="R169" i="5"/>
  <c r="G169" i="5" s="1"/>
  <c r="Q169" i="5"/>
  <c r="F169" i="5" s="1"/>
  <c r="R168" i="5"/>
  <c r="G168" i="5" s="1"/>
  <c r="Q168" i="5"/>
  <c r="F168" i="5" s="1"/>
  <c r="R167" i="5"/>
  <c r="G167" i="5" s="1"/>
  <c r="Q167" i="5"/>
  <c r="F167" i="5" s="1"/>
  <c r="R166" i="5"/>
  <c r="G166" i="5" s="1"/>
  <c r="Q166" i="5"/>
  <c r="F166" i="5" s="1"/>
  <c r="R165" i="5"/>
  <c r="G165" i="5" s="1"/>
  <c r="Q165" i="5"/>
  <c r="F165" i="5" s="1"/>
  <c r="R164" i="5"/>
  <c r="G164" i="5" s="1"/>
  <c r="Q164" i="5"/>
  <c r="F164" i="5" s="1"/>
  <c r="R163" i="5"/>
  <c r="G163" i="5" s="1"/>
  <c r="Q163" i="5"/>
  <c r="F163" i="5" s="1"/>
  <c r="R162" i="5"/>
  <c r="G162" i="5" s="1"/>
  <c r="Q162" i="5"/>
  <c r="F162" i="5" s="1"/>
  <c r="R161" i="5"/>
  <c r="G161" i="5" s="1"/>
  <c r="Q161" i="5"/>
  <c r="F161" i="5" s="1"/>
  <c r="R160" i="5"/>
  <c r="G160" i="5" s="1"/>
  <c r="Q160" i="5"/>
  <c r="F160" i="5" s="1"/>
  <c r="R159" i="5"/>
  <c r="G159" i="5" s="1"/>
  <c r="Q159" i="5"/>
  <c r="F159" i="5" s="1"/>
  <c r="R158" i="5"/>
  <c r="G158" i="5" s="1"/>
  <c r="Q158" i="5"/>
  <c r="F158" i="5" s="1"/>
  <c r="R157" i="5"/>
  <c r="G157" i="5" s="1"/>
  <c r="Q157" i="5"/>
  <c r="F157" i="5" s="1"/>
  <c r="R156" i="5"/>
  <c r="G156" i="5" s="1"/>
  <c r="Q156" i="5"/>
  <c r="F156" i="5" s="1"/>
  <c r="R155" i="5"/>
  <c r="Q155" i="5"/>
  <c r="F155" i="5" s="1"/>
  <c r="R154" i="5"/>
  <c r="G154" i="5" s="1"/>
  <c r="Q154" i="5"/>
  <c r="F154" i="5" s="1"/>
  <c r="R153" i="5"/>
  <c r="G153" i="5" s="1"/>
  <c r="Q153" i="5"/>
  <c r="F153" i="5" s="1"/>
  <c r="R152" i="5"/>
  <c r="G152" i="5" s="1"/>
  <c r="Q152" i="5"/>
  <c r="F152" i="5" s="1"/>
  <c r="R151" i="5"/>
  <c r="Q151" i="5"/>
  <c r="F151" i="5" s="1"/>
  <c r="R150" i="5"/>
  <c r="G150" i="5" s="1"/>
  <c r="Q150" i="5"/>
  <c r="F150" i="5" s="1"/>
  <c r="R149" i="5"/>
  <c r="G149" i="5" s="1"/>
  <c r="Q149" i="5"/>
  <c r="F149" i="5" s="1"/>
  <c r="R148" i="5"/>
  <c r="G148" i="5" s="1"/>
  <c r="Q148" i="5"/>
  <c r="F148" i="5" s="1"/>
  <c r="R147" i="5"/>
  <c r="G147" i="5" s="1"/>
  <c r="Q147" i="5"/>
  <c r="F147" i="5" s="1"/>
  <c r="R146" i="5"/>
  <c r="G146" i="5" s="1"/>
  <c r="Q146" i="5"/>
  <c r="F146" i="5" s="1"/>
  <c r="R145" i="5"/>
  <c r="G145" i="5" s="1"/>
  <c r="Q145" i="5"/>
  <c r="F145" i="5" s="1"/>
  <c r="R144" i="5"/>
  <c r="G144" i="5" s="1"/>
  <c r="Q144" i="5"/>
  <c r="F144" i="5" s="1"/>
  <c r="R143" i="5"/>
  <c r="G143" i="5" s="1"/>
  <c r="Q143" i="5"/>
  <c r="F143" i="5" s="1"/>
  <c r="R142" i="5"/>
  <c r="G142" i="5" s="1"/>
  <c r="Q142" i="5"/>
  <c r="F142" i="5" s="1"/>
  <c r="R141" i="5"/>
  <c r="G141" i="5" s="1"/>
  <c r="Q141" i="5"/>
  <c r="F141" i="5" s="1"/>
  <c r="R140" i="5"/>
  <c r="G140" i="5" s="1"/>
  <c r="Q140" i="5"/>
  <c r="F140" i="5" s="1"/>
  <c r="R139" i="5"/>
  <c r="G139" i="5" s="1"/>
  <c r="Q139" i="5"/>
  <c r="F139" i="5" s="1"/>
  <c r="R138" i="5"/>
  <c r="G138" i="5" s="1"/>
  <c r="Q138" i="5"/>
  <c r="F138" i="5" s="1"/>
  <c r="R137" i="5"/>
  <c r="G137" i="5" s="1"/>
  <c r="Q137" i="5"/>
  <c r="F137" i="5" s="1"/>
  <c r="R136" i="5"/>
  <c r="G136" i="5" s="1"/>
  <c r="Q136" i="5"/>
  <c r="F136" i="5" s="1"/>
  <c r="R135" i="5"/>
  <c r="G135" i="5" s="1"/>
  <c r="Q135" i="5"/>
  <c r="F135" i="5" s="1"/>
  <c r="R134" i="5"/>
  <c r="G134" i="5" s="1"/>
  <c r="Q134" i="5"/>
  <c r="F134" i="5" s="1"/>
  <c r="R133" i="5"/>
  <c r="G133" i="5" s="1"/>
  <c r="Q133" i="5"/>
  <c r="F133" i="5" s="1"/>
  <c r="R132" i="5"/>
  <c r="G132" i="5" s="1"/>
  <c r="Q132" i="5"/>
  <c r="F132" i="5" s="1"/>
  <c r="R131" i="5"/>
  <c r="G131" i="5" s="1"/>
  <c r="Q131" i="5"/>
  <c r="F131" i="5" s="1"/>
  <c r="R130" i="5"/>
  <c r="G130" i="5" s="1"/>
  <c r="Q130" i="5"/>
  <c r="F130" i="5" s="1"/>
  <c r="R129" i="5"/>
  <c r="G129" i="5" s="1"/>
  <c r="Q129" i="5"/>
  <c r="F129" i="5" s="1"/>
  <c r="R128" i="5"/>
  <c r="G128" i="5" s="1"/>
  <c r="Q128" i="5"/>
  <c r="F128" i="5" s="1"/>
  <c r="R127" i="5"/>
  <c r="G127" i="5" s="1"/>
  <c r="Q127" i="5"/>
  <c r="F127" i="5" s="1"/>
  <c r="R126" i="5"/>
  <c r="G126" i="5" s="1"/>
  <c r="Q126" i="5"/>
  <c r="F126" i="5" s="1"/>
  <c r="R125" i="5"/>
  <c r="G125" i="5" s="1"/>
  <c r="Q125" i="5"/>
  <c r="F125" i="5" s="1"/>
  <c r="R124" i="5"/>
  <c r="G124" i="5" s="1"/>
  <c r="Q124" i="5"/>
  <c r="F124" i="5" s="1"/>
  <c r="R123" i="5"/>
  <c r="Q123" i="5"/>
  <c r="F123" i="5" s="1"/>
  <c r="R122" i="5"/>
  <c r="G122" i="5" s="1"/>
  <c r="Q122" i="5"/>
  <c r="F122" i="5" s="1"/>
  <c r="R121" i="5"/>
  <c r="G121" i="5" s="1"/>
  <c r="Q121" i="5"/>
  <c r="F121" i="5" s="1"/>
  <c r="R120" i="5"/>
  <c r="G120" i="5" s="1"/>
  <c r="Q120" i="5"/>
  <c r="F120" i="5" s="1"/>
  <c r="R119" i="5"/>
  <c r="Q119" i="5"/>
  <c r="F119" i="5" s="1"/>
  <c r="R118" i="5"/>
  <c r="G118" i="5" s="1"/>
  <c r="Q118" i="5"/>
  <c r="F118" i="5" s="1"/>
  <c r="R117" i="5"/>
  <c r="G117" i="5" s="1"/>
  <c r="Q117" i="5"/>
  <c r="F117" i="5" s="1"/>
  <c r="R116" i="5"/>
  <c r="G116" i="5" s="1"/>
  <c r="Q116" i="5"/>
  <c r="F116" i="5" s="1"/>
  <c r="R115" i="5"/>
  <c r="G115" i="5" s="1"/>
  <c r="Q115" i="5"/>
  <c r="F115" i="5" s="1"/>
  <c r="R114" i="5"/>
  <c r="G114" i="5" s="1"/>
  <c r="Q114" i="5"/>
  <c r="F114" i="5" s="1"/>
  <c r="R113" i="5"/>
  <c r="G113" i="5" s="1"/>
  <c r="Q113" i="5"/>
  <c r="F113" i="5" s="1"/>
  <c r="R112" i="5"/>
  <c r="G112" i="5" s="1"/>
  <c r="Q112" i="5"/>
  <c r="F112" i="5" s="1"/>
  <c r="R111" i="5"/>
  <c r="G111" i="5" s="1"/>
  <c r="Q111" i="5"/>
  <c r="F111" i="5" s="1"/>
  <c r="R110" i="5"/>
  <c r="G110" i="5" s="1"/>
  <c r="Q110" i="5"/>
  <c r="F110" i="5" s="1"/>
  <c r="R109" i="5"/>
  <c r="G109" i="5" s="1"/>
  <c r="Q109" i="5"/>
  <c r="F109" i="5" s="1"/>
  <c r="R108" i="5"/>
  <c r="G108" i="5" s="1"/>
  <c r="Q108" i="5"/>
  <c r="F108" i="5" s="1"/>
  <c r="R107" i="5"/>
  <c r="G107" i="5" s="1"/>
  <c r="Q107" i="5"/>
  <c r="F107" i="5" s="1"/>
  <c r="R106" i="5"/>
  <c r="G106" i="5" s="1"/>
  <c r="Q106" i="5"/>
  <c r="F106" i="5" s="1"/>
  <c r="R105" i="5"/>
  <c r="G105" i="5" s="1"/>
  <c r="Q105" i="5"/>
  <c r="F105" i="5" s="1"/>
  <c r="R104" i="5"/>
  <c r="G104" i="5" s="1"/>
  <c r="Q104" i="5"/>
  <c r="F104" i="5" s="1"/>
  <c r="R103" i="5"/>
  <c r="G103" i="5" s="1"/>
  <c r="Q103" i="5"/>
  <c r="F103" i="5" s="1"/>
  <c r="R102" i="5"/>
  <c r="G102" i="5" s="1"/>
  <c r="Q102" i="5"/>
  <c r="F102" i="5" s="1"/>
  <c r="R101" i="5"/>
  <c r="G101" i="5" s="1"/>
  <c r="Q101" i="5"/>
  <c r="F101" i="5" s="1"/>
  <c r="R100" i="5"/>
  <c r="G100" i="5" s="1"/>
  <c r="Q100" i="5"/>
  <c r="F100" i="5" s="1"/>
  <c r="R99" i="5"/>
  <c r="G99" i="5" s="1"/>
  <c r="Q99" i="5"/>
  <c r="F99" i="5" s="1"/>
  <c r="R98" i="5"/>
  <c r="G98" i="5" s="1"/>
  <c r="Q98" i="5"/>
  <c r="F98" i="5" s="1"/>
  <c r="R97" i="5"/>
  <c r="G97" i="5" s="1"/>
  <c r="Q97" i="5"/>
  <c r="F97" i="5" s="1"/>
  <c r="R96" i="5"/>
  <c r="G96" i="5" s="1"/>
  <c r="Q96" i="5"/>
  <c r="F96" i="5" s="1"/>
  <c r="R95" i="5"/>
  <c r="G95" i="5" s="1"/>
  <c r="Q95" i="5"/>
  <c r="F95" i="5" s="1"/>
  <c r="R94" i="5"/>
  <c r="G94" i="5" s="1"/>
  <c r="Q94" i="5"/>
  <c r="F94" i="5" s="1"/>
  <c r="R93" i="5"/>
  <c r="G93" i="5" s="1"/>
  <c r="Q93" i="5"/>
  <c r="F93" i="5" s="1"/>
  <c r="R92" i="5"/>
  <c r="G92" i="5" s="1"/>
  <c r="Q92" i="5"/>
  <c r="F92" i="5" s="1"/>
  <c r="R91" i="5"/>
  <c r="Q91" i="5"/>
  <c r="F91" i="5" s="1"/>
  <c r="R90" i="5"/>
  <c r="G90" i="5" s="1"/>
  <c r="Q90" i="5"/>
  <c r="F90" i="5" s="1"/>
  <c r="R89" i="5"/>
  <c r="G89" i="5" s="1"/>
  <c r="Q89" i="5"/>
  <c r="F89" i="5" s="1"/>
  <c r="R88" i="5"/>
  <c r="G88" i="5" s="1"/>
  <c r="Q88" i="5"/>
  <c r="F88" i="5" s="1"/>
  <c r="R87" i="5"/>
  <c r="Q87" i="5"/>
  <c r="F87" i="5" s="1"/>
  <c r="R86" i="5"/>
  <c r="G86" i="5" s="1"/>
  <c r="Q86" i="5"/>
  <c r="F86" i="5" s="1"/>
  <c r="R85" i="5"/>
  <c r="G85" i="5" s="1"/>
  <c r="Q85" i="5"/>
  <c r="F85" i="5" s="1"/>
  <c r="R84" i="5"/>
  <c r="G84" i="5" s="1"/>
  <c r="Q84" i="5"/>
  <c r="F84" i="5" s="1"/>
  <c r="R83" i="5"/>
  <c r="G83" i="5" s="1"/>
  <c r="Q83" i="5"/>
  <c r="F83" i="5" s="1"/>
  <c r="R82" i="5"/>
  <c r="G82" i="5" s="1"/>
  <c r="Q82" i="5"/>
  <c r="F82" i="5" s="1"/>
  <c r="R81" i="5"/>
  <c r="G81" i="5" s="1"/>
  <c r="Q81" i="5"/>
  <c r="F81" i="5" s="1"/>
  <c r="R80" i="5"/>
  <c r="G80" i="5" s="1"/>
  <c r="Q80" i="5"/>
  <c r="F80" i="5" s="1"/>
  <c r="R79" i="5"/>
  <c r="G79" i="5" s="1"/>
  <c r="Q79" i="5"/>
  <c r="F79" i="5" s="1"/>
  <c r="R78" i="5"/>
  <c r="G78" i="5" s="1"/>
  <c r="Q78" i="5"/>
  <c r="F78" i="5" s="1"/>
  <c r="R77" i="5"/>
  <c r="G77" i="5" s="1"/>
  <c r="Q77" i="5"/>
  <c r="F77" i="5" s="1"/>
  <c r="R76" i="5"/>
  <c r="G76" i="5" s="1"/>
  <c r="Q76" i="5"/>
  <c r="F76" i="5" s="1"/>
  <c r="R75" i="5"/>
  <c r="G75" i="5" s="1"/>
  <c r="Q75" i="5"/>
  <c r="F75" i="5" s="1"/>
  <c r="R74" i="5"/>
  <c r="G74" i="5" s="1"/>
  <c r="Q74" i="5"/>
  <c r="F74" i="5" s="1"/>
  <c r="R73" i="5"/>
  <c r="G73" i="5" s="1"/>
  <c r="Q73" i="5"/>
  <c r="F73" i="5" s="1"/>
  <c r="R72" i="5"/>
  <c r="G72" i="5" s="1"/>
  <c r="Q72" i="5"/>
  <c r="F72" i="5" s="1"/>
  <c r="R71" i="5"/>
  <c r="G71" i="5" s="1"/>
  <c r="Q71" i="5"/>
  <c r="F71" i="5" s="1"/>
  <c r="R70" i="5"/>
  <c r="G70" i="5" s="1"/>
  <c r="Q70" i="5"/>
  <c r="F70" i="5" s="1"/>
  <c r="R69" i="5"/>
  <c r="G69" i="5" s="1"/>
  <c r="Q69" i="5"/>
  <c r="F69" i="5" s="1"/>
  <c r="R68" i="5"/>
  <c r="G68" i="5" s="1"/>
  <c r="Q68" i="5"/>
  <c r="F68" i="5" s="1"/>
  <c r="R67" i="5"/>
  <c r="G67" i="5" s="1"/>
  <c r="Q67" i="5"/>
  <c r="F67" i="5" s="1"/>
  <c r="R66" i="5"/>
  <c r="G66" i="5" s="1"/>
  <c r="Q66" i="5"/>
  <c r="F66" i="5" s="1"/>
  <c r="R65" i="5"/>
  <c r="G65" i="5" s="1"/>
  <c r="Q65" i="5"/>
  <c r="F65" i="5" s="1"/>
  <c r="R64" i="5"/>
  <c r="G64" i="5" s="1"/>
  <c r="Q64" i="5"/>
  <c r="F64" i="5" s="1"/>
  <c r="R63" i="5"/>
  <c r="G63" i="5" s="1"/>
  <c r="Q63" i="5"/>
  <c r="F63" i="5" s="1"/>
  <c r="R62" i="5"/>
  <c r="G62" i="5" s="1"/>
  <c r="Q62" i="5"/>
  <c r="F62" i="5" s="1"/>
  <c r="R61" i="5"/>
  <c r="G61" i="5" s="1"/>
  <c r="Q61" i="5"/>
  <c r="F61" i="5" s="1"/>
  <c r="R60" i="5"/>
  <c r="G60" i="5" s="1"/>
  <c r="Q60" i="5"/>
  <c r="F60" i="5" s="1"/>
  <c r="R59" i="5"/>
  <c r="Q59" i="5"/>
  <c r="F59" i="5" s="1"/>
  <c r="R58" i="5"/>
  <c r="G58" i="5" s="1"/>
  <c r="Q58" i="5"/>
  <c r="F58" i="5" s="1"/>
  <c r="R57" i="5"/>
  <c r="G57" i="5" s="1"/>
  <c r="Q57" i="5"/>
  <c r="F57" i="5" s="1"/>
  <c r="R56" i="5"/>
  <c r="G56" i="5" s="1"/>
  <c r="Q56" i="5"/>
  <c r="F56" i="5" s="1"/>
  <c r="R55" i="5"/>
  <c r="Q55" i="5"/>
  <c r="F55" i="5" s="1"/>
  <c r="R54" i="5"/>
  <c r="G54" i="5" s="1"/>
  <c r="Q54" i="5"/>
  <c r="F54" i="5" s="1"/>
  <c r="R53" i="5"/>
  <c r="G53" i="5" s="1"/>
  <c r="Q53" i="5"/>
  <c r="F53" i="5" s="1"/>
  <c r="R52" i="5"/>
  <c r="G52" i="5" s="1"/>
  <c r="Q52" i="5"/>
  <c r="F52" i="5" s="1"/>
  <c r="R51" i="5"/>
  <c r="G51" i="5" s="1"/>
  <c r="Q51" i="5"/>
  <c r="F51" i="5" s="1"/>
  <c r="R50" i="5"/>
  <c r="G50" i="5" s="1"/>
  <c r="Q50" i="5"/>
  <c r="F50" i="5" s="1"/>
  <c r="R49" i="5"/>
  <c r="G49" i="5" s="1"/>
  <c r="Q49" i="5"/>
  <c r="F49" i="5" s="1"/>
  <c r="R48" i="5"/>
  <c r="G48" i="5" s="1"/>
  <c r="Q48" i="5"/>
  <c r="F48" i="5" s="1"/>
  <c r="R47" i="5"/>
  <c r="G47" i="5" s="1"/>
  <c r="Q47" i="5"/>
  <c r="F47" i="5" s="1"/>
  <c r="R46" i="5"/>
  <c r="G46" i="5" s="1"/>
  <c r="Q46" i="5"/>
  <c r="F46" i="5" s="1"/>
  <c r="R45" i="5"/>
  <c r="G45" i="5" s="1"/>
  <c r="Q45" i="5"/>
  <c r="F45" i="5" s="1"/>
  <c r="R44" i="5"/>
  <c r="G44" i="5" s="1"/>
  <c r="Q44" i="5"/>
  <c r="F44" i="5" s="1"/>
  <c r="R43" i="5"/>
  <c r="G43" i="5" s="1"/>
  <c r="Q43" i="5"/>
  <c r="F43" i="5" s="1"/>
  <c r="R42" i="5"/>
  <c r="G42" i="5" s="1"/>
  <c r="Q42" i="5"/>
  <c r="F42" i="5" s="1"/>
  <c r="R41" i="5"/>
  <c r="G41" i="5" s="1"/>
  <c r="Q41" i="5"/>
  <c r="F41" i="5" s="1"/>
  <c r="R40" i="5"/>
  <c r="G40" i="5" s="1"/>
  <c r="Q40" i="5"/>
  <c r="F40" i="5" s="1"/>
  <c r="R39" i="5"/>
  <c r="G39" i="5" s="1"/>
  <c r="Q39" i="5"/>
  <c r="F39" i="5" s="1"/>
  <c r="R38" i="5"/>
  <c r="G38" i="5" s="1"/>
  <c r="Q38" i="5"/>
  <c r="F38" i="5" s="1"/>
  <c r="R37" i="5"/>
  <c r="G37" i="5" s="1"/>
  <c r="Q37" i="5"/>
  <c r="F37" i="5" s="1"/>
  <c r="R36" i="5"/>
  <c r="G36" i="5" s="1"/>
  <c r="Q36" i="5"/>
  <c r="F36" i="5" s="1"/>
  <c r="R35" i="5"/>
  <c r="G35" i="5" s="1"/>
  <c r="Q35" i="5"/>
  <c r="F35" i="5" s="1"/>
  <c r="R34" i="5"/>
  <c r="G34" i="5" s="1"/>
  <c r="Q34" i="5"/>
  <c r="F34" i="5" s="1"/>
  <c r="R33" i="5"/>
  <c r="G33" i="5" s="1"/>
  <c r="Q33" i="5"/>
  <c r="F33" i="5" s="1"/>
  <c r="R32" i="5"/>
  <c r="G32" i="5" s="1"/>
  <c r="Q32" i="5"/>
  <c r="F32" i="5" s="1"/>
  <c r="R31" i="5"/>
  <c r="G31" i="5" s="1"/>
  <c r="Q31" i="5"/>
  <c r="F31" i="5" s="1"/>
  <c r="R30" i="5"/>
  <c r="G30" i="5" s="1"/>
  <c r="Q30" i="5"/>
  <c r="F30" i="5" s="1"/>
  <c r="R29" i="5"/>
  <c r="G29" i="5" s="1"/>
  <c r="Q29" i="5"/>
  <c r="F29" i="5" s="1"/>
  <c r="R28" i="5"/>
  <c r="G28" i="5" s="1"/>
  <c r="Q28" i="5"/>
  <c r="F28" i="5" s="1"/>
  <c r="R27" i="5"/>
  <c r="Q27" i="5"/>
  <c r="F27" i="5" s="1"/>
  <c r="R26" i="5"/>
  <c r="G26" i="5" s="1"/>
  <c r="Q26" i="5"/>
  <c r="F26" i="5" s="1"/>
  <c r="R25" i="5"/>
  <c r="G25" i="5" s="1"/>
  <c r="Q25" i="5"/>
  <c r="F25" i="5" s="1"/>
  <c r="R24" i="5"/>
  <c r="G24" i="5" s="1"/>
  <c r="Q24" i="5"/>
  <c r="F24" i="5" s="1"/>
  <c r="R23" i="5"/>
  <c r="Q23" i="5"/>
  <c r="F23" i="5" s="1"/>
  <c r="R22" i="5"/>
  <c r="G22" i="5" s="1"/>
  <c r="Q22" i="5"/>
  <c r="F22" i="5" s="1"/>
  <c r="R21" i="5"/>
  <c r="G21" i="5" s="1"/>
  <c r="Q21" i="5"/>
  <c r="F21" i="5" s="1"/>
  <c r="R20" i="5"/>
  <c r="G20" i="5" s="1"/>
  <c r="Q20" i="5"/>
  <c r="F20" i="5" s="1"/>
  <c r="R19" i="5"/>
  <c r="G19" i="5" s="1"/>
  <c r="Q19" i="5"/>
  <c r="F19" i="5" s="1"/>
  <c r="R18" i="5"/>
  <c r="G18" i="5" s="1"/>
  <c r="Q18" i="5"/>
  <c r="F18" i="5" s="1"/>
  <c r="R17" i="5"/>
  <c r="G17" i="5" s="1"/>
  <c r="Q17" i="5"/>
  <c r="F17" i="5" s="1"/>
  <c r="R16" i="5"/>
  <c r="G16" i="5" s="1"/>
  <c r="Q16" i="5"/>
  <c r="F16" i="5" s="1"/>
  <c r="Q15" i="5"/>
  <c r="F15" i="5" s="1"/>
  <c r="R15" i="5"/>
  <c r="G15" i="5" s="1"/>
  <c r="Q3" i="5"/>
  <c r="F3" i="5" s="1"/>
  <c r="R3" i="5"/>
  <c r="G3" i="5" s="1"/>
  <c r="Q4" i="5"/>
  <c r="F4" i="5" s="1"/>
  <c r="R4" i="5"/>
  <c r="G4" i="5" s="1"/>
  <c r="Q5" i="5"/>
  <c r="F5" i="5" s="1"/>
  <c r="R5" i="5"/>
  <c r="G5" i="5" s="1"/>
  <c r="Q6" i="5"/>
  <c r="F6" i="5" s="1"/>
  <c r="R6" i="5"/>
  <c r="G6" i="5" s="1"/>
  <c r="Q7" i="5"/>
  <c r="F7" i="5" s="1"/>
  <c r="R7" i="5"/>
  <c r="G7" i="5" s="1"/>
  <c r="Q8" i="5"/>
  <c r="F8" i="5" s="1"/>
  <c r="R8" i="5"/>
  <c r="G8" i="5" s="1"/>
  <c r="Q9" i="5"/>
  <c r="F9" i="5" s="1"/>
  <c r="R9" i="5"/>
  <c r="G9" i="5" s="1"/>
  <c r="Q10" i="5"/>
  <c r="F10" i="5" s="1"/>
  <c r="R10" i="5"/>
  <c r="G10" i="5" s="1"/>
  <c r="Q11" i="5"/>
  <c r="F11" i="5" s="1"/>
  <c r="R11" i="5"/>
  <c r="G11" i="5" s="1"/>
  <c r="Q12" i="5"/>
  <c r="F12" i="5" s="1"/>
  <c r="R12" i="5"/>
  <c r="G12" i="5" s="1"/>
  <c r="Q13" i="5"/>
  <c r="F13" i="5" s="1"/>
  <c r="R13" i="5"/>
  <c r="G13" i="5" s="1"/>
  <c r="Q14" i="5"/>
  <c r="F14" i="5" s="1"/>
  <c r="R14" i="5"/>
  <c r="G14" i="5" s="1"/>
  <c r="R2" i="5"/>
  <c r="G2" i="5" s="1"/>
  <c r="Q2" i="5"/>
  <c r="F2" i="5" s="1"/>
  <c r="O204" i="5"/>
  <c r="O203" i="5"/>
  <c r="P203" i="5" s="1"/>
  <c r="O202" i="5"/>
  <c r="O201" i="5"/>
  <c r="O200" i="5"/>
  <c r="O199" i="5"/>
  <c r="O198" i="5"/>
  <c r="O197" i="5"/>
  <c r="O196" i="5"/>
  <c r="O195" i="5"/>
  <c r="P195" i="5" s="1"/>
  <c r="O194" i="5"/>
  <c r="O193" i="5"/>
  <c r="O192" i="5"/>
  <c r="O191" i="5"/>
  <c r="O190" i="5"/>
  <c r="O189" i="5"/>
  <c r="O188" i="5"/>
  <c r="O187" i="5"/>
  <c r="P187" i="5" s="1"/>
  <c r="O186" i="5"/>
  <c r="O185" i="5"/>
  <c r="O184" i="5"/>
  <c r="O183" i="5"/>
  <c r="O182" i="5"/>
  <c r="O181" i="5"/>
  <c r="O180" i="5"/>
  <c r="O179" i="5"/>
  <c r="P179" i="5" s="1"/>
  <c r="O178" i="5"/>
  <c r="O177" i="5"/>
  <c r="O176" i="5"/>
  <c r="O175" i="5"/>
  <c r="O174" i="5"/>
  <c r="O173" i="5"/>
  <c r="O172" i="5"/>
  <c r="O171" i="5"/>
  <c r="P171" i="5" s="1"/>
  <c r="O170" i="5"/>
  <c r="O169" i="5"/>
  <c r="O168" i="5"/>
  <c r="O167" i="5"/>
  <c r="O166" i="5"/>
  <c r="O165" i="5"/>
  <c r="O164" i="5"/>
  <c r="O163" i="5"/>
  <c r="P163" i="5" s="1"/>
  <c r="O162" i="5"/>
  <c r="O161" i="5"/>
  <c r="O160" i="5"/>
  <c r="O159" i="5"/>
  <c r="O158" i="5"/>
  <c r="O157" i="5"/>
  <c r="O156" i="5"/>
  <c r="O155" i="5"/>
  <c r="P155" i="5" s="1"/>
  <c r="O154" i="5"/>
  <c r="O153" i="5"/>
  <c r="O152" i="5"/>
  <c r="O151" i="5"/>
  <c r="O150" i="5"/>
  <c r="O149" i="5"/>
  <c r="O148" i="5"/>
  <c r="O147" i="5"/>
  <c r="P147" i="5" s="1"/>
  <c r="O146" i="5"/>
  <c r="O145" i="5"/>
  <c r="O144" i="5"/>
  <c r="O143" i="5"/>
  <c r="O142" i="5"/>
  <c r="O141" i="5"/>
  <c r="O140" i="5"/>
  <c r="O139" i="5"/>
  <c r="P139" i="5" s="1"/>
  <c r="O138" i="5"/>
  <c r="O137" i="5"/>
  <c r="O136" i="5"/>
  <c r="O135" i="5"/>
  <c r="O134" i="5"/>
  <c r="O133" i="5"/>
  <c r="O132" i="5"/>
  <c r="O131" i="5"/>
  <c r="P131" i="5" s="1"/>
  <c r="O130" i="5"/>
  <c r="O129" i="5"/>
  <c r="O128" i="5"/>
  <c r="O127" i="5"/>
  <c r="O126" i="5"/>
  <c r="O125" i="5"/>
  <c r="O124" i="5"/>
  <c r="O123" i="5"/>
  <c r="P123" i="5" s="1"/>
  <c r="O122" i="5"/>
  <c r="O121" i="5"/>
  <c r="O120" i="5"/>
  <c r="O119" i="5"/>
  <c r="O118" i="5"/>
  <c r="O117" i="5"/>
  <c r="O116" i="5"/>
  <c r="O115" i="5"/>
  <c r="P115" i="5" s="1"/>
  <c r="O114" i="5"/>
  <c r="O113" i="5"/>
  <c r="O112" i="5"/>
  <c r="O111" i="5"/>
  <c r="O110" i="5"/>
  <c r="O109" i="5"/>
  <c r="O108" i="5"/>
  <c r="O107" i="5"/>
  <c r="P107" i="5" s="1"/>
  <c r="O106" i="5"/>
  <c r="O105" i="5"/>
  <c r="O104" i="5"/>
  <c r="O103" i="5"/>
  <c r="O102" i="5"/>
  <c r="O101" i="5"/>
  <c r="O100" i="5"/>
  <c r="O99" i="5"/>
  <c r="P99" i="5" s="1"/>
  <c r="O98" i="5"/>
  <c r="O97" i="5"/>
  <c r="O96" i="5"/>
  <c r="O95" i="5"/>
  <c r="O94" i="5"/>
  <c r="O93" i="5"/>
  <c r="O92" i="5"/>
  <c r="O91" i="5"/>
  <c r="P91" i="5" s="1"/>
  <c r="O90" i="5"/>
  <c r="O89" i="5"/>
  <c r="O88" i="5"/>
  <c r="O87" i="5"/>
  <c r="O86" i="5"/>
  <c r="O85" i="5"/>
  <c r="O84" i="5"/>
  <c r="O83" i="5"/>
  <c r="P83" i="5" s="1"/>
  <c r="O82" i="5"/>
  <c r="O81" i="5"/>
  <c r="O80" i="5"/>
  <c r="O79" i="5"/>
  <c r="O78" i="5"/>
  <c r="O77" i="5"/>
  <c r="O76" i="5"/>
  <c r="O75" i="5"/>
  <c r="P75" i="5" s="1"/>
  <c r="O74" i="5"/>
  <c r="O73" i="5"/>
  <c r="O72" i="5"/>
  <c r="O71" i="5"/>
  <c r="O70" i="5"/>
  <c r="O69" i="5"/>
  <c r="O68" i="5"/>
  <c r="O67" i="5"/>
  <c r="P67" i="5" s="1"/>
  <c r="O66" i="5"/>
  <c r="O65" i="5"/>
  <c r="O64" i="5"/>
  <c r="O63" i="5"/>
  <c r="O62" i="5"/>
  <c r="O61" i="5"/>
  <c r="O60" i="5"/>
  <c r="O59" i="5"/>
  <c r="P59" i="5" s="1"/>
  <c r="O58" i="5"/>
  <c r="O57" i="5"/>
  <c r="O56" i="5"/>
  <c r="O55" i="5"/>
  <c r="O54" i="5"/>
  <c r="O53" i="5"/>
  <c r="O52" i="5"/>
  <c r="O51" i="5"/>
  <c r="P51" i="5" s="1"/>
  <c r="O50" i="5"/>
  <c r="O49" i="5"/>
  <c r="O48" i="5"/>
  <c r="O47" i="5"/>
  <c r="O46" i="5"/>
  <c r="O45" i="5"/>
  <c r="O44" i="5"/>
  <c r="O43" i="5"/>
  <c r="P43" i="5" s="1"/>
  <c r="O42" i="5"/>
  <c r="O41" i="5"/>
  <c r="O40" i="5"/>
  <c r="O39" i="5"/>
  <c r="O38" i="5"/>
  <c r="O37" i="5"/>
  <c r="O36" i="5"/>
  <c r="O35" i="5"/>
  <c r="P35" i="5" s="1"/>
  <c r="O34" i="5"/>
  <c r="O33" i="5"/>
  <c r="O32" i="5"/>
  <c r="O31" i="5"/>
  <c r="O30" i="5"/>
  <c r="O29" i="5"/>
  <c r="O28" i="5"/>
  <c r="O27" i="5"/>
  <c r="P27" i="5" s="1"/>
  <c r="O26" i="5"/>
  <c r="O25" i="5"/>
  <c r="O24" i="5"/>
  <c r="O23" i="5"/>
  <c r="O22" i="5"/>
  <c r="O21" i="5"/>
  <c r="O20" i="5"/>
  <c r="O19" i="5"/>
  <c r="P19" i="5" s="1"/>
  <c r="O18" i="5"/>
  <c r="O17" i="5"/>
  <c r="O16" i="5"/>
  <c r="O15" i="5"/>
  <c r="O14" i="5"/>
  <c r="O13" i="5"/>
  <c r="O12" i="5"/>
  <c r="O11" i="5"/>
  <c r="P11" i="5" s="1"/>
  <c r="O10" i="5"/>
  <c r="O9" i="5"/>
  <c r="O8" i="5"/>
  <c r="O7" i="5"/>
  <c r="O6" i="5"/>
  <c r="O5" i="5"/>
  <c r="O4" i="5"/>
  <c r="O3" i="5"/>
  <c r="P3" i="5" s="1"/>
  <c r="O2" i="5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" i="1"/>
  <c r="F197" i="2"/>
  <c r="F192" i="2"/>
  <c r="F188" i="2"/>
  <c r="F183" i="2"/>
  <c r="F179" i="2"/>
  <c r="F174" i="2"/>
  <c r="F167" i="2"/>
  <c r="F160" i="2"/>
  <c r="F153" i="2"/>
  <c r="F149" i="2"/>
  <c r="F145" i="2"/>
  <c r="F138" i="2"/>
  <c r="F131" i="2"/>
  <c r="F126" i="2"/>
  <c r="F121" i="2"/>
  <c r="F116" i="2"/>
  <c r="F111" i="2"/>
  <c r="F104" i="2"/>
  <c r="F100" i="2"/>
  <c r="F95" i="2"/>
  <c r="F88" i="2"/>
  <c r="F81" i="2"/>
  <c r="F74" i="2"/>
  <c r="F68" i="2"/>
  <c r="F65" i="2"/>
  <c r="F58" i="2"/>
  <c r="F51" i="2"/>
  <c r="F47" i="2"/>
  <c r="F40" i="2"/>
  <c r="F34" i="2"/>
  <c r="F29" i="2"/>
  <c r="F22" i="2"/>
  <c r="F15" i="2"/>
  <c r="F8" i="2"/>
  <c r="F2" i="2"/>
  <c r="F30" i="3"/>
  <c r="F29" i="3"/>
  <c r="F28" i="3"/>
  <c r="F27" i="3"/>
  <c r="F26" i="3"/>
  <c r="F25" i="3"/>
  <c r="F23" i="3"/>
  <c r="F21" i="3"/>
  <c r="F20" i="3"/>
  <c r="F19" i="3"/>
  <c r="F18" i="3"/>
  <c r="F17" i="3"/>
  <c r="F16" i="3"/>
  <c r="F15" i="3"/>
  <c r="F14" i="3"/>
  <c r="F13" i="3"/>
  <c r="F11" i="3"/>
  <c r="F9" i="3"/>
  <c r="F8" i="3"/>
  <c r="F5" i="3"/>
  <c r="F3" i="3"/>
  <c r="C30" i="3"/>
  <c r="C29" i="3"/>
  <c r="C28" i="3"/>
  <c r="C27" i="3"/>
  <c r="C26" i="3"/>
  <c r="C25" i="3"/>
  <c r="C23" i="3"/>
  <c r="C21" i="3"/>
  <c r="C20" i="3"/>
  <c r="C19" i="3"/>
  <c r="C18" i="3"/>
  <c r="C17" i="3"/>
  <c r="C16" i="3"/>
  <c r="C15" i="3"/>
  <c r="C14" i="3"/>
  <c r="C13" i="3"/>
  <c r="C11" i="3"/>
  <c r="C9" i="3"/>
  <c r="C8" i="3"/>
  <c r="C5" i="3"/>
  <c r="C3" i="3"/>
  <c r="E153" i="2"/>
  <c r="E149" i="2"/>
  <c r="E104" i="2"/>
  <c r="C197" i="2"/>
  <c r="E197" i="2" s="1"/>
  <c r="C192" i="2"/>
  <c r="C188" i="2"/>
  <c r="C183" i="2"/>
  <c r="C179" i="2"/>
  <c r="E179" i="2" s="1"/>
  <c r="C174" i="2"/>
  <c r="C167" i="2"/>
  <c r="E167" i="2" s="1"/>
  <c r="C160" i="2"/>
  <c r="E160" i="2" s="1"/>
  <c r="C153" i="2"/>
  <c r="C149" i="2"/>
  <c r="C145" i="2"/>
  <c r="E145" i="2" s="1"/>
  <c r="C138" i="2"/>
  <c r="E138" i="2" s="1"/>
  <c r="C131" i="2"/>
  <c r="E131" i="2" s="1"/>
  <c r="C126" i="2"/>
  <c r="E126" i="2" s="1"/>
  <c r="C121" i="2"/>
  <c r="E121" i="2" s="1"/>
  <c r="C116" i="2"/>
  <c r="E116" i="2" s="1"/>
  <c r="C111" i="2"/>
  <c r="E111" i="2" s="1"/>
  <c r="C104" i="2"/>
  <c r="C100" i="2"/>
  <c r="E100" i="2" s="1"/>
  <c r="C95" i="2"/>
  <c r="E95" i="2" s="1"/>
  <c r="C88" i="2"/>
  <c r="E88" i="2" s="1"/>
  <c r="C81" i="2"/>
  <c r="C74" i="2"/>
  <c r="E74" i="2" s="1"/>
  <c r="C68" i="2"/>
  <c r="E68" i="2" s="1"/>
  <c r="C65" i="2"/>
  <c r="C58" i="2"/>
  <c r="E58" i="2" s="1"/>
  <c r="C51" i="2"/>
  <c r="E51" i="2" s="1"/>
  <c r="C47" i="2"/>
  <c r="C40" i="2"/>
  <c r="C34" i="2"/>
  <c r="C29" i="2"/>
  <c r="C22" i="2"/>
  <c r="C15" i="2"/>
  <c r="C8" i="2"/>
  <c r="J3" i="1"/>
  <c r="J4" i="1"/>
  <c r="J5" i="1"/>
  <c r="J6" i="1"/>
  <c r="J7" i="1"/>
  <c r="D27" i="3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" i="1"/>
  <c r="D26" i="3" s="1"/>
  <c r="C2" i="2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2" i="3"/>
  <c r="D13" i="3" l="1"/>
  <c r="P186" i="5"/>
  <c r="D5" i="3"/>
  <c r="P4" i="5"/>
  <c r="P12" i="5"/>
  <c r="P20" i="5"/>
  <c r="P28" i="5"/>
  <c r="P36" i="5"/>
  <c r="P44" i="5"/>
  <c r="P52" i="5"/>
  <c r="P60" i="5"/>
  <c r="P68" i="5"/>
  <c r="P162" i="5"/>
  <c r="D20" i="3"/>
  <c r="E20" i="3" s="1"/>
  <c r="D197" i="2"/>
  <c r="D29" i="3"/>
  <c r="D25" i="3"/>
  <c r="D19" i="3"/>
  <c r="D15" i="3"/>
  <c r="D9" i="3"/>
  <c r="D23" i="3"/>
  <c r="D8" i="3"/>
  <c r="D18" i="3"/>
  <c r="E18" i="3" s="1"/>
  <c r="D28" i="3"/>
  <c r="D14" i="3"/>
  <c r="D16" i="3"/>
  <c r="D11" i="3"/>
  <c r="D17" i="3"/>
  <c r="D30" i="3"/>
  <c r="D21" i="3"/>
  <c r="E21" i="3" s="1"/>
  <c r="D3" i="3"/>
  <c r="E3" i="3" s="1"/>
  <c r="P76" i="5"/>
  <c r="P84" i="5"/>
  <c r="P92" i="5"/>
  <c r="P100" i="5"/>
  <c r="P108" i="5"/>
  <c r="P116" i="5"/>
  <c r="P124" i="5"/>
  <c r="P132" i="5"/>
  <c r="P140" i="5"/>
  <c r="P148" i="5"/>
  <c r="P156" i="5"/>
  <c r="P164" i="5"/>
  <c r="P172" i="5"/>
  <c r="P180" i="5"/>
  <c r="P188" i="5"/>
  <c r="P196" i="5"/>
  <c r="P204" i="5"/>
  <c r="P5" i="5"/>
  <c r="P13" i="5"/>
  <c r="P21" i="5"/>
  <c r="P29" i="5"/>
  <c r="P37" i="5"/>
  <c r="P45" i="5"/>
  <c r="P53" i="5"/>
  <c r="P61" i="5"/>
  <c r="P69" i="5"/>
  <c r="P77" i="5"/>
  <c r="P85" i="5"/>
  <c r="P93" i="5"/>
  <c r="P101" i="5"/>
  <c r="P109" i="5"/>
  <c r="P117" i="5"/>
  <c r="P125" i="5"/>
  <c r="P133" i="5"/>
  <c r="P141" i="5"/>
  <c r="P149" i="5"/>
  <c r="P157" i="5"/>
  <c r="P165" i="5"/>
  <c r="P173" i="5"/>
  <c r="P181" i="5"/>
  <c r="P189" i="5"/>
  <c r="P197" i="5"/>
  <c r="P6" i="5"/>
  <c r="P14" i="5"/>
  <c r="P22" i="5"/>
  <c r="P30" i="5"/>
  <c r="P38" i="5"/>
  <c r="P46" i="5"/>
  <c r="P54" i="5"/>
  <c r="P62" i="5"/>
  <c r="P70" i="5"/>
  <c r="P78" i="5"/>
  <c r="P86" i="5"/>
  <c r="P94" i="5"/>
  <c r="P102" i="5"/>
  <c r="P110" i="5"/>
  <c r="P118" i="5"/>
  <c r="P126" i="5"/>
  <c r="P134" i="5"/>
  <c r="P142" i="5"/>
  <c r="P150" i="5"/>
  <c r="P158" i="5"/>
  <c r="P166" i="5"/>
  <c r="P174" i="5"/>
  <c r="P182" i="5"/>
  <c r="P190" i="5"/>
  <c r="P198" i="5"/>
  <c r="P7" i="5"/>
  <c r="P15" i="5"/>
  <c r="P23" i="5"/>
  <c r="P31" i="5"/>
  <c r="P39" i="5"/>
  <c r="P47" i="5"/>
  <c r="P55" i="5"/>
  <c r="P63" i="5"/>
  <c r="P71" i="5"/>
  <c r="P79" i="5"/>
  <c r="P87" i="5"/>
  <c r="P95" i="5"/>
  <c r="P103" i="5"/>
  <c r="P111" i="5"/>
  <c r="P119" i="5"/>
  <c r="P127" i="5"/>
  <c r="P135" i="5"/>
  <c r="P143" i="5"/>
  <c r="P151" i="5"/>
  <c r="P159" i="5"/>
  <c r="P167" i="5"/>
  <c r="P175" i="5"/>
  <c r="P183" i="5"/>
  <c r="P191" i="5"/>
  <c r="P199" i="5"/>
  <c r="P8" i="5"/>
  <c r="P16" i="5"/>
  <c r="P24" i="5"/>
  <c r="P32" i="5"/>
  <c r="P40" i="5"/>
  <c r="P48" i="5"/>
  <c r="P56" i="5"/>
  <c r="P64" i="5"/>
  <c r="P72" i="5"/>
  <c r="P80" i="5"/>
  <c r="P88" i="5"/>
  <c r="P96" i="5"/>
  <c r="P104" i="5"/>
  <c r="P112" i="5"/>
  <c r="P120" i="5"/>
  <c r="P128" i="5"/>
  <c r="P136" i="5"/>
  <c r="P144" i="5"/>
  <c r="P152" i="5"/>
  <c r="P160" i="5"/>
  <c r="P168" i="5"/>
  <c r="P176" i="5"/>
  <c r="P184" i="5"/>
  <c r="P192" i="5"/>
  <c r="P200" i="5"/>
  <c r="P9" i="5"/>
  <c r="P17" i="5"/>
  <c r="P25" i="5"/>
  <c r="P33" i="5"/>
  <c r="P41" i="5"/>
  <c r="P49" i="5"/>
  <c r="P57" i="5"/>
  <c r="P65" i="5"/>
  <c r="P73" i="5"/>
  <c r="P81" i="5"/>
  <c r="P89" i="5"/>
  <c r="P97" i="5"/>
  <c r="P105" i="5"/>
  <c r="P113" i="5"/>
  <c r="P121" i="5"/>
  <c r="P129" i="5"/>
  <c r="P137" i="5"/>
  <c r="P145" i="5"/>
  <c r="P153" i="5"/>
  <c r="P161" i="5"/>
  <c r="P169" i="5"/>
  <c r="P177" i="5"/>
  <c r="P185" i="5"/>
  <c r="P193" i="5"/>
  <c r="P201" i="5"/>
  <c r="P2" i="5"/>
  <c r="P10" i="5"/>
  <c r="P18" i="5"/>
  <c r="P26" i="5"/>
  <c r="P34" i="5"/>
  <c r="P42" i="5"/>
  <c r="P50" i="5"/>
  <c r="P58" i="5"/>
  <c r="P66" i="5"/>
  <c r="P74" i="5"/>
  <c r="P82" i="5"/>
  <c r="P90" i="5"/>
  <c r="P98" i="5"/>
  <c r="P106" i="5"/>
  <c r="P114" i="5"/>
  <c r="P122" i="5"/>
  <c r="P130" i="5"/>
  <c r="P138" i="5"/>
  <c r="P146" i="5"/>
  <c r="P154" i="5"/>
  <c r="P170" i="5"/>
  <c r="P178" i="5"/>
  <c r="P194" i="5"/>
  <c r="P202" i="5"/>
  <c r="E26" i="3"/>
  <c r="E13" i="3"/>
  <c r="E17" i="3"/>
  <c r="E8" i="3"/>
  <c r="E23" i="3"/>
  <c r="E28" i="3"/>
  <c r="E9" i="3"/>
  <c r="E15" i="3"/>
  <c r="E19" i="3"/>
  <c r="E16" i="3"/>
  <c r="E30" i="3"/>
  <c r="E5" i="3"/>
  <c r="E14" i="3"/>
  <c r="E27" i="3"/>
  <c r="E25" i="3"/>
  <c r="E29" i="3"/>
  <c r="E11" i="3"/>
  <c r="D22" i="2"/>
  <c r="E22" i="2" s="1"/>
  <c r="D68" i="2"/>
  <c r="D116" i="2"/>
  <c r="D160" i="2"/>
  <c r="D29" i="2"/>
  <c r="E29" i="2" s="1"/>
  <c r="D74" i="2"/>
  <c r="D121" i="2"/>
  <c r="D167" i="2"/>
  <c r="D34" i="2"/>
  <c r="E34" i="2" s="1"/>
  <c r="D81" i="2"/>
  <c r="E81" i="2" s="1"/>
  <c r="D126" i="2"/>
  <c r="D174" i="2"/>
  <c r="E174" i="2" s="1"/>
  <c r="D40" i="2"/>
  <c r="E40" i="2" s="1"/>
  <c r="D88" i="2"/>
  <c r="D131" i="2"/>
  <c r="D179" i="2"/>
  <c r="D47" i="2"/>
  <c r="E47" i="2" s="1"/>
  <c r="D95" i="2"/>
  <c r="D138" i="2"/>
  <c r="D183" i="2"/>
  <c r="E183" i="2" s="1"/>
  <c r="D2" i="2"/>
  <c r="E2" i="2" s="1"/>
  <c r="D51" i="2"/>
  <c r="D100" i="2"/>
  <c r="D145" i="2"/>
  <c r="D188" i="2"/>
  <c r="E188" i="2" s="1"/>
  <c r="D8" i="2"/>
  <c r="E8" i="2" s="1"/>
  <c r="D58" i="2"/>
  <c r="D104" i="2"/>
  <c r="D149" i="2"/>
  <c r="D192" i="2"/>
  <c r="E192" i="2" s="1"/>
  <c r="D15" i="2"/>
  <c r="E15" i="2" s="1"/>
  <c r="D65" i="2"/>
  <c r="E65" i="2" s="1"/>
  <c r="D111" i="2"/>
  <c r="D153" i="2"/>
</calcChain>
</file>

<file path=xl/sharedStrings.xml><?xml version="1.0" encoding="utf-8"?>
<sst xmlns="http://schemas.openxmlformats.org/spreadsheetml/2006/main" count="2937" uniqueCount="254">
  <si>
    <t>Projeto</t>
  </si>
  <si>
    <t>Atividade</t>
  </si>
  <si>
    <t>Data Início</t>
  </si>
  <si>
    <t>Data Fim</t>
  </si>
  <si>
    <t>Prazo (dias)</t>
  </si>
  <si>
    <t>Recurso</t>
  </si>
  <si>
    <t>Percentual (%)</t>
  </si>
  <si>
    <t>Status Aprovação</t>
  </si>
  <si>
    <t>MLCOMANDA-1</t>
  </si>
  <si>
    <t>Análise de Negócio</t>
  </si>
  <si>
    <t>2019-04-01</t>
  </si>
  <si>
    <t>2019-05-31</t>
  </si>
  <si>
    <t>Stratus A1</t>
  </si>
  <si>
    <t>Aprovado</t>
  </si>
  <si>
    <t>Desenvolvimento Manager</t>
  </si>
  <si>
    <t>2019-06-03</t>
  </si>
  <si>
    <t>2020-06-02</t>
  </si>
  <si>
    <t>Stratus D1</t>
  </si>
  <si>
    <t>Revisão Manager</t>
  </si>
  <si>
    <t>2020-07-17</t>
  </si>
  <si>
    <t>2020-10-23</t>
  </si>
  <si>
    <t>Marcelo Junior</t>
  </si>
  <si>
    <t>Desenvolvimento Mobile</t>
  </si>
  <si>
    <t>Revisão Mobile</t>
  </si>
  <si>
    <t>2021-01-25</t>
  </si>
  <si>
    <t>Tairo Miguel</t>
  </si>
  <si>
    <t>Teste Ramo</t>
  </si>
  <si>
    <t>2021-01-18</t>
  </si>
  <si>
    <t>2021-01-29</t>
  </si>
  <si>
    <t>Stratus T1</t>
  </si>
  <si>
    <t>Teste Master</t>
  </si>
  <si>
    <t>2021-02-01</t>
  </si>
  <si>
    <t>2021-02-05</t>
  </si>
  <si>
    <t>AMEDIGITAL-1</t>
  </si>
  <si>
    <t>2020-11-06</t>
  </si>
  <si>
    <t>2020-11-20</t>
  </si>
  <si>
    <t>Luiz Souza</t>
  </si>
  <si>
    <t>Desenvolvimento PDV</t>
  </si>
  <si>
    <t>2020-12-16</t>
  </si>
  <si>
    <t>2021-01-12</t>
  </si>
  <si>
    <t>Bruno Conrado</t>
  </si>
  <si>
    <t>Revisão PDV</t>
  </si>
  <si>
    <t>Celso Freitas</t>
  </si>
  <si>
    <t>2020-12-08</t>
  </si>
  <si>
    <t>2021-01-11</t>
  </si>
  <si>
    <t>Bit 2</t>
  </si>
  <si>
    <t>Eveline</t>
  </si>
  <si>
    <t>2021-02-02</t>
  </si>
  <si>
    <t>PROMOAPP2-1</t>
  </si>
  <si>
    <t>2020-03-27</t>
  </si>
  <si>
    <t>2020-09-10</t>
  </si>
  <si>
    <t>Ana Carla</t>
  </si>
  <si>
    <t>2020-12-18</t>
  </si>
  <si>
    <t>2021-01-28</t>
  </si>
  <si>
    <t>Bit 1</t>
  </si>
  <si>
    <t>José Netto</t>
  </si>
  <si>
    <t>2021-02-11</t>
  </si>
  <si>
    <t>Bit Teste</t>
  </si>
  <si>
    <t>2021-02-12</t>
  </si>
  <si>
    <t>2021-02-18</t>
  </si>
  <si>
    <t>REDUC4DIG-1</t>
  </si>
  <si>
    <t>2020-09-03</t>
  </si>
  <si>
    <t>2020-09-11</t>
  </si>
  <si>
    <t>2020-09-14</t>
  </si>
  <si>
    <t>2020-09-15</t>
  </si>
  <si>
    <t>2020-10-05</t>
  </si>
  <si>
    <t>2020-12-28</t>
  </si>
  <si>
    <t>2021-01-08</t>
  </si>
  <si>
    <t>CD2 Manager</t>
  </si>
  <si>
    <t>2021-01-19</t>
  </si>
  <si>
    <t>2021-01-22</t>
  </si>
  <si>
    <t>Celia Souza</t>
  </si>
  <si>
    <t>ZANINTALOC-1</t>
  </si>
  <si>
    <t>2019-02-04</t>
  </si>
  <si>
    <t>2019-03-01</t>
  </si>
  <si>
    <t>João Ricardo Mendonça</t>
  </si>
  <si>
    <t>2019-03-06</t>
  </si>
  <si>
    <t>Éber Lincoln</t>
  </si>
  <si>
    <t>2019-06-02</t>
  </si>
  <si>
    <t>2019-08-07</t>
  </si>
  <si>
    <t>2021-02-08</t>
  </si>
  <si>
    <t>Nalva Souza</t>
  </si>
  <si>
    <t>2021-02-15</t>
  </si>
  <si>
    <t>2021-02-19</t>
  </si>
  <si>
    <t>POPUPMERC-1</t>
  </si>
  <si>
    <t>2020-11-09</t>
  </si>
  <si>
    <t>2020-11-24</t>
  </si>
  <si>
    <t>Aline Cavalini</t>
  </si>
  <si>
    <t>2021-02-22</t>
  </si>
  <si>
    <t>2021-03-04</t>
  </si>
  <si>
    <t>Bit 4</t>
  </si>
  <si>
    <t>2021-02-03</t>
  </si>
  <si>
    <t>PRODCONSIG-1</t>
  </si>
  <si>
    <t>2021-01-21</t>
  </si>
  <si>
    <t>2021-02-09</t>
  </si>
  <si>
    <t>Robson Oliveira</t>
  </si>
  <si>
    <t>2021-02-10</t>
  </si>
  <si>
    <t>CASHBACKFP-1</t>
  </si>
  <si>
    <t>2020-12-03</t>
  </si>
  <si>
    <t>2020-12-11</t>
  </si>
  <si>
    <t>Larissa Bertodo</t>
  </si>
  <si>
    <t>2020-12-14</t>
  </si>
  <si>
    <t>2020-12-29</t>
  </si>
  <si>
    <t>Daniel Duarte</t>
  </si>
  <si>
    <t>Teste</t>
  </si>
  <si>
    <t>2020-12-30</t>
  </si>
  <si>
    <t>2021-01-13</t>
  </si>
  <si>
    <t>CRMPONTOS-1</t>
  </si>
  <si>
    <t>2021-02-16</t>
  </si>
  <si>
    <t>2021-02-17</t>
  </si>
  <si>
    <t>2021-03-02</t>
  </si>
  <si>
    <t>2021-03-05</t>
  </si>
  <si>
    <t>2021-03-09</t>
  </si>
  <si>
    <t>NT20200506-1</t>
  </si>
  <si>
    <t>Jessica Machado</t>
  </si>
  <si>
    <t>2021-03-08</t>
  </si>
  <si>
    <t>PROMOCONV-1</t>
  </si>
  <si>
    <t>2020-04-14</t>
  </si>
  <si>
    <t>2020-04-17</t>
  </si>
  <si>
    <t>Cynara Ribeiro</t>
  </si>
  <si>
    <t>2021-02-23</t>
  </si>
  <si>
    <t>2021-03-12</t>
  </si>
  <si>
    <t>PAYFACEF2-1</t>
  </si>
  <si>
    <t>2021-01-26</t>
  </si>
  <si>
    <t>2021-02-24</t>
  </si>
  <si>
    <t>2021-03-26</t>
  </si>
  <si>
    <t>2021-03-29</t>
  </si>
  <si>
    <t>2021-03-30</t>
  </si>
  <si>
    <t>2021-04-09</t>
  </si>
  <si>
    <t>CD2 Teste</t>
  </si>
  <si>
    <t>2021-04-12</t>
  </si>
  <si>
    <t>2021-04-14</t>
  </si>
  <si>
    <t>NPSSERES-1</t>
  </si>
  <si>
    <t>2021-01-20</t>
  </si>
  <si>
    <t>2021-01-27</t>
  </si>
  <si>
    <t>Raduan Mendes</t>
  </si>
  <si>
    <t>Cristiano Souza</t>
  </si>
  <si>
    <t>2021-03-03</t>
  </si>
  <si>
    <t>ENTREGAF2-1</t>
  </si>
  <si>
    <t>2020-10-19</t>
  </si>
  <si>
    <t>2021-01-04</t>
  </si>
  <si>
    <t>2020-11-16</t>
  </si>
  <si>
    <t>2020-11-25</t>
  </si>
  <si>
    <t>HISTCRED-1</t>
  </si>
  <si>
    <t>Daniel Nakagawa</t>
  </si>
  <si>
    <t>INTRMS-1</t>
  </si>
  <si>
    <t>2021-02-26</t>
  </si>
  <si>
    <t>2021-03-01</t>
  </si>
  <si>
    <t>2021-03-10</t>
  </si>
  <si>
    <t>2021-03-23</t>
  </si>
  <si>
    <t>2021-03-24</t>
  </si>
  <si>
    <t>IMPVOUCHER-1</t>
  </si>
  <si>
    <t>CANCNFCE-1</t>
  </si>
  <si>
    <t>2021-03-15</t>
  </si>
  <si>
    <t>2021-03-16</t>
  </si>
  <si>
    <t>FILDOWNDOC-1</t>
  </si>
  <si>
    <t>EMALOTE-1</t>
  </si>
  <si>
    <t>2021-03-19</t>
  </si>
  <si>
    <t>2021-03-22</t>
  </si>
  <si>
    <t>NFECOMPLE-1</t>
  </si>
  <si>
    <t>2021-03-17</t>
  </si>
  <si>
    <t>2021-03-18</t>
  </si>
  <si>
    <t>2021-03-31</t>
  </si>
  <si>
    <t>2021-04-06</t>
  </si>
  <si>
    <t>2021-04-07</t>
  </si>
  <si>
    <t>2021-04-13</t>
  </si>
  <si>
    <t>SUBSTRIB-1</t>
  </si>
  <si>
    <t>Previsto</t>
  </si>
  <si>
    <t>STOPBANK-1</t>
  </si>
  <si>
    <t>2021-04-19</t>
  </si>
  <si>
    <t>2021-04-20</t>
  </si>
  <si>
    <t>2021-04-21</t>
  </si>
  <si>
    <t>2021-04-28</t>
  </si>
  <si>
    <t>2021-04-29</t>
  </si>
  <si>
    <t>2021-04-30</t>
  </si>
  <si>
    <t>LOGINPDVAD-1</t>
  </si>
  <si>
    <t>2021-02-25</t>
  </si>
  <si>
    <t>2021-05-03</t>
  </si>
  <si>
    <t>PAYLESS-1</t>
  </si>
  <si>
    <t>2021-04-22</t>
  </si>
  <si>
    <t>LIMITECANC-1</t>
  </si>
  <si>
    <t>2021-02-04</t>
  </si>
  <si>
    <t>2021-03-25</t>
  </si>
  <si>
    <t>MAPFRE-1</t>
  </si>
  <si>
    <t>2021-05-04</t>
  </si>
  <si>
    <t>2021-05-17</t>
  </si>
  <si>
    <t>2021-05-18</t>
  </si>
  <si>
    <t>2021-05-19</t>
  </si>
  <si>
    <t>VNDSERVTOT-1</t>
  </si>
  <si>
    <t>Alexandre Queiroz</t>
  </si>
  <si>
    <t>Alexandre Filho</t>
  </si>
  <si>
    <t>João Felipe Camargo</t>
  </si>
  <si>
    <t>PAFPOSTO-1</t>
  </si>
  <si>
    <t>2021-05-05</t>
  </si>
  <si>
    <t>2021-05-06</t>
  </si>
  <si>
    <t>2021-05-10</t>
  </si>
  <si>
    <t>2021-08-25</t>
  </si>
  <si>
    <t>2021-08-26</t>
  </si>
  <si>
    <t>2021-09-01</t>
  </si>
  <si>
    <t>2021-10-06</t>
  </si>
  <si>
    <t>2021-10-07</t>
  </si>
  <si>
    <t>2021-10-13</t>
  </si>
  <si>
    <t>INTRETAIL-1</t>
  </si>
  <si>
    <t>2019-02-20</t>
  </si>
  <si>
    <t>2019-03-22</t>
  </si>
  <si>
    <t>Denise Cabeceira</t>
  </si>
  <si>
    <t>2019-03-25</t>
  </si>
  <si>
    <t>2019-06-04</t>
  </si>
  <si>
    <t>2019-05-21</t>
  </si>
  <si>
    <t>Fernando Silva</t>
  </si>
  <si>
    <t>2019-05-23</t>
  </si>
  <si>
    <t>2021-03-11</t>
  </si>
  <si>
    <t>SAASAUTO-1</t>
  </si>
  <si>
    <t>Vinicius Nascimento</t>
  </si>
  <si>
    <t>Hugo Caldeira</t>
  </si>
  <si>
    <t>COMZ-1</t>
  </si>
  <si>
    <t>2019-01-07</t>
  </si>
  <si>
    <t>2019-01-11</t>
  </si>
  <si>
    <t>2019-01-14</t>
  </si>
  <si>
    <t>2019-04-19</t>
  </si>
  <si>
    <t>Diego Santos</t>
  </si>
  <si>
    <t>2019-04-22</t>
  </si>
  <si>
    <t>2019-04-26</t>
  </si>
  <si>
    <t>2019-04-29</t>
  </si>
  <si>
    <t>2021-07-02</t>
  </si>
  <si>
    <t>2021-07-05</t>
  </si>
  <si>
    <t>2021-07-09</t>
  </si>
  <si>
    <t>VAANDROID-1</t>
  </si>
  <si>
    <t>2018-12-21</t>
  </si>
  <si>
    <t>2021-07-29</t>
  </si>
  <si>
    <t>2021-07-30</t>
  </si>
  <si>
    <t>2021-08-03</t>
  </si>
  <si>
    <t>2021-08-12</t>
  </si>
  <si>
    <t>2021-08-13</t>
  </si>
  <si>
    <t>2021-08-19</t>
  </si>
  <si>
    <t>PARKPLUS-2</t>
  </si>
  <si>
    <t>2019-01-02</t>
  </si>
  <si>
    <t>2019-01-08</t>
  </si>
  <si>
    <t>2019-01-09</t>
  </si>
  <si>
    <t>2019-02-05</t>
  </si>
  <si>
    <t>Marcio Bonizi</t>
  </si>
  <si>
    <t>2019-02-06</t>
  </si>
  <si>
    <t>2020-05-08</t>
  </si>
  <si>
    <t>2019-09-10</t>
  </si>
  <si>
    <t>2020-06-03</t>
  </si>
  <si>
    <t>Consultoria Zanthus</t>
  </si>
  <si>
    <t>2021-01-15</t>
  </si>
  <si>
    <t>CTRBLOCOX-1</t>
  </si>
  <si>
    <t>2021-04-15</t>
  </si>
  <si>
    <t>2021-04-16</t>
  </si>
  <si>
    <t>2021-05-20</t>
  </si>
  <si>
    <t>2021-05-26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</si>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</sst>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ravel-apps/Seed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urso"/>
      <sheetName val="Equipe"/>
      <sheetName val="CompetenciaRecurso"/>
      <sheetName val="EquipeRecurso"/>
      <sheetName val="Atividade"/>
      <sheetName val="Projeto"/>
      <sheetName val="Pais"/>
      <sheetName val="Estado"/>
      <sheetName val="ProjetoRoadmap"/>
      <sheetName val="Municipio"/>
      <sheetName val="Roadmap"/>
      <sheetName val="Alocacao"/>
    </sheetNames>
    <sheetDataSet>
      <sheetData sheetId="0">
        <row r="2">
          <cell r="B2" t="str">
            <v>Francinei Lima</v>
          </cell>
        </row>
        <row r="3">
          <cell r="B3" t="str">
            <v>Cynara Ribeiro</v>
          </cell>
        </row>
        <row r="4">
          <cell r="B4" t="str">
            <v>João Ricardo Mendonça</v>
          </cell>
        </row>
        <row r="5">
          <cell r="B5" t="str">
            <v>Ana Carla</v>
          </cell>
        </row>
        <row r="6">
          <cell r="B6" t="str">
            <v>Jackson Fischer</v>
          </cell>
        </row>
        <row r="7">
          <cell r="B7" t="str">
            <v>Daniel Nakagawa</v>
          </cell>
        </row>
        <row r="8">
          <cell r="B8" t="str">
            <v>Bit 1</v>
          </cell>
        </row>
        <row r="9">
          <cell r="B9" t="str">
            <v>Bit 2</v>
          </cell>
        </row>
        <row r="10">
          <cell r="B10" t="str">
            <v>Bit 3</v>
          </cell>
        </row>
        <row r="11">
          <cell r="B11" t="str">
            <v>Bit 4</v>
          </cell>
        </row>
        <row r="12">
          <cell r="B12" t="str">
            <v>Bruno Silva</v>
          </cell>
        </row>
        <row r="13">
          <cell r="B13" t="str">
            <v>Bit 5</v>
          </cell>
        </row>
        <row r="14">
          <cell r="B14" t="str">
            <v>Joaquim Souza</v>
          </cell>
        </row>
        <row r="15">
          <cell r="B15" t="str">
            <v>Marcelo Martins</v>
          </cell>
        </row>
        <row r="16">
          <cell r="B16" t="str">
            <v>Jucie Andrade</v>
          </cell>
        </row>
        <row r="17">
          <cell r="B17" t="str">
            <v>José Netto</v>
          </cell>
        </row>
        <row r="18">
          <cell r="B18" t="str">
            <v>Marco Antonio</v>
          </cell>
        </row>
        <row r="19">
          <cell r="B19" t="str">
            <v>Robson Oliveira</v>
          </cell>
        </row>
        <row r="20">
          <cell r="B20" t="str">
            <v>Raduan Mendes</v>
          </cell>
        </row>
        <row r="21">
          <cell r="B21" t="str">
            <v>Fernando Silva</v>
          </cell>
        </row>
        <row r="22">
          <cell r="B22" t="str">
            <v>Éber Lincoln</v>
          </cell>
        </row>
        <row r="23">
          <cell r="B23" t="str">
            <v>Celso Freitas</v>
          </cell>
        </row>
        <row r="24">
          <cell r="B24" t="str">
            <v>Nalva Souza</v>
          </cell>
        </row>
        <row r="25">
          <cell r="B25" t="str">
            <v>Hugo Caldeira</v>
          </cell>
        </row>
        <row r="26">
          <cell r="B26" t="str">
            <v>Henrique Oliveira</v>
          </cell>
        </row>
        <row r="27">
          <cell r="B27" t="str">
            <v>Jessica Machado</v>
          </cell>
        </row>
        <row r="28">
          <cell r="B28" t="str">
            <v>Celia Souza</v>
          </cell>
        </row>
        <row r="29">
          <cell r="B29" t="str">
            <v>Luiz Souza</v>
          </cell>
        </row>
        <row r="30">
          <cell r="B30" t="str">
            <v>Patricia Mello</v>
          </cell>
        </row>
        <row r="31">
          <cell r="B31" t="str">
            <v>Diego Santos</v>
          </cell>
        </row>
        <row r="32">
          <cell r="B32" t="str">
            <v>Tairo Miguel</v>
          </cell>
        </row>
        <row r="33">
          <cell r="B33" t="str">
            <v>Nivaldo Nery</v>
          </cell>
        </row>
        <row r="34">
          <cell r="B34" t="str">
            <v>Carla Amaral</v>
          </cell>
        </row>
        <row r="35">
          <cell r="B35" t="str">
            <v>Cristina Canhadas</v>
          </cell>
        </row>
        <row r="36">
          <cell r="B36" t="str">
            <v>Denise Cabeceira</v>
          </cell>
        </row>
        <row r="37">
          <cell r="B37" t="str">
            <v>Vladir Junior</v>
          </cell>
        </row>
        <row r="38">
          <cell r="B38" t="str">
            <v>Onei Alves</v>
          </cell>
        </row>
        <row r="39">
          <cell r="B39" t="str">
            <v>Stratus A1</v>
          </cell>
        </row>
        <row r="40">
          <cell r="B40" t="str">
            <v>João Rezende</v>
          </cell>
        </row>
        <row r="41">
          <cell r="B41" t="str">
            <v>Alexandre Queiroz</v>
          </cell>
        </row>
        <row r="42">
          <cell r="B42" t="str">
            <v>Denilson Tose</v>
          </cell>
        </row>
        <row r="43">
          <cell r="B43" t="str">
            <v>Walace Soares</v>
          </cell>
        </row>
        <row r="44">
          <cell r="B44" t="str">
            <v>Aleson França</v>
          </cell>
        </row>
        <row r="45">
          <cell r="B45" t="str">
            <v>Caio Florio</v>
          </cell>
        </row>
        <row r="46">
          <cell r="B46" t="str">
            <v>Marcelo Junior</v>
          </cell>
        </row>
        <row r="47">
          <cell r="B47" t="str">
            <v>Alexandre Filho</v>
          </cell>
        </row>
        <row r="48">
          <cell r="B48" t="str">
            <v>Stratus D1</v>
          </cell>
        </row>
        <row r="49">
          <cell r="B49" t="str">
            <v>CD2 Manager</v>
          </cell>
        </row>
        <row r="50">
          <cell r="B50" t="str">
            <v>Leandro Tolentino</v>
          </cell>
        </row>
        <row r="51">
          <cell r="B51" t="str">
            <v>Marcio Bonizi</v>
          </cell>
        </row>
        <row r="52">
          <cell r="B52" t="str">
            <v>Javier Leon</v>
          </cell>
        </row>
        <row r="53">
          <cell r="B53" t="str">
            <v>Joaquim Salles</v>
          </cell>
        </row>
        <row r="54">
          <cell r="B54" t="str">
            <v>Alan Silva</v>
          </cell>
        </row>
        <row r="55">
          <cell r="B55" t="str">
            <v>Denilson Souza</v>
          </cell>
        </row>
        <row r="56">
          <cell r="B56" t="str">
            <v>Daniel Duarte</v>
          </cell>
        </row>
        <row r="57">
          <cell r="B57" t="str">
            <v>Denis Melo</v>
          </cell>
        </row>
        <row r="58">
          <cell r="B58" t="str">
            <v>Augusto Rodrigues</v>
          </cell>
        </row>
        <row r="59">
          <cell r="B59" t="str">
            <v>Pedro Marques</v>
          </cell>
        </row>
        <row r="60">
          <cell r="B60" t="str">
            <v>Rafael Candido</v>
          </cell>
        </row>
        <row r="61">
          <cell r="B61" t="str">
            <v>Hector Carneiro</v>
          </cell>
        </row>
        <row r="62">
          <cell r="B62" t="str">
            <v>Guilherme Sousa</v>
          </cell>
        </row>
        <row r="63">
          <cell r="B63" t="str">
            <v>Consultoria Zanthus</v>
          </cell>
        </row>
        <row r="64">
          <cell r="B64" t="str">
            <v>Elvys Janusz</v>
          </cell>
        </row>
        <row r="65">
          <cell r="B65" t="str">
            <v>Tarcisio Fernandes</v>
          </cell>
        </row>
        <row r="66">
          <cell r="B66" t="str">
            <v>Marcio Santos</v>
          </cell>
        </row>
        <row r="67">
          <cell r="B67" t="str">
            <v>Stratus T1</v>
          </cell>
        </row>
        <row r="68">
          <cell r="B68" t="str">
            <v>Bruno Neuman</v>
          </cell>
        </row>
        <row r="69">
          <cell r="B69" t="str">
            <v>Gean Almeida</v>
          </cell>
        </row>
        <row r="70">
          <cell r="B70" t="str">
            <v>Stratus M1</v>
          </cell>
        </row>
        <row r="71">
          <cell r="B71" t="str">
            <v>Michelini</v>
          </cell>
        </row>
        <row r="72">
          <cell r="B72" t="str">
            <v>Henrique Souza</v>
          </cell>
        </row>
        <row r="73">
          <cell r="B73" t="str">
            <v>Patrick</v>
          </cell>
        </row>
        <row r="74">
          <cell r="B74" t="str">
            <v>Gabriel Fernandes</v>
          </cell>
        </row>
        <row r="75">
          <cell r="B75" t="str">
            <v>CD2 Teste</v>
          </cell>
        </row>
        <row r="76">
          <cell r="B76" t="str">
            <v>Aline Cavalini</v>
          </cell>
        </row>
        <row r="77">
          <cell r="B77" t="str">
            <v>Vitor Carneiro</v>
          </cell>
        </row>
        <row r="78">
          <cell r="B78" t="str">
            <v>Vinicius Nascimento</v>
          </cell>
        </row>
        <row r="79">
          <cell r="B79" t="str">
            <v>Rafael Ferreira</v>
          </cell>
        </row>
      </sheetData>
      <sheetData sheetId="1"/>
      <sheetData sheetId="2"/>
      <sheetData sheetId="3"/>
      <sheetData sheetId="4">
        <row r="2">
          <cell r="R2">
            <v>1</v>
          </cell>
        </row>
        <row r="3">
          <cell r="R3">
            <v>2</v>
          </cell>
        </row>
        <row r="4">
          <cell r="R4">
            <v>3</v>
          </cell>
        </row>
        <row r="5">
          <cell r="R5">
            <v>4</v>
          </cell>
        </row>
        <row r="6">
          <cell r="R6">
            <v>5</v>
          </cell>
        </row>
        <row r="7">
          <cell r="R7">
            <v>6</v>
          </cell>
        </row>
        <row r="8">
          <cell r="R8">
            <v>7</v>
          </cell>
        </row>
        <row r="9">
          <cell r="R9">
            <v>8</v>
          </cell>
        </row>
        <row r="10">
          <cell r="R10">
            <v>5</v>
          </cell>
        </row>
        <row r="11">
          <cell r="R11">
            <v>5</v>
          </cell>
        </row>
      </sheetData>
      <sheetData sheetId="5">
        <row r="1">
          <cell r="B1" t="str">
            <v>CARDIGITAL-1</v>
          </cell>
        </row>
        <row r="2">
          <cell r="B2" t="str">
            <v>VIVARA-1</v>
          </cell>
        </row>
        <row r="3">
          <cell r="B3" t="str">
            <v>NEGNTMSG-1</v>
          </cell>
        </row>
        <row r="4">
          <cell r="B4" t="str">
            <v>CHAINTTS-1</v>
          </cell>
        </row>
        <row r="5">
          <cell r="B5" t="str">
            <v>ALTCUPOMAO-1</v>
          </cell>
        </row>
        <row r="6">
          <cell r="B6" t="str">
            <v>NUMSORTE-1</v>
          </cell>
        </row>
        <row r="7">
          <cell r="B7" t="str">
            <v>INTDEV-16</v>
          </cell>
        </row>
        <row r="8">
          <cell r="B8" t="str">
            <v>PESQSATISF-25</v>
          </cell>
        </row>
        <row r="9">
          <cell r="B9" t="str">
            <v>LISTAEXT-1</v>
          </cell>
        </row>
        <row r="10">
          <cell r="B10" t="str">
            <v>PRSGF-1</v>
          </cell>
        </row>
        <row r="11">
          <cell r="B11" t="str">
            <v>ANGDEVOL-1</v>
          </cell>
        </row>
        <row r="12">
          <cell r="B12" t="str">
            <v>DOTZAPI-1</v>
          </cell>
        </row>
        <row r="13">
          <cell r="B13" t="str">
            <v>CONTPEDIDO-1</v>
          </cell>
        </row>
        <row r="14">
          <cell r="B14" t="str">
            <v>PRBVV-98</v>
          </cell>
        </row>
        <row r="15">
          <cell r="B15" t="str">
            <v>ZANFISANGO-1</v>
          </cell>
        </row>
        <row r="16">
          <cell r="B16" t="str">
            <v>NOTA2019-1</v>
          </cell>
        </row>
        <row r="17">
          <cell r="B17" t="str">
            <v>SELFDINAM-1</v>
          </cell>
        </row>
        <row r="18">
          <cell r="B18" t="str">
            <v>BL-6600</v>
          </cell>
        </row>
        <row r="19">
          <cell r="B19" t="str">
            <v>TROCASEMCP-1</v>
          </cell>
        </row>
        <row r="20">
          <cell r="B20" t="str">
            <v>INFOCHEQUE-1</v>
          </cell>
        </row>
        <row r="21">
          <cell r="B21" t="str">
            <v>PESQSATISF-42</v>
          </cell>
        </row>
        <row r="22">
          <cell r="B22" t="str">
            <v>TROCOSIMPL-1</v>
          </cell>
        </row>
        <row r="23">
          <cell r="B23" t="str">
            <v>NEWETIQ-1</v>
          </cell>
        </row>
        <row r="24">
          <cell r="B24" t="str">
            <v>SUPERTROCO-1</v>
          </cell>
        </row>
        <row r="25">
          <cell r="B25" t="str">
            <v>INTTAXWEB-1</v>
          </cell>
        </row>
        <row r="26">
          <cell r="B26" t="str">
            <v>PR-60</v>
          </cell>
        </row>
        <row r="27">
          <cell r="B27" t="str">
            <v>ZANPOSTO-1</v>
          </cell>
        </row>
        <row r="28">
          <cell r="B28" t="str">
            <v>VIAINTCRES-1</v>
          </cell>
        </row>
        <row r="29">
          <cell r="B29" t="str">
            <v>BL-6718 / 6719</v>
          </cell>
        </row>
        <row r="30">
          <cell r="B30" t="str">
            <v>MOVTESLOJA-1</v>
          </cell>
        </row>
        <row r="31">
          <cell r="B31" t="str">
            <v>CARDIGITI-1</v>
          </cell>
        </row>
        <row r="32">
          <cell r="B32" t="str">
            <v>IBOPEDTM-1</v>
          </cell>
        </row>
        <row r="33">
          <cell r="B33" t="str">
            <v>CORRECPGT-1</v>
          </cell>
        </row>
        <row r="34">
          <cell r="B34" t="str">
            <v>NEGCANCDE-1</v>
          </cell>
        </row>
        <row r="35">
          <cell r="B35" t="str">
            <v xml:space="preserve">NEGENDMERC-1 </v>
          </cell>
        </row>
        <row r="36">
          <cell r="B36" t="str">
            <v>PROMOAPP-1</v>
          </cell>
        </row>
        <row r="37">
          <cell r="B37" t="str">
            <v>INTBOLETO-1</v>
          </cell>
        </row>
        <row r="38">
          <cell r="B38" t="str">
            <v>MAKMASTSAF-1</v>
          </cell>
        </row>
        <row r="39">
          <cell r="B39" t="str">
            <v>VNDAPRAZO-1</v>
          </cell>
        </row>
        <row r="40">
          <cell r="B40" t="str">
            <v>MAKM40F1-1</v>
          </cell>
        </row>
        <row r="41">
          <cell r="B41" t="str">
            <v>INTM40CAD-1</v>
          </cell>
        </row>
        <row r="42">
          <cell r="B42" t="str">
            <v>MAKREL-1</v>
          </cell>
        </row>
        <row r="43">
          <cell r="B43" t="str">
            <v>MAKDEV-1</v>
          </cell>
        </row>
        <row r="44">
          <cell r="B44" t="str">
            <v>RESATOTCAR-1</v>
          </cell>
        </row>
        <row r="45">
          <cell r="B45" t="str">
            <v>VCMEMORIA-1</v>
          </cell>
        </row>
        <row r="46">
          <cell r="B46" t="str">
            <v>GERABOLETO-1</v>
          </cell>
        </row>
        <row r="47">
          <cell r="B47" t="str">
            <v>RELVALECOM-1</v>
          </cell>
        </row>
        <row r="48">
          <cell r="B48" t="str">
            <v>ZANBILLSAS-1</v>
          </cell>
        </row>
        <row r="49">
          <cell r="B49" t="str">
            <v>PRFAMDPTO-1</v>
          </cell>
        </row>
        <row r="50">
          <cell r="B50" t="str">
            <v>ETIQPREMB-1</v>
          </cell>
        </row>
        <row r="51">
          <cell r="B51" t="str">
            <v>VIVARAPDV-1</v>
          </cell>
        </row>
        <row r="52">
          <cell r="B52" t="str">
            <v>MODIFANGOL-1</v>
          </cell>
        </row>
        <row r="53">
          <cell r="B53" t="str">
            <v>DESCPMZ-1</v>
          </cell>
        </row>
        <row r="54">
          <cell r="B54" t="str">
            <v>DECRFIDVEN-1</v>
          </cell>
        </row>
        <row r="55">
          <cell r="B55" t="str">
            <v>CANCRFID-1</v>
          </cell>
        </row>
        <row r="56">
          <cell r="B56" t="str">
            <v>CASALOJIST-1</v>
          </cell>
        </row>
        <row r="57">
          <cell r="B57" t="str">
            <v>INTEZTECH-1</v>
          </cell>
        </row>
        <row r="58">
          <cell r="B58" t="str">
            <v>MLCOMANDA-1</v>
          </cell>
        </row>
        <row r="59">
          <cell r="B59" t="str">
            <v>MELHORIAVP-1</v>
          </cell>
        </row>
        <row r="60">
          <cell r="B60" t="str">
            <v>SCANNERJAD-1</v>
          </cell>
        </row>
        <row r="61">
          <cell r="B61" t="str">
            <v>TORVCCORTE-1</v>
          </cell>
        </row>
        <row r="62">
          <cell r="B62" t="str">
            <v>ZANINTALOC-1</v>
          </cell>
        </row>
        <row r="63">
          <cell r="B63" t="str">
            <v>INTPINPAD-1</v>
          </cell>
        </row>
        <row r="64">
          <cell r="B64" t="str">
            <v>MAKESTACI-1</v>
          </cell>
        </row>
        <row r="65">
          <cell r="B65" t="str">
            <v>NESPRESSO-1</v>
          </cell>
        </row>
        <row r="66">
          <cell r="B66" t="str">
            <v>PR-21</v>
          </cell>
        </row>
        <row r="67">
          <cell r="B67" t="str">
            <v>INTRETAIL-1</v>
          </cell>
        </row>
        <row r="68">
          <cell r="B68" t="str">
            <v>SAASAUTO-1</v>
          </cell>
        </row>
        <row r="69">
          <cell r="B69" t="str">
            <v>COMZ-1</v>
          </cell>
        </row>
        <row r="70">
          <cell r="B70" t="str">
            <v>INTVORTICE-1</v>
          </cell>
        </row>
        <row r="71">
          <cell r="B71" t="str">
            <v>NPSFASE5-1</v>
          </cell>
        </row>
        <row r="72">
          <cell r="B72" t="str">
            <v>SPACECARD-1</v>
          </cell>
        </row>
        <row r="73">
          <cell r="B73" t="str">
            <v>VENDAEMB-1</v>
          </cell>
        </row>
        <row r="74">
          <cell r="B74" t="str">
            <v>ATUALIZPDV-1</v>
          </cell>
        </row>
        <row r="75">
          <cell r="B75" t="str">
            <v>PROMOQTDE-1</v>
          </cell>
        </row>
        <row r="76">
          <cell r="B76" t="str">
            <v>NESPRESSOCOMPLEMENTO-1</v>
          </cell>
        </row>
        <row r="77">
          <cell r="B77" t="str">
            <v>PROSEGURCM-1</v>
          </cell>
        </row>
        <row r="78">
          <cell r="B78" t="str">
            <v>TOKENWPS-1</v>
          </cell>
        </row>
        <row r="79">
          <cell r="B79" t="str">
            <v>VAANDROID-1</v>
          </cell>
        </row>
        <row r="80">
          <cell r="B80" t="str">
            <v>ML-1288</v>
          </cell>
        </row>
        <row r="81">
          <cell r="B81" t="str">
            <v>PAYFACE-1</v>
          </cell>
        </row>
        <row r="82">
          <cell r="B82" t="str">
            <v>PROMOCONV-1</v>
          </cell>
        </row>
        <row r="83">
          <cell r="B83" t="str">
            <v>CONSULPROD-1</v>
          </cell>
        </row>
        <row r="84">
          <cell r="B84" t="str">
            <v>PROPZ-1</v>
          </cell>
        </row>
        <row r="85">
          <cell r="B85" t="str">
            <v>DESIMPTEF-1</v>
          </cell>
        </row>
        <row r="86">
          <cell r="B86" t="str">
            <v>UPLIFT-1</v>
          </cell>
        </row>
        <row r="87">
          <cell r="B87" t="str">
            <v>PROMOAPP2-1</v>
          </cell>
        </row>
        <row r="88">
          <cell r="B88" t="str">
            <v>INTPDVSAP-1</v>
          </cell>
        </row>
        <row r="89">
          <cell r="B89" t="str">
            <v>PETINTKALU-1</v>
          </cell>
        </row>
        <row r="90">
          <cell r="B90" t="str">
            <v>PARKPLUS-2</v>
          </cell>
        </row>
        <row r="91">
          <cell r="B91" t="str">
            <v>SENHADIA-1</v>
          </cell>
        </row>
        <row r="92">
          <cell r="B92" t="str">
            <v>TROCACPLJ-1</v>
          </cell>
        </row>
        <row r="93">
          <cell r="B93" t="str">
            <v>SAIDAOPER-1</v>
          </cell>
        </row>
        <row r="94">
          <cell r="B94" t="str">
            <v>MELHORIASAPP-1</v>
          </cell>
        </row>
        <row r="95">
          <cell r="B95" t="str">
            <v>PAYFACEAPP-1</v>
          </cell>
        </row>
        <row r="96">
          <cell r="B96" t="str">
            <v>MZCANCANT-1</v>
          </cell>
        </row>
        <row r="97">
          <cell r="B97" t="str">
            <v>ACRESCITEM-1</v>
          </cell>
        </row>
        <row r="98">
          <cell r="B98" t="str">
            <v>TROCASEMCV-1</v>
          </cell>
        </row>
        <row r="99">
          <cell r="B99" t="str">
            <v>PGSOROCRED-1</v>
          </cell>
        </row>
        <row r="100">
          <cell r="B100" t="str">
            <v>COBNEPOS-1</v>
          </cell>
        </row>
        <row r="101">
          <cell r="B101" t="str">
            <v>PETENTREGA-1</v>
          </cell>
        </row>
        <row r="102">
          <cell r="B102" t="str">
            <v>CRMONEID-1</v>
          </cell>
        </row>
        <row r="103">
          <cell r="B103" t="str">
            <v>TENDENCIA-1</v>
          </cell>
        </row>
        <row r="104">
          <cell r="B104" t="str">
            <v>FACTURAA4-1</v>
          </cell>
        </row>
        <row r="105">
          <cell r="B105" t="str">
            <v>VALIDAEP-1</v>
          </cell>
        </row>
        <row r="106">
          <cell r="B106" t="str">
            <v>SORTEIOFIN-1</v>
          </cell>
        </row>
        <row r="107">
          <cell r="B107" t="str">
            <v>CADSORTEIO-1</v>
          </cell>
        </row>
        <row r="108">
          <cell r="B108" t="str">
            <v>AUDITTROCA-1</v>
          </cell>
        </row>
        <row r="109">
          <cell r="B109" t="str">
            <v>PERTO-1</v>
          </cell>
        </row>
        <row r="110">
          <cell r="B110" t="str">
            <v>INTMELIUZ-1</v>
          </cell>
        </row>
        <row r="111">
          <cell r="B111" t="str">
            <v>WEDOO-1</v>
          </cell>
        </row>
        <row r="112">
          <cell r="B112" t="str">
            <v>NPSFASE6-1</v>
          </cell>
        </row>
        <row r="113">
          <cell r="B113" t="str">
            <v>VPTELAPDV-1</v>
          </cell>
        </row>
        <row r="114">
          <cell r="B114" t="str">
            <v>PROMOLISTA-1</v>
          </cell>
        </row>
        <row r="115">
          <cell r="B115" t="str">
            <v>LOGVOUCHER-1</v>
          </cell>
        </row>
        <row r="116">
          <cell r="B116" t="str">
            <v>APPDMCARD-1</v>
          </cell>
        </row>
        <row r="117">
          <cell r="B117" t="str">
            <v>STOPBANK-1</v>
          </cell>
        </row>
        <row r="118">
          <cell r="B118" t="str">
            <v>CUSTSPICY-1</v>
          </cell>
        </row>
        <row r="119">
          <cell r="B119" t="str">
            <v>INTJOYA-1</v>
          </cell>
        </row>
        <row r="120">
          <cell r="B120" t="str">
            <v>ORDEMSERV-1</v>
          </cell>
        </row>
        <row r="121">
          <cell r="B121" t="str">
            <v>AJUSTNFCE-1</v>
          </cell>
        </row>
        <row r="122">
          <cell r="B122" t="str">
            <v>ARREDONDAR-1</v>
          </cell>
        </row>
        <row r="123">
          <cell r="B123" t="str">
            <v>CTRBLOCOX-1</v>
          </cell>
        </row>
        <row r="124">
          <cell r="B124" t="str">
            <v>CRMSAC-1</v>
          </cell>
        </row>
        <row r="125">
          <cell r="B125" t="str">
            <v>CRMPONTOS-1</v>
          </cell>
        </row>
        <row r="126">
          <cell r="B126" t="str">
            <v>INTBOOME-1</v>
          </cell>
        </row>
        <row r="127">
          <cell r="B127" t="str">
            <v>PROTHEUS2-1</v>
          </cell>
        </row>
        <row r="128">
          <cell r="B128" t="str">
            <v>PETENTREGA2-1</v>
          </cell>
        </row>
        <row r="129">
          <cell r="B129" t="str">
            <v>INTADYENF1-1</v>
          </cell>
        </row>
        <row r="130">
          <cell r="B130" t="str">
            <v>CANCDEV-39</v>
          </cell>
        </row>
        <row r="131">
          <cell r="B131" t="str">
            <v>LOPNOVGISS-1</v>
          </cell>
        </row>
        <row r="132">
          <cell r="B132" t="str">
            <v>SINALSELF-1</v>
          </cell>
        </row>
        <row r="133">
          <cell r="B133" t="str">
            <v>DEVITEMPR-1</v>
          </cell>
        </row>
        <row r="134">
          <cell r="B134" t="str">
            <v>INTTODOCAR-1</v>
          </cell>
        </row>
        <row r="135">
          <cell r="B135" t="str">
            <v>LISTADESC-1</v>
          </cell>
        </row>
        <row r="136">
          <cell r="B136" t="str">
            <v>POMPEIA-1</v>
          </cell>
        </row>
        <row r="137">
          <cell r="B137" t="str">
            <v>PRODCOMB-1</v>
          </cell>
        </row>
        <row r="138">
          <cell r="B138" t="str">
            <v>POPUPMERC-1</v>
          </cell>
        </row>
        <row r="139">
          <cell r="B139" t="str">
            <v>DOTZLGPD-1</v>
          </cell>
        </row>
        <row r="140">
          <cell r="B140" t="str">
            <v>INTCATRACA-1</v>
          </cell>
        </row>
        <row r="141">
          <cell r="B141" t="str">
            <v>NFECOMPLE-1</v>
          </cell>
        </row>
        <row r="142">
          <cell r="B142" t="str">
            <v>CONFTURNO-1</v>
          </cell>
        </row>
        <row r="143">
          <cell r="B143" t="str">
            <v>MERCAFACIL-1A</v>
          </cell>
        </row>
        <row r="144">
          <cell r="B144" t="str">
            <v>MERCAFACIL-1B</v>
          </cell>
        </row>
        <row r="145">
          <cell r="B145" t="str">
            <v>TOTAUTOSER-1</v>
          </cell>
        </row>
        <row r="146">
          <cell r="B146" t="str">
            <v>PRDESCRAT-1</v>
          </cell>
        </row>
        <row r="147">
          <cell r="B147" t="str">
            <v>TOTCONDUCT-1</v>
          </cell>
        </row>
        <row r="148">
          <cell r="B148" t="str">
            <v>NFCEMODULO-1</v>
          </cell>
        </row>
        <row r="149">
          <cell r="B149" t="str">
            <v>INTAPIPR-1</v>
          </cell>
        </row>
        <row r="150">
          <cell r="B150" t="str">
            <v>CONTPESO-1</v>
          </cell>
        </row>
        <row r="151">
          <cell r="B151" t="str">
            <v>DEVSEMCP-1</v>
          </cell>
        </row>
        <row r="152">
          <cell r="B152" t="str">
            <v>QRCODEGPOS-1</v>
          </cell>
        </row>
        <row r="153">
          <cell r="B153" t="str">
            <v>ZANVOUKERN-1</v>
          </cell>
        </row>
        <row r="154">
          <cell r="B154" t="str">
            <v>ALTENTNF-1</v>
          </cell>
        </row>
        <row r="155">
          <cell r="B155" t="str">
            <v>NEWBLOCOX-1</v>
          </cell>
        </row>
        <row r="156">
          <cell r="B156" t="str">
            <v>ZANSATAJUS-1</v>
          </cell>
        </row>
        <row r="157">
          <cell r="B157" t="str">
            <v>PCF2-1</v>
          </cell>
        </row>
        <row r="158">
          <cell r="B158" t="str">
            <v>ZANINTDFIS-1</v>
          </cell>
        </row>
        <row r="159">
          <cell r="B159" t="str">
            <v>ZANPROMFAC-1</v>
          </cell>
        </row>
        <row r="160">
          <cell r="B160" t="str">
            <v>CANCDEV-1</v>
          </cell>
        </row>
        <row r="161">
          <cell r="B161" t="str">
            <v>BLOQCAMPO-1</v>
          </cell>
        </row>
        <row r="162">
          <cell r="B162" t="str">
            <v>CLOBLOJA-1</v>
          </cell>
        </row>
        <row r="163">
          <cell r="B163" t="str">
            <v>CANCDEV-1</v>
          </cell>
        </row>
        <row r="164">
          <cell r="B164" t="str">
            <v>VOXCRED-1</v>
          </cell>
        </row>
        <row r="165">
          <cell r="B165" t="str">
            <v>MAKROVP-1</v>
          </cell>
        </row>
        <row r="166">
          <cell r="B166" t="str">
            <v>MAKSAP4C-1</v>
          </cell>
        </row>
        <row r="167">
          <cell r="B167" t="str">
            <v>INTSITEMER-1</v>
          </cell>
        </row>
        <row r="168">
          <cell r="B168" t="str">
            <v>MAKLEAD-1</v>
          </cell>
        </row>
        <row r="169">
          <cell r="B169" t="str">
            <v>CLICNPJLJ-1</v>
          </cell>
        </row>
        <row r="170">
          <cell r="B170" t="str">
            <v>LGPDZAN-1</v>
          </cell>
        </row>
        <row r="171">
          <cell r="B171" t="str">
            <v>CONFATMP-1</v>
          </cell>
        </row>
        <row r="172">
          <cell r="B172" t="str">
            <v>GIVEX-1</v>
          </cell>
        </row>
        <row r="173">
          <cell r="B173" t="str">
            <v>GIVEXSERIE-1</v>
          </cell>
        </row>
        <row r="174">
          <cell r="B174" t="str">
            <v>SINALIZAOC-1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4"/>
  <sheetViews>
    <sheetView workbookViewId="0">
      <selection activeCell="J5" sqref="J5"/>
    </sheetView>
  </sheetViews>
  <sheetFormatPr defaultRowHeight="15" x14ac:dyDescent="0.25"/>
  <cols>
    <col min="2" max="2" width="30.7109375" customWidth="1"/>
    <col min="3" max="3" width="17" customWidth="1"/>
    <col min="6" max="6" width="10.42578125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1" x14ac:dyDescent="0.25">
      <c r="A2" t="str">
        <f>B2&amp;C2</f>
        <v>MLCOMANDA-1Análise de Negócio</v>
      </c>
      <c r="B2" t="s">
        <v>8</v>
      </c>
      <c r="C2" t="s">
        <v>9</v>
      </c>
      <c r="D2" t="s">
        <v>10</v>
      </c>
      <c r="E2" t="s">
        <v>11</v>
      </c>
      <c r="F2">
        <v>14</v>
      </c>
      <c r="G2" t="s">
        <v>12</v>
      </c>
      <c r="H2">
        <v>100</v>
      </c>
      <c r="I2" t="s">
        <v>13</v>
      </c>
      <c r="J2" t="str">
        <f>B2&amp;C2</f>
        <v>MLCOMANDA-1Análise de Negócio</v>
      </c>
      <c r="K2" t="str">
        <f>VLOOKUP(G2,[1]Recurso!B$2:B$79,1,FALSE)</f>
        <v>Stratus A1</v>
      </c>
    </row>
    <row r="3" spans="1:11" x14ac:dyDescent="0.25">
      <c r="A3" t="str">
        <f t="shared" ref="A3:A66" si="0">B3&amp;C3</f>
        <v>MLCOMANDA-1Desenvolvimento Manager</v>
      </c>
      <c r="B3" t="s">
        <v>8</v>
      </c>
      <c r="C3" t="s">
        <v>14</v>
      </c>
      <c r="D3" t="s">
        <v>15</v>
      </c>
      <c r="E3" t="s">
        <v>16</v>
      </c>
      <c r="F3">
        <v>75</v>
      </c>
      <c r="G3" t="s">
        <v>17</v>
      </c>
      <c r="H3">
        <v>100</v>
      </c>
      <c r="I3" t="s">
        <v>13</v>
      </c>
      <c r="J3" t="str">
        <f t="shared" ref="J3:J66" si="1">B3&amp;C3</f>
        <v>MLCOMANDA-1Desenvolvimento Manager</v>
      </c>
      <c r="K3" t="str">
        <f>VLOOKUP(G3,[1]Recurso!B$2:B$79,1,FALSE)</f>
        <v>Stratus D1</v>
      </c>
    </row>
    <row r="4" spans="1:11" x14ac:dyDescent="0.25">
      <c r="A4" t="str">
        <f t="shared" si="0"/>
        <v>MLCOMANDA-1Revisão Manager</v>
      </c>
      <c r="B4" t="s">
        <v>8</v>
      </c>
      <c r="C4" t="s">
        <v>18</v>
      </c>
      <c r="D4" t="s">
        <v>19</v>
      </c>
      <c r="E4" t="s">
        <v>20</v>
      </c>
      <c r="F4">
        <v>3</v>
      </c>
      <c r="G4" t="s">
        <v>21</v>
      </c>
      <c r="H4">
        <v>100</v>
      </c>
      <c r="I4" t="s">
        <v>13</v>
      </c>
      <c r="J4" t="str">
        <f t="shared" si="1"/>
        <v>MLCOMANDA-1Revisão Manager</v>
      </c>
      <c r="K4" t="str">
        <f>VLOOKUP(G4,[1]Recurso!B$2:B$79,1,FALSE)</f>
        <v>Marcelo Junior</v>
      </c>
    </row>
    <row r="5" spans="1:11" x14ac:dyDescent="0.25">
      <c r="A5" t="str">
        <f t="shared" si="0"/>
        <v>MLCOMANDA-1Desenvolvimento Mobile</v>
      </c>
      <c r="B5" t="s">
        <v>8</v>
      </c>
      <c r="C5" t="s">
        <v>22</v>
      </c>
      <c r="D5" t="s">
        <v>15</v>
      </c>
      <c r="E5" t="s">
        <v>16</v>
      </c>
      <c r="F5">
        <v>90</v>
      </c>
      <c r="G5" t="s">
        <v>17</v>
      </c>
      <c r="H5">
        <v>100</v>
      </c>
      <c r="I5" t="s">
        <v>13</v>
      </c>
      <c r="J5" t="str">
        <f t="shared" si="1"/>
        <v>MLCOMANDA-1Desenvolvimento Mobile</v>
      </c>
      <c r="K5" t="str">
        <f>VLOOKUP(G5,[1]Recurso!B$2:B$79,1,FALSE)</f>
        <v>Stratus D1</v>
      </c>
    </row>
    <row r="6" spans="1:11" x14ac:dyDescent="0.25">
      <c r="A6" t="str">
        <f t="shared" si="0"/>
        <v>MLCOMANDA-1Revisão Mobile</v>
      </c>
      <c r="B6" t="s">
        <v>8</v>
      </c>
      <c r="C6" t="s">
        <v>23</v>
      </c>
      <c r="D6" t="s">
        <v>19</v>
      </c>
      <c r="E6" t="s">
        <v>24</v>
      </c>
      <c r="F6">
        <v>3</v>
      </c>
      <c r="G6" t="s">
        <v>25</v>
      </c>
      <c r="H6">
        <v>96</v>
      </c>
      <c r="I6" t="s">
        <v>13</v>
      </c>
      <c r="J6" t="str">
        <f t="shared" si="1"/>
        <v>MLCOMANDA-1Revisão Mobile</v>
      </c>
      <c r="K6" t="str">
        <f>VLOOKUP(G6,[1]Recurso!B$2:B$79,1,FALSE)</f>
        <v>Tairo Miguel</v>
      </c>
    </row>
    <row r="7" spans="1:11" x14ac:dyDescent="0.25">
      <c r="A7" t="str">
        <f t="shared" si="0"/>
        <v>MLCOMANDA-1Teste Ramo</v>
      </c>
      <c r="B7" t="s">
        <v>8</v>
      </c>
      <c r="C7" t="s">
        <v>26</v>
      </c>
      <c r="D7" t="s">
        <v>27</v>
      </c>
      <c r="E7" t="s">
        <v>28</v>
      </c>
      <c r="F7">
        <v>5</v>
      </c>
      <c r="G7" t="s">
        <v>29</v>
      </c>
      <c r="H7">
        <v>80</v>
      </c>
      <c r="I7" t="s">
        <v>13</v>
      </c>
      <c r="J7" t="str">
        <f t="shared" si="1"/>
        <v>MLCOMANDA-1Teste Ramo</v>
      </c>
      <c r="K7" t="str">
        <f>VLOOKUP(G7,[1]Recurso!B$2:B$79,1,FALSE)</f>
        <v>Stratus T1</v>
      </c>
    </row>
    <row r="8" spans="1:11" x14ac:dyDescent="0.25">
      <c r="A8" t="str">
        <f t="shared" si="0"/>
        <v>MLCOMANDA-1Teste Master</v>
      </c>
      <c r="B8" t="s">
        <v>8</v>
      </c>
      <c r="C8" t="s">
        <v>30</v>
      </c>
      <c r="D8" t="s">
        <v>31</v>
      </c>
      <c r="E8" t="s">
        <v>32</v>
      </c>
      <c r="F8">
        <v>5</v>
      </c>
      <c r="G8" t="s">
        <v>29</v>
      </c>
      <c r="H8">
        <v>0</v>
      </c>
      <c r="I8" t="s">
        <v>13</v>
      </c>
      <c r="J8" t="str">
        <f t="shared" si="1"/>
        <v>MLCOMANDA-1Teste Master</v>
      </c>
      <c r="K8" t="str">
        <f>VLOOKUP(G8,[1]Recurso!B$2:B$79,1,FALSE)</f>
        <v>Stratus T1</v>
      </c>
    </row>
    <row r="9" spans="1:11" x14ac:dyDescent="0.25">
      <c r="A9" t="str">
        <f t="shared" si="0"/>
        <v>AMEDIGITAL-1Análise de Negócio</v>
      </c>
      <c r="B9" t="s">
        <v>33</v>
      </c>
      <c r="C9" t="s">
        <v>9</v>
      </c>
      <c r="D9" t="s">
        <v>34</v>
      </c>
      <c r="E9" t="s">
        <v>35</v>
      </c>
      <c r="F9">
        <v>8</v>
      </c>
      <c r="G9" t="s">
        <v>36</v>
      </c>
      <c r="H9">
        <v>100</v>
      </c>
      <c r="I9" t="s">
        <v>13</v>
      </c>
      <c r="J9" t="str">
        <f t="shared" si="1"/>
        <v>AMEDIGITAL-1Análise de Negócio</v>
      </c>
      <c r="K9" t="str">
        <f>VLOOKUP(G9,[1]Recurso!B$2:B$79,1,FALSE)</f>
        <v>Luiz Souza</v>
      </c>
    </row>
    <row r="10" spans="1:11" x14ac:dyDescent="0.25">
      <c r="A10" t="str">
        <f t="shared" si="0"/>
        <v>AMEDIGITAL-1Desenvolvimento PDV</v>
      </c>
      <c r="B10" t="s">
        <v>33</v>
      </c>
      <c r="C10" t="s">
        <v>37</v>
      </c>
      <c r="D10" t="s">
        <v>38</v>
      </c>
      <c r="E10" t="s">
        <v>39</v>
      </c>
      <c r="F10">
        <v>12</v>
      </c>
      <c r="G10" t="s">
        <v>40</v>
      </c>
      <c r="H10">
        <v>100</v>
      </c>
      <c r="I10" t="s">
        <v>13</v>
      </c>
      <c r="J10" t="str">
        <f t="shared" si="1"/>
        <v>AMEDIGITAL-1Desenvolvimento PDV</v>
      </c>
      <c r="K10" t="e">
        <f>VLOOKUP(G10,[1]Recurso!B$2:B$79,1,FALSE)</f>
        <v>#N/A</v>
      </c>
    </row>
    <row r="11" spans="1:11" x14ac:dyDescent="0.25">
      <c r="A11" t="str">
        <f t="shared" si="0"/>
        <v>AMEDIGITAL-1Revisão PDV</v>
      </c>
      <c r="B11" t="s">
        <v>33</v>
      </c>
      <c r="C11" t="s">
        <v>41</v>
      </c>
      <c r="D11" t="s">
        <v>27</v>
      </c>
      <c r="E11" t="s">
        <v>27</v>
      </c>
      <c r="F11">
        <v>1</v>
      </c>
      <c r="G11" t="s">
        <v>42</v>
      </c>
      <c r="H11">
        <v>0</v>
      </c>
      <c r="I11" t="s">
        <v>13</v>
      </c>
      <c r="J11" t="str">
        <f t="shared" si="1"/>
        <v>AMEDIGITAL-1Revisão PDV</v>
      </c>
      <c r="K11" t="str">
        <f>VLOOKUP(G11,[1]Recurso!B$2:B$79,1,FALSE)</f>
        <v>Celso Freitas</v>
      </c>
    </row>
    <row r="12" spans="1:11" x14ac:dyDescent="0.25">
      <c r="A12" t="str">
        <f t="shared" si="0"/>
        <v>AMEDIGITAL-1Desenvolvimento Manager</v>
      </c>
      <c r="B12" t="s">
        <v>33</v>
      </c>
      <c r="C12" t="s">
        <v>14</v>
      </c>
      <c r="D12" t="s">
        <v>43</v>
      </c>
      <c r="E12" t="s">
        <v>44</v>
      </c>
      <c r="F12">
        <v>8</v>
      </c>
      <c r="G12" t="s">
        <v>45</v>
      </c>
      <c r="H12">
        <v>100</v>
      </c>
      <c r="I12" t="s">
        <v>13</v>
      </c>
      <c r="J12" t="str">
        <f t="shared" si="1"/>
        <v>AMEDIGITAL-1Desenvolvimento Manager</v>
      </c>
      <c r="K12" t="str">
        <f>VLOOKUP(G12,[1]Recurso!B$2:B$79,1,FALSE)</f>
        <v>Bit 2</v>
      </c>
    </row>
    <row r="13" spans="1:11" x14ac:dyDescent="0.25">
      <c r="A13" t="str">
        <f t="shared" si="0"/>
        <v>AMEDIGITAL-1Revisão Manager</v>
      </c>
      <c r="B13" t="s">
        <v>33</v>
      </c>
      <c r="C13" t="s">
        <v>18</v>
      </c>
      <c r="D13" t="s">
        <v>27</v>
      </c>
      <c r="E13" t="s">
        <v>27</v>
      </c>
      <c r="F13">
        <v>1</v>
      </c>
      <c r="G13" t="s">
        <v>21</v>
      </c>
      <c r="H13">
        <v>0</v>
      </c>
      <c r="I13" t="s">
        <v>13</v>
      </c>
      <c r="J13" t="str">
        <f t="shared" si="1"/>
        <v>AMEDIGITAL-1Revisão Manager</v>
      </c>
      <c r="K13" t="str">
        <f>VLOOKUP(G13,[1]Recurso!B$2:B$79,1,FALSE)</f>
        <v>Marcelo Junior</v>
      </c>
    </row>
    <row r="14" spans="1:11" x14ac:dyDescent="0.25">
      <c r="A14" t="str">
        <f t="shared" si="0"/>
        <v>AMEDIGITAL-1Teste Ramo</v>
      </c>
      <c r="B14" t="s">
        <v>33</v>
      </c>
      <c r="C14" t="s">
        <v>26</v>
      </c>
      <c r="D14" t="s">
        <v>27</v>
      </c>
      <c r="E14" t="s">
        <v>28</v>
      </c>
      <c r="F14">
        <v>10</v>
      </c>
      <c r="G14" t="s">
        <v>46</v>
      </c>
      <c r="H14">
        <v>0</v>
      </c>
      <c r="I14" t="s">
        <v>13</v>
      </c>
      <c r="J14" t="str">
        <f t="shared" si="1"/>
        <v>AMEDIGITAL-1Teste Ramo</v>
      </c>
      <c r="K14" t="e">
        <f>VLOOKUP(G14,[1]Recurso!B$2:B$79,1,FALSE)</f>
        <v>#N/A</v>
      </c>
    </row>
    <row r="15" spans="1:11" x14ac:dyDescent="0.25">
      <c r="A15" t="str">
        <f t="shared" si="0"/>
        <v>AMEDIGITAL-1Teste Master</v>
      </c>
      <c r="B15" t="s">
        <v>33</v>
      </c>
      <c r="C15" t="s">
        <v>30</v>
      </c>
      <c r="D15" t="s">
        <v>31</v>
      </c>
      <c r="E15" t="s">
        <v>47</v>
      </c>
      <c r="F15">
        <v>2</v>
      </c>
      <c r="G15" t="s">
        <v>46</v>
      </c>
      <c r="H15">
        <v>0</v>
      </c>
      <c r="I15" t="s">
        <v>13</v>
      </c>
      <c r="J15" t="str">
        <f t="shared" si="1"/>
        <v>AMEDIGITAL-1Teste Master</v>
      </c>
      <c r="K15" t="e">
        <f>VLOOKUP(G15,[1]Recurso!B$2:B$79,1,FALSE)</f>
        <v>#N/A</v>
      </c>
    </row>
    <row r="16" spans="1:11" x14ac:dyDescent="0.25">
      <c r="A16" t="str">
        <f t="shared" si="0"/>
        <v>PROMOAPP2-1Análise de Negócio</v>
      </c>
      <c r="B16" t="s">
        <v>48</v>
      </c>
      <c r="C16" t="s">
        <v>9</v>
      </c>
      <c r="D16" t="s">
        <v>49</v>
      </c>
      <c r="E16" t="s">
        <v>50</v>
      </c>
      <c r="F16">
        <v>10</v>
      </c>
      <c r="G16" t="s">
        <v>51</v>
      </c>
      <c r="H16">
        <v>100</v>
      </c>
      <c r="I16" t="s">
        <v>13</v>
      </c>
      <c r="J16" t="str">
        <f t="shared" si="1"/>
        <v>PROMOAPP2-1Análise de Negócio</v>
      </c>
      <c r="K16" t="str">
        <f>VLOOKUP(G16,[1]Recurso!B$2:B$79,1,FALSE)</f>
        <v>Ana Carla</v>
      </c>
    </row>
    <row r="17" spans="1:11" x14ac:dyDescent="0.25">
      <c r="A17" t="str">
        <f t="shared" si="0"/>
        <v>PROMOAPP2-1Desenvolvimento Manager</v>
      </c>
      <c r="B17" t="s">
        <v>48</v>
      </c>
      <c r="C17" t="s">
        <v>14</v>
      </c>
      <c r="D17" t="s">
        <v>52</v>
      </c>
      <c r="E17" t="s">
        <v>53</v>
      </c>
      <c r="F17">
        <v>10</v>
      </c>
      <c r="G17" t="s">
        <v>54</v>
      </c>
      <c r="H17">
        <v>70</v>
      </c>
      <c r="I17" t="s">
        <v>13</v>
      </c>
      <c r="J17" t="str">
        <f t="shared" si="1"/>
        <v>PROMOAPP2-1Desenvolvimento Manager</v>
      </c>
      <c r="K17" t="str">
        <f>VLOOKUP(G17,[1]Recurso!B$2:B$79,1,FALSE)</f>
        <v>Bit 1</v>
      </c>
    </row>
    <row r="18" spans="1:11" x14ac:dyDescent="0.25">
      <c r="A18" t="str">
        <f t="shared" si="0"/>
        <v>PROMOAPP2-1Revisão Manager</v>
      </c>
      <c r="B18" t="s">
        <v>48</v>
      </c>
      <c r="C18" t="s">
        <v>18</v>
      </c>
      <c r="D18" t="s">
        <v>28</v>
      </c>
      <c r="E18" t="s">
        <v>28</v>
      </c>
      <c r="F18">
        <v>1</v>
      </c>
      <c r="G18" t="s">
        <v>21</v>
      </c>
      <c r="H18">
        <v>0</v>
      </c>
      <c r="I18" t="s">
        <v>13</v>
      </c>
      <c r="J18" t="str">
        <f t="shared" si="1"/>
        <v>PROMOAPP2-1Revisão Manager</v>
      </c>
      <c r="K18" t="str">
        <f>VLOOKUP(G18,[1]Recurso!B$2:B$79,1,FALSE)</f>
        <v>Marcelo Junior</v>
      </c>
    </row>
    <row r="19" spans="1:11" x14ac:dyDescent="0.25">
      <c r="A19" t="str">
        <f t="shared" si="0"/>
        <v>PROMOAPP2-1Desenvolvimento PDV</v>
      </c>
      <c r="B19" t="s">
        <v>48</v>
      </c>
      <c r="C19" t="s">
        <v>37</v>
      </c>
      <c r="D19" t="s">
        <v>52</v>
      </c>
      <c r="E19" t="s">
        <v>53</v>
      </c>
      <c r="F19">
        <v>10</v>
      </c>
      <c r="G19" t="s">
        <v>55</v>
      </c>
      <c r="H19">
        <v>70</v>
      </c>
      <c r="I19" t="s">
        <v>13</v>
      </c>
      <c r="J19" t="str">
        <f t="shared" si="1"/>
        <v>PROMOAPP2-1Desenvolvimento PDV</v>
      </c>
      <c r="K19" t="str">
        <f>VLOOKUP(G19,[1]Recurso!B$2:B$79,1,FALSE)</f>
        <v>José Netto</v>
      </c>
    </row>
    <row r="20" spans="1:11" x14ac:dyDescent="0.25">
      <c r="A20" t="str">
        <f t="shared" si="0"/>
        <v>PROMOAPP2-1Revisão PDV</v>
      </c>
      <c r="B20" t="s">
        <v>48</v>
      </c>
      <c r="C20" t="s">
        <v>41</v>
      </c>
      <c r="D20" t="s">
        <v>28</v>
      </c>
      <c r="E20" t="s">
        <v>28</v>
      </c>
      <c r="F20">
        <v>1</v>
      </c>
      <c r="G20" t="s">
        <v>42</v>
      </c>
      <c r="H20">
        <v>0</v>
      </c>
      <c r="I20" t="s">
        <v>13</v>
      </c>
      <c r="J20" t="str">
        <f t="shared" si="1"/>
        <v>PROMOAPP2-1Revisão PDV</v>
      </c>
      <c r="K20" t="str">
        <f>VLOOKUP(G20,[1]Recurso!B$2:B$79,1,FALSE)</f>
        <v>Celso Freitas</v>
      </c>
    </row>
    <row r="21" spans="1:11" x14ac:dyDescent="0.25">
      <c r="A21" t="str">
        <f t="shared" si="0"/>
        <v>PROMOAPP2-1Teste Ramo</v>
      </c>
      <c r="B21" t="s">
        <v>48</v>
      </c>
      <c r="C21" t="s">
        <v>26</v>
      </c>
      <c r="D21" t="s">
        <v>28</v>
      </c>
      <c r="E21" t="s">
        <v>56</v>
      </c>
      <c r="F21">
        <v>10</v>
      </c>
      <c r="G21" t="s">
        <v>57</v>
      </c>
      <c r="H21">
        <v>0</v>
      </c>
      <c r="I21" t="s">
        <v>13</v>
      </c>
      <c r="J21" t="str">
        <f t="shared" si="1"/>
        <v>PROMOAPP2-1Teste Ramo</v>
      </c>
      <c r="K21" t="e">
        <f>VLOOKUP(G21,[1]Recurso!B$2:B$79,1,FALSE)</f>
        <v>#N/A</v>
      </c>
    </row>
    <row r="22" spans="1:11" x14ac:dyDescent="0.25">
      <c r="A22" t="str">
        <f t="shared" si="0"/>
        <v>PROMOAPP2-1Teste Master</v>
      </c>
      <c r="B22" t="s">
        <v>48</v>
      </c>
      <c r="C22" t="s">
        <v>30</v>
      </c>
      <c r="D22" t="s">
        <v>58</v>
      </c>
      <c r="E22" t="s">
        <v>59</v>
      </c>
      <c r="F22">
        <v>5</v>
      </c>
      <c r="G22" t="s">
        <v>57</v>
      </c>
      <c r="H22">
        <v>0</v>
      </c>
      <c r="I22" t="s">
        <v>13</v>
      </c>
      <c r="J22" t="str">
        <f t="shared" si="1"/>
        <v>PROMOAPP2-1Teste Master</v>
      </c>
      <c r="K22" t="e">
        <f>VLOOKUP(G22,[1]Recurso!B$2:B$79,1,FALSE)</f>
        <v>#N/A</v>
      </c>
    </row>
    <row r="23" spans="1:11" x14ac:dyDescent="0.25">
      <c r="A23" t="str">
        <f t="shared" si="0"/>
        <v>REDUC4DIG-1Análise de Negócio</v>
      </c>
      <c r="B23" t="s">
        <v>60</v>
      </c>
      <c r="C23" t="s">
        <v>9</v>
      </c>
      <c r="D23" t="s">
        <v>61</v>
      </c>
      <c r="E23" t="s">
        <v>62</v>
      </c>
      <c r="F23">
        <v>3</v>
      </c>
      <c r="G23" t="s">
        <v>51</v>
      </c>
      <c r="H23">
        <v>100</v>
      </c>
      <c r="I23" t="s">
        <v>13</v>
      </c>
      <c r="J23" t="str">
        <f t="shared" si="1"/>
        <v>REDUC4DIG-1Análise de Negócio</v>
      </c>
      <c r="K23" t="str">
        <f>VLOOKUP(G23,[1]Recurso!B$2:B$79,1,FALSE)</f>
        <v>Ana Carla</v>
      </c>
    </row>
    <row r="24" spans="1:11" x14ac:dyDescent="0.25">
      <c r="A24" t="str">
        <f t="shared" si="0"/>
        <v>REDUC4DIG-1Desenvolvimento PDV</v>
      </c>
      <c r="B24" t="s">
        <v>60</v>
      </c>
      <c r="C24" t="s">
        <v>37</v>
      </c>
      <c r="D24" t="s">
        <v>63</v>
      </c>
      <c r="E24" t="s">
        <v>64</v>
      </c>
      <c r="F24">
        <v>4</v>
      </c>
      <c r="G24" t="s">
        <v>42</v>
      </c>
      <c r="H24">
        <v>100</v>
      </c>
      <c r="I24" t="s">
        <v>13</v>
      </c>
      <c r="J24" t="str">
        <f t="shared" si="1"/>
        <v>REDUC4DIG-1Desenvolvimento PDV</v>
      </c>
      <c r="K24" t="str">
        <f>VLOOKUP(G24,[1]Recurso!B$2:B$79,1,FALSE)</f>
        <v>Celso Freitas</v>
      </c>
    </row>
    <row r="25" spans="1:11" x14ac:dyDescent="0.25">
      <c r="A25" t="str">
        <f t="shared" si="0"/>
        <v>REDUC4DIG-1Revisão PDV</v>
      </c>
      <c r="B25" t="s">
        <v>60</v>
      </c>
      <c r="C25" t="s">
        <v>41</v>
      </c>
      <c r="D25" t="s">
        <v>65</v>
      </c>
      <c r="E25" t="s">
        <v>65</v>
      </c>
      <c r="F25">
        <v>1</v>
      </c>
      <c r="G25" t="s">
        <v>42</v>
      </c>
      <c r="H25">
        <v>100</v>
      </c>
      <c r="I25" t="s">
        <v>13</v>
      </c>
      <c r="J25" t="str">
        <f t="shared" si="1"/>
        <v>REDUC4DIG-1Revisão PDV</v>
      </c>
      <c r="K25" t="str">
        <f>VLOOKUP(G25,[1]Recurso!B$2:B$79,1,FALSE)</f>
        <v>Celso Freitas</v>
      </c>
    </row>
    <row r="26" spans="1:11" x14ac:dyDescent="0.25">
      <c r="A26" t="str">
        <f t="shared" si="0"/>
        <v>REDUC4DIG-1Desenvolvimento Manager</v>
      </c>
      <c r="B26" t="s">
        <v>60</v>
      </c>
      <c r="C26" t="s">
        <v>14</v>
      </c>
      <c r="D26" t="s">
        <v>66</v>
      </c>
      <c r="E26" t="s">
        <v>67</v>
      </c>
      <c r="F26">
        <v>10</v>
      </c>
      <c r="G26" t="s">
        <v>68</v>
      </c>
      <c r="H26">
        <v>100</v>
      </c>
      <c r="I26" t="s">
        <v>13</v>
      </c>
      <c r="J26" t="str">
        <f t="shared" si="1"/>
        <v>REDUC4DIG-1Desenvolvimento Manager</v>
      </c>
      <c r="K26" t="str">
        <f>VLOOKUP(G26,[1]Recurso!B$2:B$79,1,FALSE)</f>
        <v>CD2 Manager</v>
      </c>
    </row>
    <row r="27" spans="1:11" x14ac:dyDescent="0.25">
      <c r="A27" t="str">
        <f t="shared" si="0"/>
        <v>REDUC4DIG-1Revisão Manager</v>
      </c>
      <c r="B27" t="s">
        <v>60</v>
      </c>
      <c r="C27" t="s">
        <v>18</v>
      </c>
      <c r="D27" t="s">
        <v>69</v>
      </c>
      <c r="E27" t="s">
        <v>69</v>
      </c>
      <c r="F27">
        <v>1</v>
      </c>
      <c r="G27" t="s">
        <v>21</v>
      </c>
      <c r="H27">
        <v>0</v>
      </c>
      <c r="I27" t="s">
        <v>13</v>
      </c>
      <c r="J27" t="str">
        <f t="shared" si="1"/>
        <v>REDUC4DIG-1Revisão Manager</v>
      </c>
      <c r="K27" t="str">
        <f>VLOOKUP(G27,[1]Recurso!B$2:B$79,1,FALSE)</f>
        <v>Marcelo Junior</v>
      </c>
    </row>
    <row r="28" spans="1:11" x14ac:dyDescent="0.25">
      <c r="A28" t="str">
        <f t="shared" si="0"/>
        <v>REDUC4DIG-1Teste Ramo</v>
      </c>
      <c r="B28" t="s">
        <v>60</v>
      </c>
      <c r="C28" t="s">
        <v>26</v>
      </c>
      <c r="D28" t="s">
        <v>27</v>
      </c>
      <c r="E28" t="s">
        <v>70</v>
      </c>
      <c r="F28">
        <v>5</v>
      </c>
      <c r="G28" t="s">
        <v>71</v>
      </c>
      <c r="H28">
        <v>0</v>
      </c>
      <c r="I28" t="s">
        <v>13</v>
      </c>
      <c r="J28" t="str">
        <f t="shared" si="1"/>
        <v>REDUC4DIG-1Teste Ramo</v>
      </c>
      <c r="K28" t="str">
        <f>VLOOKUP(G28,[1]Recurso!B$2:B$79,1,FALSE)</f>
        <v>Celia Souza</v>
      </c>
    </row>
    <row r="29" spans="1:11" x14ac:dyDescent="0.25">
      <c r="A29" t="str">
        <f t="shared" si="0"/>
        <v>REDUC4DIG-1Teste Master</v>
      </c>
      <c r="B29" t="s">
        <v>60</v>
      </c>
      <c r="C29" t="s">
        <v>30</v>
      </c>
      <c r="D29" t="s">
        <v>24</v>
      </c>
      <c r="E29" t="s">
        <v>24</v>
      </c>
      <c r="F29">
        <v>1</v>
      </c>
      <c r="G29" t="s">
        <v>71</v>
      </c>
      <c r="H29">
        <v>0</v>
      </c>
      <c r="I29" t="s">
        <v>13</v>
      </c>
      <c r="J29" t="str">
        <f t="shared" si="1"/>
        <v>REDUC4DIG-1Teste Master</v>
      </c>
      <c r="K29" t="str">
        <f>VLOOKUP(G29,[1]Recurso!B$2:B$79,1,FALSE)</f>
        <v>Celia Souza</v>
      </c>
    </row>
    <row r="30" spans="1:11" x14ac:dyDescent="0.25">
      <c r="A30" t="str">
        <f t="shared" si="0"/>
        <v>ZANINTALOC-1Análise de Negócio</v>
      </c>
      <c r="B30" t="s">
        <v>72</v>
      </c>
      <c r="C30" t="s">
        <v>9</v>
      </c>
      <c r="D30" t="s">
        <v>73</v>
      </c>
      <c r="E30" t="s">
        <v>74</v>
      </c>
      <c r="F30">
        <v>5</v>
      </c>
      <c r="G30" t="s">
        <v>75</v>
      </c>
      <c r="H30">
        <v>100</v>
      </c>
      <c r="I30" t="s">
        <v>13</v>
      </c>
      <c r="J30" t="str">
        <f t="shared" si="1"/>
        <v>ZANINTALOC-1Análise de Negócio</v>
      </c>
      <c r="K30" t="str">
        <f>VLOOKUP(G30,[1]Recurso!B$2:B$79,1,FALSE)</f>
        <v>João Ricardo Mendonça</v>
      </c>
    </row>
    <row r="31" spans="1:11" x14ac:dyDescent="0.25">
      <c r="A31" t="str">
        <f t="shared" si="0"/>
        <v>ZANINTALOC-1Desenvolvimento Manager</v>
      </c>
      <c r="B31" t="s">
        <v>72</v>
      </c>
      <c r="C31" t="s">
        <v>14</v>
      </c>
      <c r="D31" t="s">
        <v>76</v>
      </c>
      <c r="E31" t="s">
        <v>32</v>
      </c>
      <c r="F31">
        <v>25</v>
      </c>
      <c r="G31" t="s">
        <v>77</v>
      </c>
      <c r="H31">
        <v>97</v>
      </c>
      <c r="I31" t="s">
        <v>13</v>
      </c>
      <c r="J31" t="str">
        <f t="shared" si="1"/>
        <v>ZANINTALOC-1Desenvolvimento Manager</v>
      </c>
      <c r="K31" t="str">
        <f>VLOOKUP(G31,[1]Recurso!B$2:B$79,1,FALSE)</f>
        <v>Éber Lincoln</v>
      </c>
    </row>
    <row r="32" spans="1:11" x14ac:dyDescent="0.25">
      <c r="A32" t="str">
        <f t="shared" si="0"/>
        <v>ZANINTALOC-1Revisão Manager</v>
      </c>
      <c r="B32" t="s">
        <v>72</v>
      </c>
      <c r="C32" t="s">
        <v>18</v>
      </c>
      <c r="D32" t="s">
        <v>78</v>
      </c>
      <c r="E32" t="s">
        <v>79</v>
      </c>
      <c r="F32">
        <v>1</v>
      </c>
      <c r="G32" t="s">
        <v>21</v>
      </c>
      <c r="H32">
        <v>100</v>
      </c>
      <c r="I32" t="s">
        <v>13</v>
      </c>
      <c r="J32" t="str">
        <f t="shared" si="1"/>
        <v>ZANINTALOC-1Revisão Manager</v>
      </c>
      <c r="K32" t="str">
        <f>VLOOKUP(G32,[1]Recurso!B$2:B$79,1,FALSE)</f>
        <v>Marcelo Junior</v>
      </c>
    </row>
    <row r="33" spans="1:11" x14ac:dyDescent="0.25">
      <c r="A33" t="str">
        <f t="shared" si="0"/>
        <v>ZANINTALOC-1Teste Ramo</v>
      </c>
      <c r="B33" t="s">
        <v>72</v>
      </c>
      <c r="C33" t="s">
        <v>26</v>
      </c>
      <c r="D33" t="s">
        <v>80</v>
      </c>
      <c r="E33" t="s">
        <v>58</v>
      </c>
      <c r="F33">
        <v>5</v>
      </c>
      <c r="G33" t="s">
        <v>81</v>
      </c>
      <c r="H33">
        <v>0</v>
      </c>
      <c r="I33" t="s">
        <v>13</v>
      </c>
      <c r="J33" t="str">
        <f t="shared" si="1"/>
        <v>ZANINTALOC-1Teste Ramo</v>
      </c>
      <c r="K33" t="str">
        <f>VLOOKUP(G33,[1]Recurso!B$2:B$79,1,FALSE)</f>
        <v>Nalva Souza</v>
      </c>
    </row>
    <row r="34" spans="1:11" x14ac:dyDescent="0.25">
      <c r="A34" t="str">
        <f t="shared" si="0"/>
        <v>ZANINTALOC-1Teste Master</v>
      </c>
      <c r="B34" t="s">
        <v>72</v>
      </c>
      <c r="C34" t="s">
        <v>30</v>
      </c>
      <c r="D34" t="s">
        <v>82</v>
      </c>
      <c r="E34" t="s">
        <v>83</v>
      </c>
      <c r="F34">
        <v>5</v>
      </c>
      <c r="G34" t="s">
        <v>81</v>
      </c>
      <c r="H34">
        <v>0</v>
      </c>
      <c r="I34" t="s">
        <v>13</v>
      </c>
      <c r="J34" t="str">
        <f t="shared" si="1"/>
        <v>ZANINTALOC-1Teste Master</v>
      </c>
      <c r="K34" t="str">
        <f>VLOOKUP(G34,[1]Recurso!B$2:B$79,1,FALSE)</f>
        <v>Nalva Souza</v>
      </c>
    </row>
    <row r="35" spans="1:11" x14ac:dyDescent="0.25">
      <c r="A35" t="str">
        <f t="shared" si="0"/>
        <v>POPUPMERC-1Análise de Negócio</v>
      </c>
      <c r="B35" t="s">
        <v>84</v>
      </c>
      <c r="C35" t="s">
        <v>9</v>
      </c>
      <c r="D35" t="s">
        <v>85</v>
      </c>
      <c r="E35" t="s">
        <v>86</v>
      </c>
      <c r="F35">
        <v>5</v>
      </c>
      <c r="G35" t="s">
        <v>87</v>
      </c>
      <c r="H35">
        <v>100</v>
      </c>
      <c r="I35" t="s">
        <v>13</v>
      </c>
      <c r="J35" t="str">
        <f t="shared" si="1"/>
        <v>POPUPMERC-1Análise de Negócio</v>
      </c>
      <c r="K35" t="str">
        <f>VLOOKUP(G35,[1]Recurso!B$2:B$79,1,FALSE)</f>
        <v>Aline Cavalini</v>
      </c>
    </row>
    <row r="36" spans="1:11" x14ac:dyDescent="0.25">
      <c r="A36" t="str">
        <f t="shared" si="0"/>
        <v>POPUPMERC-1Desenvolvimento PDV</v>
      </c>
      <c r="B36" t="s">
        <v>84</v>
      </c>
      <c r="C36" t="s">
        <v>37</v>
      </c>
      <c r="D36" t="s">
        <v>27</v>
      </c>
      <c r="E36" t="s">
        <v>32</v>
      </c>
      <c r="F36">
        <v>15</v>
      </c>
      <c r="G36" t="s">
        <v>40</v>
      </c>
      <c r="H36">
        <v>0</v>
      </c>
      <c r="I36" t="s">
        <v>13</v>
      </c>
      <c r="J36" t="str">
        <f t="shared" si="1"/>
        <v>POPUPMERC-1Desenvolvimento PDV</v>
      </c>
      <c r="K36" t="e">
        <f>VLOOKUP(G36,[1]Recurso!B$2:B$79,1,FALSE)</f>
        <v>#N/A</v>
      </c>
    </row>
    <row r="37" spans="1:11" x14ac:dyDescent="0.25">
      <c r="A37" t="str">
        <f t="shared" si="0"/>
        <v>POPUPMERC-1Revisão PDV</v>
      </c>
      <c r="B37" t="s">
        <v>84</v>
      </c>
      <c r="C37" t="s">
        <v>41</v>
      </c>
      <c r="D37" t="s">
        <v>80</v>
      </c>
      <c r="E37" t="s">
        <v>80</v>
      </c>
      <c r="F37">
        <v>1</v>
      </c>
      <c r="G37" t="s">
        <v>42</v>
      </c>
      <c r="H37">
        <v>0</v>
      </c>
      <c r="I37" t="s">
        <v>13</v>
      </c>
      <c r="J37" t="str">
        <f t="shared" si="1"/>
        <v>POPUPMERC-1Revisão PDV</v>
      </c>
      <c r="K37" t="str">
        <f>VLOOKUP(G37,[1]Recurso!B$2:B$79,1,FALSE)</f>
        <v>Celso Freitas</v>
      </c>
    </row>
    <row r="38" spans="1:11" x14ac:dyDescent="0.25">
      <c r="A38" t="str">
        <f t="shared" si="0"/>
        <v>POPUPMERC-1Teste Ramo</v>
      </c>
      <c r="B38" t="s">
        <v>84</v>
      </c>
      <c r="C38" t="s">
        <v>26</v>
      </c>
      <c r="D38" t="s">
        <v>88</v>
      </c>
      <c r="E38" t="s">
        <v>89</v>
      </c>
      <c r="F38">
        <v>9</v>
      </c>
      <c r="G38" t="s">
        <v>81</v>
      </c>
      <c r="H38">
        <v>0</v>
      </c>
      <c r="I38" t="s">
        <v>13</v>
      </c>
      <c r="J38" t="str">
        <f t="shared" si="1"/>
        <v>POPUPMERC-1Teste Ramo</v>
      </c>
      <c r="K38" t="str">
        <f>VLOOKUP(G38,[1]Recurso!B$2:B$79,1,FALSE)</f>
        <v>Nalva Souza</v>
      </c>
    </row>
    <row r="39" spans="1:11" x14ac:dyDescent="0.25">
      <c r="A39" t="str">
        <f t="shared" si="0"/>
        <v>POPUPMERC-1Desenvolvimento Manager</v>
      </c>
      <c r="B39" t="s">
        <v>84</v>
      </c>
      <c r="C39" t="s">
        <v>14</v>
      </c>
      <c r="D39" t="s">
        <v>27</v>
      </c>
      <c r="E39" t="s">
        <v>47</v>
      </c>
      <c r="F39">
        <v>12</v>
      </c>
      <c r="G39" t="s">
        <v>90</v>
      </c>
      <c r="H39">
        <v>0</v>
      </c>
      <c r="I39" t="s">
        <v>13</v>
      </c>
      <c r="J39" t="str">
        <f t="shared" si="1"/>
        <v>POPUPMERC-1Desenvolvimento Manager</v>
      </c>
      <c r="K39" t="str">
        <f>VLOOKUP(G39,[1]Recurso!B$2:B$79,1,FALSE)</f>
        <v>Bit 4</v>
      </c>
    </row>
    <row r="40" spans="1:11" x14ac:dyDescent="0.25">
      <c r="A40" t="str">
        <f t="shared" si="0"/>
        <v>POPUPMERC-1Revisão Manager</v>
      </c>
      <c r="B40" t="s">
        <v>84</v>
      </c>
      <c r="C40" t="s">
        <v>18</v>
      </c>
      <c r="D40" t="s">
        <v>91</v>
      </c>
      <c r="E40" t="s">
        <v>91</v>
      </c>
      <c r="F40">
        <v>1</v>
      </c>
      <c r="G40" t="s">
        <v>21</v>
      </c>
      <c r="H40">
        <v>0</v>
      </c>
      <c r="I40" t="s">
        <v>13</v>
      </c>
      <c r="J40" t="str">
        <f t="shared" si="1"/>
        <v>POPUPMERC-1Revisão Manager</v>
      </c>
      <c r="K40" t="str">
        <f>VLOOKUP(G40,[1]Recurso!B$2:B$79,1,FALSE)</f>
        <v>Marcelo Junior</v>
      </c>
    </row>
    <row r="41" spans="1:11" x14ac:dyDescent="0.25">
      <c r="A41" t="str">
        <f t="shared" si="0"/>
        <v>PRODCONSIG-1Análise de Negócio</v>
      </c>
      <c r="B41" t="s">
        <v>92</v>
      </c>
      <c r="C41" t="s">
        <v>9</v>
      </c>
      <c r="D41" t="s">
        <v>66</v>
      </c>
      <c r="E41" t="s">
        <v>93</v>
      </c>
      <c r="F41">
        <v>2</v>
      </c>
      <c r="G41" t="s">
        <v>51</v>
      </c>
      <c r="H41">
        <v>80</v>
      </c>
      <c r="I41" t="s">
        <v>13</v>
      </c>
      <c r="J41" t="str">
        <f t="shared" si="1"/>
        <v>PRODCONSIG-1Análise de Negócio</v>
      </c>
      <c r="K41" t="str">
        <f>VLOOKUP(G41,[1]Recurso!B$2:B$79,1,FALSE)</f>
        <v>Ana Carla</v>
      </c>
    </row>
    <row r="42" spans="1:11" x14ac:dyDescent="0.25">
      <c r="A42" t="str">
        <f t="shared" si="0"/>
        <v>PRODCONSIG-1Desenvolvimento Manager</v>
      </c>
      <c r="B42" t="s">
        <v>92</v>
      </c>
      <c r="C42" t="s">
        <v>14</v>
      </c>
      <c r="D42" t="s">
        <v>70</v>
      </c>
      <c r="E42" t="s">
        <v>80</v>
      </c>
      <c r="F42">
        <v>12</v>
      </c>
      <c r="G42" t="s">
        <v>45</v>
      </c>
      <c r="H42">
        <v>0</v>
      </c>
      <c r="I42" t="s">
        <v>13</v>
      </c>
      <c r="J42" t="str">
        <f t="shared" si="1"/>
        <v>PRODCONSIG-1Desenvolvimento Manager</v>
      </c>
      <c r="K42" t="str">
        <f>VLOOKUP(G42,[1]Recurso!B$2:B$79,1,FALSE)</f>
        <v>Bit 2</v>
      </c>
    </row>
    <row r="43" spans="1:11" x14ac:dyDescent="0.25">
      <c r="A43" t="str">
        <f t="shared" si="0"/>
        <v>PRODCONSIG-1Revisão Manager</v>
      </c>
      <c r="B43" t="s">
        <v>92</v>
      </c>
      <c r="C43" t="s">
        <v>18</v>
      </c>
      <c r="D43" t="s">
        <v>94</v>
      </c>
      <c r="E43" t="s">
        <v>94</v>
      </c>
      <c r="F43">
        <v>1</v>
      </c>
      <c r="G43" t="s">
        <v>21</v>
      </c>
      <c r="H43">
        <v>0</v>
      </c>
      <c r="I43" t="s">
        <v>13</v>
      </c>
      <c r="J43" t="str">
        <f t="shared" si="1"/>
        <v>PRODCONSIG-1Revisão Manager</v>
      </c>
      <c r="K43" t="str">
        <f>VLOOKUP(G43,[1]Recurso!B$2:B$79,1,FALSE)</f>
        <v>Marcelo Junior</v>
      </c>
    </row>
    <row r="44" spans="1:11" x14ac:dyDescent="0.25">
      <c r="A44" t="str">
        <f t="shared" si="0"/>
        <v>PRODCONSIG-1Desenvolvimento PDV</v>
      </c>
      <c r="B44" t="s">
        <v>92</v>
      </c>
      <c r="C44" t="s">
        <v>37</v>
      </c>
      <c r="D44" t="s">
        <v>70</v>
      </c>
      <c r="E44" t="s">
        <v>94</v>
      </c>
      <c r="F44">
        <v>13</v>
      </c>
      <c r="G44" t="s">
        <v>95</v>
      </c>
      <c r="H44">
        <v>0</v>
      </c>
      <c r="I44" t="s">
        <v>13</v>
      </c>
      <c r="J44" t="str">
        <f t="shared" si="1"/>
        <v>PRODCONSIG-1Desenvolvimento PDV</v>
      </c>
      <c r="K44" t="str">
        <f>VLOOKUP(G44,[1]Recurso!B$2:B$79,1,FALSE)</f>
        <v>Robson Oliveira</v>
      </c>
    </row>
    <row r="45" spans="1:11" x14ac:dyDescent="0.25">
      <c r="A45" t="str">
        <f t="shared" si="0"/>
        <v>PRODCONSIG-1Revisão PDV</v>
      </c>
      <c r="B45" t="s">
        <v>92</v>
      </c>
      <c r="C45" t="s">
        <v>41</v>
      </c>
      <c r="D45" t="s">
        <v>96</v>
      </c>
      <c r="E45" t="s">
        <v>96</v>
      </c>
      <c r="F45">
        <v>1</v>
      </c>
      <c r="G45" t="s">
        <v>42</v>
      </c>
      <c r="H45">
        <v>0</v>
      </c>
      <c r="I45" t="s">
        <v>13</v>
      </c>
      <c r="J45" t="str">
        <f t="shared" si="1"/>
        <v>PRODCONSIG-1Revisão PDV</v>
      </c>
      <c r="K45" t="str">
        <f>VLOOKUP(G45,[1]Recurso!B$2:B$79,1,FALSE)</f>
        <v>Celso Freitas</v>
      </c>
    </row>
    <row r="46" spans="1:11" x14ac:dyDescent="0.25">
      <c r="A46" t="str">
        <f t="shared" si="0"/>
        <v>PRODCONSIG-1Teste Ramo</v>
      </c>
      <c r="B46" t="s">
        <v>92</v>
      </c>
      <c r="C46" t="s">
        <v>26</v>
      </c>
      <c r="D46" t="s">
        <v>96</v>
      </c>
      <c r="E46" t="s">
        <v>58</v>
      </c>
      <c r="F46">
        <v>3</v>
      </c>
      <c r="G46" t="s">
        <v>46</v>
      </c>
      <c r="H46">
        <v>0</v>
      </c>
      <c r="I46" t="s">
        <v>13</v>
      </c>
      <c r="J46" t="str">
        <f t="shared" si="1"/>
        <v>PRODCONSIG-1Teste Ramo</v>
      </c>
      <c r="K46" t="e">
        <f>VLOOKUP(G46,[1]Recurso!B$2:B$79,1,FALSE)</f>
        <v>#N/A</v>
      </c>
    </row>
    <row r="47" spans="1:11" x14ac:dyDescent="0.25">
      <c r="A47" t="str">
        <f t="shared" si="0"/>
        <v>PRODCONSIG-1Teste Master</v>
      </c>
      <c r="B47" t="s">
        <v>92</v>
      </c>
      <c r="C47" t="s">
        <v>30</v>
      </c>
      <c r="D47" t="s">
        <v>82</v>
      </c>
      <c r="E47" t="s">
        <v>82</v>
      </c>
      <c r="F47">
        <v>1</v>
      </c>
      <c r="G47" t="s">
        <v>46</v>
      </c>
      <c r="H47">
        <v>0</v>
      </c>
      <c r="I47" t="s">
        <v>13</v>
      </c>
      <c r="J47" t="str">
        <f t="shared" si="1"/>
        <v>PRODCONSIG-1Teste Master</v>
      </c>
      <c r="K47" t="e">
        <f>VLOOKUP(G47,[1]Recurso!B$2:B$79,1,FALSE)</f>
        <v>#N/A</v>
      </c>
    </row>
    <row r="48" spans="1:11" x14ac:dyDescent="0.25">
      <c r="A48" t="str">
        <f t="shared" si="0"/>
        <v>CASHBACKFP-1Análise de Negócio</v>
      </c>
      <c r="B48" t="s">
        <v>97</v>
      </c>
      <c r="C48" t="s">
        <v>9</v>
      </c>
      <c r="D48" t="s">
        <v>98</v>
      </c>
      <c r="E48" t="s">
        <v>99</v>
      </c>
      <c r="F48">
        <v>3</v>
      </c>
      <c r="G48" t="s">
        <v>100</v>
      </c>
      <c r="H48">
        <v>100</v>
      </c>
      <c r="I48" t="s">
        <v>13</v>
      </c>
      <c r="J48" t="str">
        <f t="shared" si="1"/>
        <v>CASHBACKFP-1Análise de Negócio</v>
      </c>
      <c r="K48" t="e">
        <f>VLOOKUP(G48,[1]Recurso!B$2:B$79,1,FALSE)</f>
        <v>#N/A</v>
      </c>
    </row>
    <row r="49" spans="1:11" x14ac:dyDescent="0.25">
      <c r="A49" t="str">
        <f t="shared" si="0"/>
        <v>CASHBACKFP-1Desenvolvimento PDV</v>
      </c>
      <c r="B49" t="s">
        <v>97</v>
      </c>
      <c r="C49" t="s">
        <v>37</v>
      </c>
      <c r="D49" t="s">
        <v>101</v>
      </c>
      <c r="E49" t="s">
        <v>102</v>
      </c>
      <c r="F49">
        <v>10</v>
      </c>
      <c r="G49" t="s">
        <v>95</v>
      </c>
      <c r="H49">
        <v>100</v>
      </c>
      <c r="I49" t="s">
        <v>13</v>
      </c>
      <c r="J49" t="str">
        <f t="shared" si="1"/>
        <v>CASHBACKFP-1Desenvolvimento PDV</v>
      </c>
      <c r="K49" t="str">
        <f>VLOOKUP(G49,[1]Recurso!B$2:B$79,1,FALSE)</f>
        <v>Robson Oliveira</v>
      </c>
    </row>
    <row r="50" spans="1:11" x14ac:dyDescent="0.25">
      <c r="A50" t="str">
        <f t="shared" si="0"/>
        <v>CASHBACKFP-1Revisão PDV</v>
      </c>
      <c r="B50" t="s">
        <v>97</v>
      </c>
      <c r="C50" t="s">
        <v>41</v>
      </c>
      <c r="D50" t="s">
        <v>27</v>
      </c>
      <c r="E50" t="s">
        <v>27</v>
      </c>
      <c r="F50">
        <v>1</v>
      </c>
      <c r="G50" t="s">
        <v>103</v>
      </c>
      <c r="H50">
        <v>0</v>
      </c>
      <c r="I50" t="s">
        <v>13</v>
      </c>
      <c r="J50" t="str">
        <f t="shared" si="1"/>
        <v>CASHBACKFP-1Revisão PDV</v>
      </c>
      <c r="K50" t="str">
        <f>VLOOKUP(G50,[1]Recurso!B$2:B$79,1,FALSE)</f>
        <v>Daniel Duarte</v>
      </c>
    </row>
    <row r="51" spans="1:11" x14ac:dyDescent="0.25">
      <c r="A51" t="str">
        <f t="shared" si="0"/>
        <v>CASHBACKFP-1Teste</v>
      </c>
      <c r="B51" t="s">
        <v>97</v>
      </c>
      <c r="C51" t="s">
        <v>104</v>
      </c>
      <c r="D51" t="s">
        <v>105</v>
      </c>
      <c r="E51" t="s">
        <v>106</v>
      </c>
      <c r="F51">
        <v>4</v>
      </c>
      <c r="G51" t="s">
        <v>100</v>
      </c>
      <c r="H51">
        <v>100</v>
      </c>
      <c r="I51" t="s">
        <v>13</v>
      </c>
      <c r="J51" t="str">
        <f t="shared" si="1"/>
        <v>CASHBACKFP-1Teste</v>
      </c>
      <c r="K51" t="e">
        <f>VLOOKUP(G51,[1]Recurso!B$2:B$79,1,FALSE)</f>
        <v>#N/A</v>
      </c>
    </row>
    <row r="52" spans="1:11" x14ac:dyDescent="0.25">
      <c r="A52" t="str">
        <f t="shared" si="0"/>
        <v>CRMPONTOS-1Análise de Negócio</v>
      </c>
      <c r="B52" t="s">
        <v>107</v>
      </c>
      <c r="C52" t="s">
        <v>9</v>
      </c>
      <c r="D52" t="s">
        <v>27</v>
      </c>
      <c r="E52" t="s">
        <v>70</v>
      </c>
      <c r="F52">
        <v>5</v>
      </c>
      <c r="G52" t="s">
        <v>87</v>
      </c>
      <c r="H52">
        <v>0</v>
      </c>
      <c r="I52" t="s">
        <v>13</v>
      </c>
      <c r="J52" t="str">
        <f t="shared" si="1"/>
        <v>CRMPONTOS-1Análise de Negócio</v>
      </c>
      <c r="K52" t="str">
        <f>VLOOKUP(G52,[1]Recurso!B$2:B$79,1,FALSE)</f>
        <v>Aline Cavalini</v>
      </c>
    </row>
    <row r="53" spans="1:11" x14ac:dyDescent="0.25">
      <c r="A53" t="str">
        <f t="shared" si="0"/>
        <v>CRMPONTOS-1Desenvolvimento Manager</v>
      </c>
      <c r="B53" t="s">
        <v>107</v>
      </c>
      <c r="C53" t="s">
        <v>14</v>
      </c>
      <c r="D53" t="s">
        <v>28</v>
      </c>
      <c r="E53" t="s">
        <v>108</v>
      </c>
      <c r="F53">
        <v>13</v>
      </c>
      <c r="G53" t="s">
        <v>54</v>
      </c>
      <c r="H53">
        <v>0</v>
      </c>
      <c r="I53" t="s">
        <v>13</v>
      </c>
      <c r="J53" t="str">
        <f t="shared" si="1"/>
        <v>CRMPONTOS-1Desenvolvimento Manager</v>
      </c>
      <c r="K53" t="str">
        <f>VLOOKUP(G53,[1]Recurso!B$2:B$79,1,FALSE)</f>
        <v>Bit 1</v>
      </c>
    </row>
    <row r="54" spans="1:11" x14ac:dyDescent="0.25">
      <c r="A54" t="str">
        <f t="shared" si="0"/>
        <v>CRMPONTOS-1Revisão Manager</v>
      </c>
      <c r="B54" t="s">
        <v>107</v>
      </c>
      <c r="C54" t="s">
        <v>18</v>
      </c>
      <c r="D54" t="s">
        <v>109</v>
      </c>
      <c r="E54" t="s">
        <v>109</v>
      </c>
      <c r="F54">
        <v>1</v>
      </c>
      <c r="G54" t="s">
        <v>21</v>
      </c>
      <c r="H54">
        <v>0</v>
      </c>
      <c r="I54" t="s">
        <v>13</v>
      </c>
      <c r="J54" t="str">
        <f t="shared" si="1"/>
        <v>CRMPONTOS-1Revisão Manager</v>
      </c>
      <c r="K54" t="str">
        <f>VLOOKUP(G54,[1]Recurso!B$2:B$79,1,FALSE)</f>
        <v>Marcelo Junior</v>
      </c>
    </row>
    <row r="55" spans="1:11" x14ac:dyDescent="0.25">
      <c r="A55" t="str">
        <f t="shared" si="0"/>
        <v>CRMPONTOS-1Desenvolvimento PDV</v>
      </c>
      <c r="B55" t="s">
        <v>107</v>
      </c>
      <c r="C55" t="s">
        <v>37</v>
      </c>
      <c r="D55" t="s">
        <v>28</v>
      </c>
      <c r="E55" t="s">
        <v>108</v>
      </c>
      <c r="F55">
        <v>13</v>
      </c>
      <c r="G55" t="s">
        <v>55</v>
      </c>
      <c r="H55">
        <v>0</v>
      </c>
      <c r="I55" t="s">
        <v>13</v>
      </c>
      <c r="J55" t="str">
        <f t="shared" si="1"/>
        <v>CRMPONTOS-1Desenvolvimento PDV</v>
      </c>
      <c r="K55" t="str">
        <f>VLOOKUP(G55,[1]Recurso!B$2:B$79,1,FALSE)</f>
        <v>José Netto</v>
      </c>
    </row>
    <row r="56" spans="1:11" x14ac:dyDescent="0.25">
      <c r="A56" t="str">
        <f t="shared" si="0"/>
        <v>CRMPONTOS-1Revisão PDV</v>
      </c>
      <c r="B56" t="s">
        <v>107</v>
      </c>
      <c r="C56" t="s">
        <v>41</v>
      </c>
      <c r="D56" t="s">
        <v>109</v>
      </c>
      <c r="E56" t="s">
        <v>59</v>
      </c>
      <c r="F56">
        <v>2</v>
      </c>
      <c r="G56" t="s">
        <v>42</v>
      </c>
      <c r="H56">
        <v>0</v>
      </c>
      <c r="I56" t="s">
        <v>13</v>
      </c>
      <c r="J56" t="str">
        <f t="shared" si="1"/>
        <v>CRMPONTOS-1Revisão PDV</v>
      </c>
      <c r="K56" t="str">
        <f>VLOOKUP(G56,[1]Recurso!B$2:B$79,1,FALSE)</f>
        <v>Celso Freitas</v>
      </c>
    </row>
    <row r="57" spans="1:11" x14ac:dyDescent="0.25">
      <c r="A57" t="str">
        <f t="shared" si="0"/>
        <v>CRMPONTOS-1Teste Ramo</v>
      </c>
      <c r="B57" t="s">
        <v>107</v>
      </c>
      <c r="C57" t="s">
        <v>26</v>
      </c>
      <c r="D57" t="s">
        <v>109</v>
      </c>
      <c r="E57" t="s">
        <v>110</v>
      </c>
      <c r="F57">
        <v>10</v>
      </c>
      <c r="G57" t="s">
        <v>46</v>
      </c>
      <c r="H57">
        <v>0</v>
      </c>
      <c r="I57" t="s">
        <v>13</v>
      </c>
      <c r="J57" t="str">
        <f t="shared" si="1"/>
        <v>CRMPONTOS-1Teste Ramo</v>
      </c>
      <c r="K57" t="e">
        <f>VLOOKUP(G57,[1]Recurso!B$2:B$79,1,FALSE)</f>
        <v>#N/A</v>
      </c>
    </row>
    <row r="58" spans="1:11" x14ac:dyDescent="0.25">
      <c r="A58" t="str">
        <f t="shared" si="0"/>
        <v>CRMPONTOS-1Teste Master</v>
      </c>
      <c r="B58" t="s">
        <v>107</v>
      </c>
      <c r="C58" t="s">
        <v>30</v>
      </c>
      <c r="D58" t="s">
        <v>111</v>
      </c>
      <c r="E58" t="s">
        <v>112</v>
      </c>
      <c r="F58">
        <v>3</v>
      </c>
      <c r="G58" t="s">
        <v>81</v>
      </c>
      <c r="H58">
        <v>0</v>
      </c>
      <c r="I58" t="s">
        <v>13</v>
      </c>
      <c r="J58" t="str">
        <f t="shared" si="1"/>
        <v>CRMPONTOS-1Teste Master</v>
      </c>
      <c r="K58" t="str">
        <f>VLOOKUP(G58,[1]Recurso!B$2:B$79,1,FALSE)</f>
        <v>Nalva Souza</v>
      </c>
    </row>
    <row r="59" spans="1:11" x14ac:dyDescent="0.25">
      <c r="A59" t="str">
        <f t="shared" si="0"/>
        <v>NT20200506-1Análise de Negócio</v>
      </c>
      <c r="B59" t="s">
        <v>113</v>
      </c>
      <c r="C59" t="s">
        <v>9</v>
      </c>
      <c r="D59" t="s">
        <v>27</v>
      </c>
      <c r="E59" t="s">
        <v>70</v>
      </c>
      <c r="F59">
        <v>5</v>
      </c>
      <c r="G59" t="s">
        <v>114</v>
      </c>
      <c r="H59">
        <v>0</v>
      </c>
      <c r="I59" t="s">
        <v>13</v>
      </c>
      <c r="J59" t="str">
        <f t="shared" si="1"/>
        <v>NT20200506-1Análise de Negócio</v>
      </c>
      <c r="K59" t="str">
        <f>VLOOKUP(G59,[1]Recurso!B$2:B$79,1,FALSE)</f>
        <v>Jessica Machado</v>
      </c>
    </row>
    <row r="60" spans="1:11" x14ac:dyDescent="0.25">
      <c r="A60" t="str">
        <f t="shared" si="0"/>
        <v>NT20200506-1Desenvolvimento Manager</v>
      </c>
      <c r="B60" t="s">
        <v>113</v>
      </c>
      <c r="C60" t="s">
        <v>14</v>
      </c>
      <c r="D60" t="s">
        <v>24</v>
      </c>
      <c r="E60" t="s">
        <v>32</v>
      </c>
      <c r="F60">
        <v>10</v>
      </c>
      <c r="G60" t="s">
        <v>68</v>
      </c>
      <c r="H60">
        <v>0</v>
      </c>
      <c r="I60" t="s">
        <v>13</v>
      </c>
      <c r="J60" t="str">
        <f t="shared" si="1"/>
        <v>NT20200506-1Desenvolvimento Manager</v>
      </c>
      <c r="K60" t="str">
        <f>VLOOKUP(G60,[1]Recurso!B$2:B$79,1,FALSE)</f>
        <v>CD2 Manager</v>
      </c>
    </row>
    <row r="61" spans="1:11" x14ac:dyDescent="0.25">
      <c r="A61" t="str">
        <f t="shared" si="0"/>
        <v>NT20200506-1Revisão Manager</v>
      </c>
      <c r="B61" t="s">
        <v>113</v>
      </c>
      <c r="C61" t="s">
        <v>18</v>
      </c>
      <c r="D61" t="s">
        <v>80</v>
      </c>
      <c r="E61" t="s">
        <v>80</v>
      </c>
      <c r="F61">
        <v>1</v>
      </c>
      <c r="G61" t="s">
        <v>21</v>
      </c>
      <c r="H61">
        <v>0</v>
      </c>
      <c r="I61" t="s">
        <v>13</v>
      </c>
      <c r="J61" t="str">
        <f t="shared" si="1"/>
        <v>NT20200506-1Revisão Manager</v>
      </c>
      <c r="K61" t="str">
        <f>VLOOKUP(G61,[1]Recurso!B$2:B$79,1,FALSE)</f>
        <v>Marcelo Junior</v>
      </c>
    </row>
    <row r="62" spans="1:11" x14ac:dyDescent="0.25">
      <c r="A62" t="str">
        <f t="shared" si="0"/>
        <v>NT20200506-1Desenvolvimento PDV</v>
      </c>
      <c r="B62" t="s">
        <v>113</v>
      </c>
      <c r="C62" t="s">
        <v>37</v>
      </c>
      <c r="D62" t="s">
        <v>80</v>
      </c>
      <c r="E62" t="s">
        <v>83</v>
      </c>
      <c r="F62">
        <v>10</v>
      </c>
      <c r="G62" t="s">
        <v>40</v>
      </c>
      <c r="H62">
        <v>0</v>
      </c>
      <c r="I62" t="s">
        <v>13</v>
      </c>
      <c r="J62" t="str">
        <f t="shared" si="1"/>
        <v>NT20200506-1Desenvolvimento PDV</v>
      </c>
      <c r="K62" t="e">
        <f>VLOOKUP(G62,[1]Recurso!B$2:B$79,1,FALSE)</f>
        <v>#N/A</v>
      </c>
    </row>
    <row r="63" spans="1:11" x14ac:dyDescent="0.25">
      <c r="A63" t="str">
        <f t="shared" si="0"/>
        <v>NT20200506-1Revisão PDV</v>
      </c>
      <c r="B63" t="s">
        <v>113</v>
      </c>
      <c r="C63" t="s">
        <v>41</v>
      </c>
      <c r="D63" t="s">
        <v>88</v>
      </c>
      <c r="E63" t="s">
        <v>88</v>
      </c>
      <c r="F63">
        <v>1</v>
      </c>
      <c r="G63" t="s">
        <v>42</v>
      </c>
      <c r="H63">
        <v>0</v>
      </c>
      <c r="I63" t="s">
        <v>13</v>
      </c>
      <c r="J63" t="str">
        <f t="shared" si="1"/>
        <v>NT20200506-1Revisão PDV</v>
      </c>
      <c r="K63" t="str">
        <f>VLOOKUP(G63,[1]Recurso!B$2:B$79,1,FALSE)</f>
        <v>Celso Freitas</v>
      </c>
    </row>
    <row r="64" spans="1:11" x14ac:dyDescent="0.25">
      <c r="A64" t="str">
        <f t="shared" si="0"/>
        <v>NT20200506-1Teste Ramo</v>
      </c>
      <c r="B64" t="s">
        <v>113</v>
      </c>
      <c r="C64" t="s">
        <v>26</v>
      </c>
      <c r="D64" t="s">
        <v>88</v>
      </c>
      <c r="E64" t="s">
        <v>111</v>
      </c>
      <c r="F64">
        <v>10</v>
      </c>
      <c r="G64" t="s">
        <v>57</v>
      </c>
      <c r="H64">
        <v>0</v>
      </c>
      <c r="I64" t="s">
        <v>13</v>
      </c>
      <c r="J64" t="str">
        <f t="shared" si="1"/>
        <v>NT20200506-1Teste Ramo</v>
      </c>
      <c r="K64" t="e">
        <f>VLOOKUP(G64,[1]Recurso!B$2:B$79,1,FALSE)</f>
        <v>#N/A</v>
      </c>
    </row>
    <row r="65" spans="1:11" x14ac:dyDescent="0.25">
      <c r="A65" t="str">
        <f t="shared" si="0"/>
        <v>NT20200506-1Teste Master</v>
      </c>
      <c r="B65" t="s">
        <v>113</v>
      </c>
      <c r="C65" t="s">
        <v>30</v>
      </c>
      <c r="D65" t="s">
        <v>115</v>
      </c>
      <c r="E65" t="s">
        <v>112</v>
      </c>
      <c r="F65">
        <v>2</v>
      </c>
      <c r="G65" t="s">
        <v>46</v>
      </c>
      <c r="H65">
        <v>0</v>
      </c>
      <c r="I65" t="s">
        <v>13</v>
      </c>
      <c r="J65" t="str">
        <f t="shared" si="1"/>
        <v>NT20200506-1Teste Master</v>
      </c>
      <c r="K65" t="e">
        <f>VLOOKUP(G65,[1]Recurso!B$2:B$79,1,FALSE)</f>
        <v>#N/A</v>
      </c>
    </row>
    <row r="66" spans="1:11" x14ac:dyDescent="0.25">
      <c r="A66" t="str">
        <f t="shared" si="0"/>
        <v>PROMOCONV-1Análise de Negócio</v>
      </c>
      <c r="B66" t="s">
        <v>116</v>
      </c>
      <c r="C66" t="s">
        <v>9</v>
      </c>
      <c r="D66" t="s">
        <v>117</v>
      </c>
      <c r="E66" t="s">
        <v>118</v>
      </c>
      <c r="F66">
        <v>5</v>
      </c>
      <c r="G66" t="s">
        <v>119</v>
      </c>
      <c r="H66">
        <v>100</v>
      </c>
      <c r="I66" t="s">
        <v>13</v>
      </c>
      <c r="J66" t="str">
        <f t="shared" si="1"/>
        <v>PROMOCONV-1Análise de Negócio</v>
      </c>
      <c r="K66" t="str">
        <f>VLOOKUP(G66,[1]Recurso!B$2:B$79,1,FALSE)</f>
        <v>Cynara Ribeiro</v>
      </c>
    </row>
    <row r="67" spans="1:11" x14ac:dyDescent="0.25">
      <c r="A67" t="str">
        <f t="shared" ref="A67:A130" si="2">B67&amp;C67</f>
        <v>PROMOCONV-1Desenvolvimento PDV</v>
      </c>
      <c r="B67" t="s">
        <v>116</v>
      </c>
      <c r="C67" t="s">
        <v>37</v>
      </c>
      <c r="D67" t="s">
        <v>96</v>
      </c>
      <c r="E67" t="s">
        <v>120</v>
      </c>
      <c r="F67">
        <v>10</v>
      </c>
      <c r="G67" t="s">
        <v>95</v>
      </c>
      <c r="H67">
        <v>0</v>
      </c>
      <c r="I67" t="s">
        <v>13</v>
      </c>
      <c r="J67" t="str">
        <f t="shared" ref="J67:J130" si="3">B67&amp;C67</f>
        <v>PROMOCONV-1Desenvolvimento PDV</v>
      </c>
      <c r="K67" t="str">
        <f>VLOOKUP(G67,[1]Recurso!B$2:B$79,1,FALSE)</f>
        <v>Robson Oliveira</v>
      </c>
    </row>
    <row r="68" spans="1:11" x14ac:dyDescent="0.25">
      <c r="A68" t="str">
        <f t="shared" si="2"/>
        <v>PROMOCONV-1Teste Ramo</v>
      </c>
      <c r="B68" t="s">
        <v>116</v>
      </c>
      <c r="C68" t="s">
        <v>26</v>
      </c>
      <c r="D68" t="s">
        <v>115</v>
      </c>
      <c r="E68" t="s">
        <v>121</v>
      </c>
      <c r="F68">
        <v>5</v>
      </c>
      <c r="G68" t="s">
        <v>57</v>
      </c>
      <c r="H68">
        <v>0</v>
      </c>
      <c r="I68" t="s">
        <v>13</v>
      </c>
      <c r="J68" t="str">
        <f t="shared" si="3"/>
        <v>PROMOCONV-1Teste Ramo</v>
      </c>
      <c r="K68" t="e">
        <f>VLOOKUP(G68,[1]Recurso!B$2:B$79,1,FALSE)</f>
        <v>#N/A</v>
      </c>
    </row>
    <row r="69" spans="1:11" x14ac:dyDescent="0.25">
      <c r="A69" t="str">
        <f t="shared" si="2"/>
        <v>PAYFACEF2-1Análise de Negócio</v>
      </c>
      <c r="B69" t="s">
        <v>122</v>
      </c>
      <c r="C69" t="s">
        <v>9</v>
      </c>
      <c r="D69" t="s">
        <v>27</v>
      </c>
      <c r="E69" t="s">
        <v>123</v>
      </c>
      <c r="F69">
        <v>7</v>
      </c>
      <c r="G69" t="s">
        <v>100</v>
      </c>
      <c r="H69">
        <v>0</v>
      </c>
      <c r="I69" t="s">
        <v>13</v>
      </c>
      <c r="J69" t="str">
        <f t="shared" si="3"/>
        <v>PAYFACEF2-1Análise de Negócio</v>
      </c>
      <c r="K69" t="e">
        <f>VLOOKUP(G69,[1]Recurso!B$2:B$79,1,FALSE)</f>
        <v>#N/A</v>
      </c>
    </row>
    <row r="70" spans="1:11" x14ac:dyDescent="0.25">
      <c r="A70" t="str">
        <f t="shared" si="2"/>
        <v>PAYFACEF2-1Desenvolvimento PDV</v>
      </c>
      <c r="B70" t="s">
        <v>122</v>
      </c>
      <c r="C70" t="s">
        <v>37</v>
      </c>
      <c r="D70" t="s">
        <v>124</v>
      </c>
      <c r="E70" t="s">
        <v>125</v>
      </c>
      <c r="F70">
        <v>23</v>
      </c>
      <c r="G70" t="s">
        <v>95</v>
      </c>
      <c r="H70">
        <v>0</v>
      </c>
      <c r="I70" t="s">
        <v>13</v>
      </c>
      <c r="J70" t="str">
        <f t="shared" si="3"/>
        <v>PAYFACEF2-1Desenvolvimento PDV</v>
      </c>
      <c r="K70" t="str">
        <f>VLOOKUP(G70,[1]Recurso!B$2:B$79,1,FALSE)</f>
        <v>Robson Oliveira</v>
      </c>
    </row>
    <row r="71" spans="1:11" x14ac:dyDescent="0.25">
      <c r="A71" t="str">
        <f t="shared" si="2"/>
        <v>PAYFACEF2-1Revisão PDV</v>
      </c>
      <c r="B71" t="s">
        <v>122</v>
      </c>
      <c r="C71" t="s">
        <v>41</v>
      </c>
      <c r="D71" t="s">
        <v>126</v>
      </c>
      <c r="E71" t="s">
        <v>127</v>
      </c>
      <c r="F71">
        <v>2</v>
      </c>
      <c r="G71" t="s">
        <v>42</v>
      </c>
      <c r="H71">
        <v>0</v>
      </c>
      <c r="I71" t="s">
        <v>13</v>
      </c>
      <c r="J71" t="str">
        <f t="shared" si="3"/>
        <v>PAYFACEF2-1Revisão PDV</v>
      </c>
      <c r="K71" t="str">
        <f>VLOOKUP(G71,[1]Recurso!B$2:B$79,1,FALSE)</f>
        <v>Celso Freitas</v>
      </c>
    </row>
    <row r="72" spans="1:11" x14ac:dyDescent="0.25">
      <c r="A72" t="str">
        <f t="shared" si="2"/>
        <v>PAYFACEF2-1Desenvolvimento Manager</v>
      </c>
      <c r="B72" t="s">
        <v>122</v>
      </c>
      <c r="C72" t="s">
        <v>14</v>
      </c>
      <c r="D72" t="s">
        <v>80</v>
      </c>
      <c r="E72" t="s">
        <v>94</v>
      </c>
      <c r="F72">
        <v>2</v>
      </c>
      <c r="G72" t="s">
        <v>68</v>
      </c>
      <c r="H72">
        <v>0</v>
      </c>
      <c r="I72" t="s">
        <v>13</v>
      </c>
      <c r="J72" t="str">
        <f t="shared" si="3"/>
        <v>PAYFACEF2-1Desenvolvimento Manager</v>
      </c>
      <c r="K72" t="str">
        <f>VLOOKUP(G72,[1]Recurso!B$2:B$79,1,FALSE)</f>
        <v>CD2 Manager</v>
      </c>
    </row>
    <row r="73" spans="1:11" x14ac:dyDescent="0.25">
      <c r="A73" t="str">
        <f t="shared" si="2"/>
        <v>PAYFACEF2-1Teste Ramo</v>
      </c>
      <c r="B73" t="s">
        <v>122</v>
      </c>
      <c r="C73" t="s">
        <v>26</v>
      </c>
      <c r="D73" t="s">
        <v>126</v>
      </c>
      <c r="E73" t="s">
        <v>128</v>
      </c>
      <c r="F73">
        <v>10</v>
      </c>
      <c r="G73" t="s">
        <v>129</v>
      </c>
      <c r="H73">
        <v>0</v>
      </c>
      <c r="I73" t="s">
        <v>13</v>
      </c>
      <c r="J73" t="str">
        <f t="shared" si="3"/>
        <v>PAYFACEF2-1Teste Ramo</v>
      </c>
      <c r="K73" t="str">
        <f>VLOOKUP(G73,[1]Recurso!B$2:B$79,1,FALSE)</f>
        <v>CD2 Teste</v>
      </c>
    </row>
    <row r="74" spans="1:11" x14ac:dyDescent="0.25">
      <c r="A74" t="str">
        <f t="shared" si="2"/>
        <v>PAYFACEF2-1Teste Master</v>
      </c>
      <c r="B74" t="s">
        <v>122</v>
      </c>
      <c r="C74" t="s">
        <v>30</v>
      </c>
      <c r="D74" t="s">
        <v>130</v>
      </c>
      <c r="E74" t="s">
        <v>131</v>
      </c>
      <c r="F74">
        <v>3</v>
      </c>
      <c r="G74" t="s">
        <v>129</v>
      </c>
      <c r="H74">
        <v>0</v>
      </c>
      <c r="I74" t="s">
        <v>13</v>
      </c>
      <c r="J74" t="str">
        <f t="shared" si="3"/>
        <v>PAYFACEF2-1Teste Master</v>
      </c>
      <c r="K74" t="str">
        <f>VLOOKUP(G74,[1]Recurso!B$2:B$79,1,FALSE)</f>
        <v>CD2 Teste</v>
      </c>
    </row>
    <row r="75" spans="1:11" x14ac:dyDescent="0.25">
      <c r="A75" t="str">
        <f t="shared" si="2"/>
        <v>NPSSERES-1Análise de Negócio</v>
      </c>
      <c r="B75" t="s">
        <v>132</v>
      </c>
      <c r="C75" t="s">
        <v>9</v>
      </c>
      <c r="D75" t="s">
        <v>27</v>
      </c>
      <c r="E75" t="s">
        <v>133</v>
      </c>
      <c r="F75">
        <v>3</v>
      </c>
      <c r="G75" t="s">
        <v>36</v>
      </c>
      <c r="H75">
        <v>0</v>
      </c>
      <c r="I75" t="s">
        <v>13</v>
      </c>
      <c r="J75" t="str">
        <f t="shared" si="3"/>
        <v>NPSSERES-1Análise de Negócio</v>
      </c>
      <c r="K75" t="str">
        <f>VLOOKUP(G75,[1]Recurso!B$2:B$79,1,FALSE)</f>
        <v>Luiz Souza</v>
      </c>
    </row>
    <row r="76" spans="1:11" x14ac:dyDescent="0.25">
      <c r="A76" t="str">
        <f t="shared" si="2"/>
        <v>NPSSERES-1Desenvolvimento PDV</v>
      </c>
      <c r="B76" t="s">
        <v>132</v>
      </c>
      <c r="C76" t="s">
        <v>37</v>
      </c>
      <c r="D76" t="s">
        <v>93</v>
      </c>
      <c r="E76" t="s">
        <v>134</v>
      </c>
      <c r="F76">
        <v>5</v>
      </c>
      <c r="G76" t="s">
        <v>135</v>
      </c>
      <c r="H76">
        <v>0</v>
      </c>
      <c r="I76" t="s">
        <v>13</v>
      </c>
      <c r="J76" t="str">
        <f t="shared" si="3"/>
        <v>NPSSERES-1Desenvolvimento PDV</v>
      </c>
      <c r="K76" t="str">
        <f>VLOOKUP(G76,[1]Recurso!B$2:B$79,1,FALSE)</f>
        <v>Raduan Mendes</v>
      </c>
    </row>
    <row r="77" spans="1:11" x14ac:dyDescent="0.25">
      <c r="A77" t="str">
        <f t="shared" si="2"/>
        <v>NPSSERES-1Revisão PDV</v>
      </c>
      <c r="B77" t="s">
        <v>132</v>
      </c>
      <c r="C77" t="s">
        <v>41</v>
      </c>
      <c r="D77" t="s">
        <v>53</v>
      </c>
      <c r="E77" t="s">
        <v>53</v>
      </c>
      <c r="F77">
        <v>1</v>
      </c>
      <c r="G77" t="s">
        <v>42</v>
      </c>
      <c r="H77">
        <v>0</v>
      </c>
      <c r="I77" t="s">
        <v>13</v>
      </c>
      <c r="J77" t="str">
        <f t="shared" si="3"/>
        <v>NPSSERES-1Revisão PDV</v>
      </c>
      <c r="K77" t="str">
        <f>VLOOKUP(G77,[1]Recurso!B$2:B$79,1,FALSE)</f>
        <v>Celso Freitas</v>
      </c>
    </row>
    <row r="78" spans="1:11" x14ac:dyDescent="0.25">
      <c r="A78" t="str">
        <f t="shared" si="2"/>
        <v>NPSSERES-1Desenvolvimento Manager</v>
      </c>
      <c r="B78" t="s">
        <v>132</v>
      </c>
      <c r="C78" t="s">
        <v>14</v>
      </c>
      <c r="D78" t="s">
        <v>93</v>
      </c>
      <c r="E78" t="s">
        <v>82</v>
      </c>
      <c r="F78">
        <v>18</v>
      </c>
      <c r="G78" t="s">
        <v>136</v>
      </c>
      <c r="H78">
        <v>0</v>
      </c>
      <c r="I78" t="s">
        <v>13</v>
      </c>
      <c r="J78" t="str">
        <f t="shared" si="3"/>
        <v>NPSSERES-1Desenvolvimento Manager</v>
      </c>
      <c r="K78" t="e">
        <f>VLOOKUP(G78,[1]Recurso!B$2:B$79,1,FALSE)</f>
        <v>#N/A</v>
      </c>
    </row>
    <row r="79" spans="1:11" x14ac:dyDescent="0.25">
      <c r="A79" t="str">
        <f t="shared" si="2"/>
        <v>NPSSERES-1Revisão Manager</v>
      </c>
      <c r="B79" t="s">
        <v>132</v>
      </c>
      <c r="C79" t="s">
        <v>18</v>
      </c>
      <c r="D79" t="s">
        <v>59</v>
      </c>
      <c r="E79" t="s">
        <v>83</v>
      </c>
      <c r="F79">
        <v>2</v>
      </c>
      <c r="G79" t="s">
        <v>21</v>
      </c>
      <c r="H79">
        <v>0</v>
      </c>
      <c r="I79" t="s">
        <v>13</v>
      </c>
      <c r="J79" t="str">
        <f t="shared" si="3"/>
        <v>NPSSERES-1Revisão Manager</v>
      </c>
      <c r="K79" t="str">
        <f>VLOOKUP(G79,[1]Recurso!B$2:B$79,1,FALSE)</f>
        <v>Marcelo Junior</v>
      </c>
    </row>
    <row r="80" spans="1:11" x14ac:dyDescent="0.25">
      <c r="A80" t="str">
        <f t="shared" si="2"/>
        <v>NPSSERES-1Teste Ramo</v>
      </c>
      <c r="B80" t="s">
        <v>132</v>
      </c>
      <c r="C80" t="s">
        <v>26</v>
      </c>
      <c r="D80" t="s">
        <v>108</v>
      </c>
      <c r="E80" t="s">
        <v>137</v>
      </c>
      <c r="F80">
        <v>12</v>
      </c>
      <c r="G80" t="s">
        <v>75</v>
      </c>
      <c r="H80">
        <v>0</v>
      </c>
      <c r="I80" t="s">
        <v>13</v>
      </c>
      <c r="J80" t="str">
        <f t="shared" si="3"/>
        <v>NPSSERES-1Teste Ramo</v>
      </c>
      <c r="K80" t="str">
        <f>VLOOKUP(G80,[1]Recurso!B$2:B$79,1,FALSE)</f>
        <v>João Ricardo Mendonça</v>
      </c>
    </row>
    <row r="81" spans="1:11" x14ac:dyDescent="0.25">
      <c r="A81" t="str">
        <f t="shared" si="2"/>
        <v>NPSSERES-1Teste Master</v>
      </c>
      <c r="B81" t="s">
        <v>132</v>
      </c>
      <c r="C81" t="s">
        <v>30</v>
      </c>
      <c r="D81" t="s">
        <v>89</v>
      </c>
      <c r="E81" t="s">
        <v>111</v>
      </c>
      <c r="F81">
        <v>2</v>
      </c>
      <c r="G81" t="s">
        <v>75</v>
      </c>
      <c r="H81">
        <v>0</v>
      </c>
      <c r="I81" t="s">
        <v>13</v>
      </c>
      <c r="J81" t="str">
        <f t="shared" si="3"/>
        <v>NPSSERES-1Teste Master</v>
      </c>
      <c r="K81" t="str">
        <f>VLOOKUP(G81,[1]Recurso!B$2:B$79,1,FALSE)</f>
        <v>João Ricardo Mendonça</v>
      </c>
    </row>
    <row r="82" spans="1:11" x14ac:dyDescent="0.25">
      <c r="A82" t="str">
        <f t="shared" si="2"/>
        <v>ENTREGAF2-1Análise de Negócio</v>
      </c>
      <c r="B82" t="s">
        <v>138</v>
      </c>
      <c r="C82" t="s">
        <v>9</v>
      </c>
      <c r="D82" t="s">
        <v>139</v>
      </c>
      <c r="E82" t="s">
        <v>140</v>
      </c>
      <c r="F82">
        <v>11</v>
      </c>
      <c r="G82" t="s">
        <v>36</v>
      </c>
      <c r="H82">
        <v>100</v>
      </c>
      <c r="I82" t="s">
        <v>13</v>
      </c>
      <c r="J82" t="str">
        <f t="shared" si="3"/>
        <v>ENTREGAF2-1Análise de Negócio</v>
      </c>
      <c r="K82" t="str">
        <f>VLOOKUP(G82,[1]Recurso!B$2:B$79,1,FALSE)</f>
        <v>Luiz Souza</v>
      </c>
    </row>
    <row r="83" spans="1:11" x14ac:dyDescent="0.25">
      <c r="A83" t="str">
        <f t="shared" si="2"/>
        <v>ENTREGAF2-1Desenvolvimento Manager</v>
      </c>
      <c r="B83" t="s">
        <v>138</v>
      </c>
      <c r="C83" t="s">
        <v>14</v>
      </c>
      <c r="D83" t="s">
        <v>141</v>
      </c>
      <c r="E83" t="s">
        <v>44</v>
      </c>
      <c r="F83">
        <v>15</v>
      </c>
      <c r="G83" t="s">
        <v>136</v>
      </c>
      <c r="H83">
        <v>100</v>
      </c>
      <c r="I83" t="s">
        <v>13</v>
      </c>
      <c r="J83" t="str">
        <f t="shared" si="3"/>
        <v>ENTREGAF2-1Desenvolvimento Manager</v>
      </c>
      <c r="K83" t="e">
        <f>VLOOKUP(G83,[1]Recurso!B$2:B$79,1,FALSE)</f>
        <v>#N/A</v>
      </c>
    </row>
    <row r="84" spans="1:11" x14ac:dyDescent="0.25">
      <c r="A84" t="str">
        <f t="shared" si="2"/>
        <v>ENTREGAF2-1Revisão Manager</v>
      </c>
      <c r="B84" t="s">
        <v>138</v>
      </c>
      <c r="C84" t="s">
        <v>18</v>
      </c>
      <c r="D84" t="s">
        <v>133</v>
      </c>
      <c r="E84" t="s">
        <v>133</v>
      </c>
      <c r="F84">
        <v>1</v>
      </c>
      <c r="G84" t="s">
        <v>21</v>
      </c>
      <c r="H84">
        <v>0</v>
      </c>
      <c r="I84" t="s">
        <v>13</v>
      </c>
      <c r="J84" t="str">
        <f t="shared" si="3"/>
        <v>ENTREGAF2-1Revisão Manager</v>
      </c>
      <c r="K84" t="str">
        <f>VLOOKUP(G84,[1]Recurso!B$2:B$79,1,FALSE)</f>
        <v>Marcelo Junior</v>
      </c>
    </row>
    <row r="85" spans="1:11" x14ac:dyDescent="0.25">
      <c r="A85" t="str">
        <f t="shared" si="2"/>
        <v>ENTREGAF2-1Desenvolvimento PDV</v>
      </c>
      <c r="B85" t="s">
        <v>138</v>
      </c>
      <c r="C85" t="s">
        <v>37</v>
      </c>
      <c r="D85" t="s">
        <v>142</v>
      </c>
      <c r="E85" t="s">
        <v>69</v>
      </c>
      <c r="F85">
        <v>10</v>
      </c>
      <c r="G85" t="s">
        <v>135</v>
      </c>
      <c r="H85">
        <v>95</v>
      </c>
      <c r="I85" t="s">
        <v>13</v>
      </c>
      <c r="J85" t="str">
        <f t="shared" si="3"/>
        <v>ENTREGAF2-1Desenvolvimento PDV</v>
      </c>
      <c r="K85" t="str">
        <f>VLOOKUP(G85,[1]Recurso!B$2:B$79,1,FALSE)</f>
        <v>Raduan Mendes</v>
      </c>
    </row>
    <row r="86" spans="1:11" x14ac:dyDescent="0.25">
      <c r="A86" t="str">
        <f t="shared" si="2"/>
        <v>ENTREGAF2-1Revisão PDV</v>
      </c>
      <c r="B86" t="s">
        <v>138</v>
      </c>
      <c r="C86" t="s">
        <v>41</v>
      </c>
      <c r="D86" t="s">
        <v>133</v>
      </c>
      <c r="E86" t="s">
        <v>93</v>
      </c>
      <c r="F86">
        <v>2</v>
      </c>
      <c r="G86" t="s">
        <v>42</v>
      </c>
      <c r="H86">
        <v>0</v>
      </c>
      <c r="I86" t="s">
        <v>13</v>
      </c>
      <c r="J86" t="str">
        <f t="shared" si="3"/>
        <v>ENTREGAF2-1Revisão PDV</v>
      </c>
      <c r="K86" t="str">
        <f>VLOOKUP(G86,[1]Recurso!B$2:B$79,1,FALSE)</f>
        <v>Celso Freitas</v>
      </c>
    </row>
    <row r="87" spans="1:11" x14ac:dyDescent="0.25">
      <c r="A87" t="str">
        <f t="shared" si="2"/>
        <v>ENTREGAF2-1Teste Ramo</v>
      </c>
      <c r="B87" t="s">
        <v>138</v>
      </c>
      <c r="C87" t="s">
        <v>26</v>
      </c>
      <c r="D87" t="s">
        <v>133</v>
      </c>
      <c r="E87" t="s">
        <v>32</v>
      </c>
      <c r="F87">
        <v>13</v>
      </c>
      <c r="G87" t="s">
        <v>75</v>
      </c>
      <c r="H87">
        <v>0</v>
      </c>
      <c r="I87" t="s">
        <v>13</v>
      </c>
      <c r="J87" t="str">
        <f t="shared" si="3"/>
        <v>ENTREGAF2-1Teste Ramo</v>
      </c>
      <c r="K87" t="str">
        <f>VLOOKUP(G87,[1]Recurso!B$2:B$79,1,FALSE)</f>
        <v>João Ricardo Mendonça</v>
      </c>
    </row>
    <row r="88" spans="1:11" x14ac:dyDescent="0.25">
      <c r="A88" t="str">
        <f t="shared" si="2"/>
        <v>ENTREGAF2-1Teste Master</v>
      </c>
      <c r="B88" t="s">
        <v>138</v>
      </c>
      <c r="C88" t="s">
        <v>30</v>
      </c>
      <c r="D88" t="s">
        <v>80</v>
      </c>
      <c r="E88" t="s">
        <v>96</v>
      </c>
      <c r="F88">
        <v>3</v>
      </c>
      <c r="G88" t="s">
        <v>75</v>
      </c>
      <c r="H88">
        <v>0</v>
      </c>
      <c r="I88" t="s">
        <v>13</v>
      </c>
      <c r="J88" t="str">
        <f t="shared" si="3"/>
        <v>ENTREGAF2-1Teste Master</v>
      </c>
      <c r="K88" t="str">
        <f>VLOOKUP(G88,[1]Recurso!B$2:B$79,1,FALSE)</f>
        <v>João Ricardo Mendonça</v>
      </c>
    </row>
    <row r="89" spans="1:11" x14ac:dyDescent="0.25">
      <c r="A89" t="str">
        <f t="shared" si="2"/>
        <v>HISTCRED-1Análise de Negócio</v>
      </c>
      <c r="B89" t="s">
        <v>143</v>
      </c>
      <c r="C89" t="s">
        <v>9</v>
      </c>
      <c r="D89" t="s">
        <v>70</v>
      </c>
      <c r="E89" t="s">
        <v>134</v>
      </c>
      <c r="F89">
        <v>4</v>
      </c>
      <c r="G89" t="s">
        <v>51</v>
      </c>
      <c r="H89">
        <v>0</v>
      </c>
      <c r="I89" t="s">
        <v>13</v>
      </c>
      <c r="J89" t="str">
        <f t="shared" si="3"/>
        <v>HISTCRED-1Análise de Negócio</v>
      </c>
      <c r="K89" t="str">
        <f>VLOOKUP(G89,[1]Recurso!B$2:B$79,1,FALSE)</f>
        <v>Ana Carla</v>
      </c>
    </row>
    <row r="90" spans="1:11" x14ac:dyDescent="0.25">
      <c r="A90" t="str">
        <f t="shared" si="2"/>
        <v>HISTCRED-1Desenvolvimento Manager</v>
      </c>
      <c r="B90" t="s">
        <v>143</v>
      </c>
      <c r="C90" t="s">
        <v>14</v>
      </c>
      <c r="D90" t="s">
        <v>53</v>
      </c>
      <c r="E90" t="s">
        <v>80</v>
      </c>
      <c r="F90">
        <v>8</v>
      </c>
      <c r="G90" t="s">
        <v>144</v>
      </c>
      <c r="H90">
        <v>0</v>
      </c>
      <c r="I90" t="s">
        <v>13</v>
      </c>
      <c r="J90" t="str">
        <f t="shared" si="3"/>
        <v>HISTCRED-1Desenvolvimento Manager</v>
      </c>
      <c r="K90" t="str">
        <f>VLOOKUP(G90,[1]Recurso!B$2:B$79,1,FALSE)</f>
        <v>Daniel Nakagawa</v>
      </c>
    </row>
    <row r="91" spans="1:11" x14ac:dyDescent="0.25">
      <c r="A91" t="str">
        <f t="shared" si="2"/>
        <v>HISTCRED-1Revisão Manager</v>
      </c>
      <c r="B91" t="s">
        <v>143</v>
      </c>
      <c r="C91" t="s">
        <v>18</v>
      </c>
      <c r="D91" t="s">
        <v>96</v>
      </c>
      <c r="E91" t="s">
        <v>96</v>
      </c>
      <c r="F91">
        <v>1</v>
      </c>
      <c r="G91" t="s">
        <v>21</v>
      </c>
      <c r="H91">
        <v>0</v>
      </c>
      <c r="I91" t="s">
        <v>13</v>
      </c>
      <c r="J91" t="str">
        <f t="shared" si="3"/>
        <v>HISTCRED-1Revisão Manager</v>
      </c>
      <c r="K91" t="str">
        <f>VLOOKUP(G91,[1]Recurso!B$2:B$79,1,FALSE)</f>
        <v>Marcelo Junior</v>
      </c>
    </row>
    <row r="92" spans="1:11" x14ac:dyDescent="0.25">
      <c r="A92" t="str">
        <f t="shared" si="2"/>
        <v>HISTCRED-1Desenvolvimento PDV</v>
      </c>
      <c r="B92" t="s">
        <v>143</v>
      </c>
      <c r="C92" t="s">
        <v>37</v>
      </c>
      <c r="D92" t="s">
        <v>53</v>
      </c>
      <c r="E92" t="s">
        <v>80</v>
      </c>
      <c r="F92">
        <v>8</v>
      </c>
      <c r="G92" t="s">
        <v>135</v>
      </c>
      <c r="H92">
        <v>0</v>
      </c>
      <c r="I92" t="s">
        <v>13</v>
      </c>
      <c r="J92" t="str">
        <f t="shared" si="3"/>
        <v>HISTCRED-1Desenvolvimento PDV</v>
      </c>
      <c r="K92" t="str">
        <f>VLOOKUP(G92,[1]Recurso!B$2:B$79,1,FALSE)</f>
        <v>Raduan Mendes</v>
      </c>
    </row>
    <row r="93" spans="1:11" x14ac:dyDescent="0.25">
      <c r="A93" t="str">
        <f t="shared" si="2"/>
        <v>HISTCRED-1Revisão PDV</v>
      </c>
      <c r="B93" t="s">
        <v>143</v>
      </c>
      <c r="C93" t="s">
        <v>41</v>
      </c>
      <c r="D93" t="s">
        <v>94</v>
      </c>
      <c r="E93" t="s">
        <v>94</v>
      </c>
      <c r="F93">
        <v>1</v>
      </c>
      <c r="G93" t="s">
        <v>42</v>
      </c>
      <c r="H93">
        <v>0</v>
      </c>
      <c r="I93" t="s">
        <v>13</v>
      </c>
      <c r="J93" t="str">
        <f t="shared" si="3"/>
        <v>HISTCRED-1Revisão PDV</v>
      </c>
      <c r="K93" t="str">
        <f>VLOOKUP(G93,[1]Recurso!B$2:B$79,1,FALSE)</f>
        <v>Celso Freitas</v>
      </c>
    </row>
    <row r="94" spans="1:11" x14ac:dyDescent="0.25">
      <c r="A94" t="str">
        <f t="shared" si="2"/>
        <v>HISTCRED-1Teste Ramo</v>
      </c>
      <c r="B94" t="s">
        <v>143</v>
      </c>
      <c r="C94" t="s">
        <v>26</v>
      </c>
      <c r="D94" t="s">
        <v>94</v>
      </c>
      <c r="E94" t="s">
        <v>109</v>
      </c>
      <c r="F94">
        <v>7</v>
      </c>
      <c r="G94" t="s">
        <v>71</v>
      </c>
      <c r="H94">
        <v>0</v>
      </c>
      <c r="I94" t="s">
        <v>13</v>
      </c>
      <c r="J94" t="str">
        <f t="shared" si="3"/>
        <v>HISTCRED-1Teste Ramo</v>
      </c>
      <c r="K94" t="str">
        <f>VLOOKUP(G94,[1]Recurso!B$2:B$79,1,FALSE)</f>
        <v>Celia Souza</v>
      </c>
    </row>
    <row r="95" spans="1:11" x14ac:dyDescent="0.25">
      <c r="A95" t="str">
        <f t="shared" si="2"/>
        <v>HISTCRED-1Teste Master</v>
      </c>
      <c r="B95" t="s">
        <v>143</v>
      </c>
      <c r="C95" t="s">
        <v>30</v>
      </c>
      <c r="D95" t="s">
        <v>59</v>
      </c>
      <c r="E95" t="s">
        <v>83</v>
      </c>
      <c r="F95">
        <v>2</v>
      </c>
      <c r="G95" t="s">
        <v>71</v>
      </c>
      <c r="H95">
        <v>0</v>
      </c>
      <c r="I95" t="s">
        <v>13</v>
      </c>
      <c r="J95" t="str">
        <f t="shared" si="3"/>
        <v>HISTCRED-1Teste Master</v>
      </c>
      <c r="K95" t="str">
        <f>VLOOKUP(G95,[1]Recurso!B$2:B$79,1,FALSE)</f>
        <v>Celia Souza</v>
      </c>
    </row>
    <row r="96" spans="1:11" x14ac:dyDescent="0.25">
      <c r="A96" t="str">
        <f t="shared" si="2"/>
        <v>INTRMS-1Análise de Negócio</v>
      </c>
      <c r="B96" t="s">
        <v>145</v>
      </c>
      <c r="C96" t="s">
        <v>9</v>
      </c>
      <c r="D96" t="s">
        <v>134</v>
      </c>
      <c r="E96" t="s">
        <v>47</v>
      </c>
      <c r="F96">
        <v>5</v>
      </c>
      <c r="G96" t="s">
        <v>100</v>
      </c>
      <c r="H96">
        <v>0</v>
      </c>
      <c r="I96" t="s">
        <v>13</v>
      </c>
      <c r="J96" t="str">
        <f t="shared" si="3"/>
        <v>INTRMS-1Análise de Negócio</v>
      </c>
      <c r="K96" t="e">
        <f>VLOOKUP(G96,[1]Recurso!B$2:B$79,1,FALSE)</f>
        <v>#N/A</v>
      </c>
    </row>
    <row r="97" spans="1:11" x14ac:dyDescent="0.25">
      <c r="A97" t="str">
        <f t="shared" si="2"/>
        <v>INTRMS-1Desenvolvimento Manager</v>
      </c>
      <c r="B97" t="s">
        <v>145</v>
      </c>
      <c r="C97" t="s">
        <v>14</v>
      </c>
      <c r="D97" t="s">
        <v>91</v>
      </c>
      <c r="E97" t="s">
        <v>146</v>
      </c>
      <c r="F97">
        <v>18</v>
      </c>
      <c r="G97" t="s">
        <v>90</v>
      </c>
      <c r="H97">
        <v>0</v>
      </c>
      <c r="I97" t="s">
        <v>13</v>
      </c>
      <c r="J97" t="str">
        <f t="shared" si="3"/>
        <v>INTRMS-1Desenvolvimento Manager</v>
      </c>
      <c r="K97" t="str">
        <f>VLOOKUP(G97,[1]Recurso!B$2:B$79,1,FALSE)</f>
        <v>Bit 4</v>
      </c>
    </row>
    <row r="98" spans="1:11" x14ac:dyDescent="0.25">
      <c r="A98" t="str">
        <f t="shared" si="2"/>
        <v>INTRMS-1Revisão Manager</v>
      </c>
      <c r="B98" t="s">
        <v>145</v>
      </c>
      <c r="C98" t="s">
        <v>18</v>
      </c>
      <c r="D98" t="s">
        <v>147</v>
      </c>
      <c r="E98" t="s">
        <v>110</v>
      </c>
      <c r="F98">
        <v>2</v>
      </c>
      <c r="G98" t="s">
        <v>21</v>
      </c>
      <c r="H98">
        <v>0</v>
      </c>
      <c r="I98" t="s">
        <v>13</v>
      </c>
      <c r="J98" t="str">
        <f t="shared" si="3"/>
        <v>INTRMS-1Revisão Manager</v>
      </c>
      <c r="K98" t="str">
        <f>VLOOKUP(G98,[1]Recurso!B$2:B$79,1,FALSE)</f>
        <v>Marcelo Junior</v>
      </c>
    </row>
    <row r="99" spans="1:11" x14ac:dyDescent="0.25">
      <c r="A99" t="str">
        <f t="shared" si="2"/>
        <v>INTRMS-1Teste Ramo</v>
      </c>
      <c r="B99" t="s">
        <v>145</v>
      </c>
      <c r="C99" t="s">
        <v>26</v>
      </c>
      <c r="D99" t="s">
        <v>148</v>
      </c>
      <c r="E99" t="s">
        <v>149</v>
      </c>
      <c r="F99">
        <v>10</v>
      </c>
      <c r="G99" t="s">
        <v>46</v>
      </c>
      <c r="H99">
        <v>0</v>
      </c>
      <c r="I99" t="s">
        <v>13</v>
      </c>
      <c r="J99" t="str">
        <f t="shared" si="3"/>
        <v>INTRMS-1Teste Ramo</v>
      </c>
      <c r="K99" t="e">
        <f>VLOOKUP(G99,[1]Recurso!B$2:B$79,1,FALSE)</f>
        <v>#N/A</v>
      </c>
    </row>
    <row r="100" spans="1:11" x14ac:dyDescent="0.25">
      <c r="A100" t="str">
        <f t="shared" si="2"/>
        <v>INTRMS-1Teste Master</v>
      </c>
      <c r="B100" t="s">
        <v>145</v>
      </c>
      <c r="C100" t="s">
        <v>30</v>
      </c>
      <c r="D100" t="s">
        <v>150</v>
      </c>
      <c r="E100" t="s">
        <v>125</v>
      </c>
      <c r="F100">
        <v>3</v>
      </c>
      <c r="G100" t="s">
        <v>81</v>
      </c>
      <c r="H100">
        <v>0</v>
      </c>
      <c r="I100" t="s">
        <v>13</v>
      </c>
      <c r="J100" t="str">
        <f t="shared" si="3"/>
        <v>INTRMS-1Teste Master</v>
      </c>
      <c r="K100" t="str">
        <f>VLOOKUP(G100,[1]Recurso!B$2:B$79,1,FALSE)</f>
        <v>Nalva Souza</v>
      </c>
    </row>
    <row r="101" spans="1:11" x14ac:dyDescent="0.25">
      <c r="A101" t="str">
        <f t="shared" si="2"/>
        <v>IMPVOUCHER-1Análise de Negócio</v>
      </c>
      <c r="B101" t="s">
        <v>151</v>
      </c>
      <c r="C101" t="s">
        <v>9</v>
      </c>
      <c r="D101" t="s">
        <v>53</v>
      </c>
      <c r="E101" t="s">
        <v>28</v>
      </c>
      <c r="F101">
        <v>2</v>
      </c>
      <c r="G101" t="s">
        <v>51</v>
      </c>
      <c r="H101">
        <v>0</v>
      </c>
      <c r="I101" t="s">
        <v>13</v>
      </c>
      <c r="J101" t="str">
        <f t="shared" si="3"/>
        <v>IMPVOUCHER-1Análise de Negócio</v>
      </c>
      <c r="K101" t="str">
        <f>VLOOKUP(G101,[1]Recurso!B$2:B$79,1,FALSE)</f>
        <v>Ana Carla</v>
      </c>
    </row>
    <row r="102" spans="1:11" x14ac:dyDescent="0.25">
      <c r="A102" t="str">
        <f t="shared" si="2"/>
        <v>IMPVOUCHER-1Desenvolvimento PDV</v>
      </c>
      <c r="B102" t="s">
        <v>151</v>
      </c>
      <c r="C102" t="s">
        <v>37</v>
      </c>
      <c r="D102" t="s">
        <v>88</v>
      </c>
      <c r="E102" t="s">
        <v>120</v>
      </c>
      <c r="F102">
        <v>2</v>
      </c>
      <c r="G102" t="s">
        <v>40</v>
      </c>
      <c r="H102">
        <v>0</v>
      </c>
      <c r="I102" t="s">
        <v>13</v>
      </c>
      <c r="J102" t="str">
        <f t="shared" si="3"/>
        <v>IMPVOUCHER-1Desenvolvimento PDV</v>
      </c>
      <c r="K102" t="e">
        <f>VLOOKUP(G102,[1]Recurso!B$2:B$79,1,FALSE)</f>
        <v>#N/A</v>
      </c>
    </row>
    <row r="103" spans="1:11" x14ac:dyDescent="0.25">
      <c r="A103" t="str">
        <f t="shared" si="2"/>
        <v>IMPVOUCHER-1Revisão PDV</v>
      </c>
      <c r="B103" t="s">
        <v>151</v>
      </c>
      <c r="C103" t="s">
        <v>41</v>
      </c>
      <c r="D103" t="s">
        <v>124</v>
      </c>
      <c r="E103" t="s">
        <v>124</v>
      </c>
      <c r="F103">
        <v>1</v>
      </c>
      <c r="G103" t="s">
        <v>42</v>
      </c>
      <c r="H103">
        <v>0</v>
      </c>
      <c r="I103" t="s">
        <v>13</v>
      </c>
      <c r="J103" t="str">
        <f t="shared" si="3"/>
        <v>IMPVOUCHER-1Revisão PDV</v>
      </c>
      <c r="K103" t="str">
        <f>VLOOKUP(G103,[1]Recurso!B$2:B$79,1,FALSE)</f>
        <v>Celso Freitas</v>
      </c>
    </row>
    <row r="104" spans="1:11" x14ac:dyDescent="0.25">
      <c r="A104" t="str">
        <f t="shared" si="2"/>
        <v>IMPVOUCHER-1Teste Master</v>
      </c>
      <c r="B104" t="s">
        <v>151</v>
      </c>
      <c r="C104" t="s">
        <v>30</v>
      </c>
      <c r="D104" t="s">
        <v>137</v>
      </c>
      <c r="E104" t="s">
        <v>89</v>
      </c>
      <c r="F104">
        <v>2</v>
      </c>
      <c r="G104" t="s">
        <v>46</v>
      </c>
      <c r="H104">
        <v>0</v>
      </c>
      <c r="I104" t="s">
        <v>13</v>
      </c>
      <c r="J104" t="str">
        <f t="shared" si="3"/>
        <v>IMPVOUCHER-1Teste Master</v>
      </c>
      <c r="K104" t="e">
        <f>VLOOKUP(G104,[1]Recurso!B$2:B$79,1,FALSE)</f>
        <v>#N/A</v>
      </c>
    </row>
    <row r="105" spans="1:11" x14ac:dyDescent="0.25">
      <c r="A105" t="str">
        <f t="shared" si="2"/>
        <v>CANCNFCE-1Análise de Negócio</v>
      </c>
      <c r="B105" t="s">
        <v>152</v>
      </c>
      <c r="C105" t="s">
        <v>9</v>
      </c>
      <c r="D105" t="s">
        <v>93</v>
      </c>
      <c r="E105" t="s">
        <v>24</v>
      </c>
      <c r="F105">
        <v>3</v>
      </c>
      <c r="G105" t="s">
        <v>36</v>
      </c>
      <c r="H105">
        <v>0</v>
      </c>
      <c r="I105" t="s">
        <v>13</v>
      </c>
      <c r="J105" t="str">
        <f t="shared" si="3"/>
        <v>CANCNFCE-1Análise de Negócio</v>
      </c>
      <c r="K105" t="str">
        <f>VLOOKUP(G105,[1]Recurso!B$2:B$79,1,FALSE)</f>
        <v>Luiz Souza</v>
      </c>
    </row>
    <row r="106" spans="1:11" x14ac:dyDescent="0.25">
      <c r="A106" t="str">
        <f t="shared" si="2"/>
        <v>CANCNFCE-1Desenvolvimento Manager</v>
      </c>
      <c r="B106" t="s">
        <v>152</v>
      </c>
      <c r="C106" t="s">
        <v>14</v>
      </c>
      <c r="D106" t="s">
        <v>94</v>
      </c>
      <c r="E106" t="s">
        <v>109</v>
      </c>
      <c r="F106">
        <v>7</v>
      </c>
      <c r="G106" t="s">
        <v>45</v>
      </c>
      <c r="H106">
        <v>0</v>
      </c>
      <c r="I106" t="s">
        <v>13</v>
      </c>
      <c r="J106" t="str">
        <f t="shared" si="3"/>
        <v>CANCNFCE-1Desenvolvimento Manager</v>
      </c>
      <c r="K106" t="str">
        <f>VLOOKUP(G106,[1]Recurso!B$2:B$79,1,FALSE)</f>
        <v>Bit 2</v>
      </c>
    </row>
    <row r="107" spans="1:11" x14ac:dyDescent="0.25">
      <c r="A107" t="str">
        <f t="shared" si="2"/>
        <v>CANCNFCE-1Revisão Manager</v>
      </c>
      <c r="B107" t="s">
        <v>152</v>
      </c>
      <c r="C107" t="s">
        <v>18</v>
      </c>
      <c r="D107" t="s">
        <v>88</v>
      </c>
      <c r="E107" t="s">
        <v>88</v>
      </c>
      <c r="F107">
        <v>1</v>
      </c>
      <c r="G107" t="s">
        <v>21</v>
      </c>
      <c r="H107">
        <v>0</v>
      </c>
      <c r="I107" t="s">
        <v>13</v>
      </c>
      <c r="J107" t="str">
        <f t="shared" si="3"/>
        <v>CANCNFCE-1Revisão Manager</v>
      </c>
      <c r="K107" t="str">
        <f>VLOOKUP(G107,[1]Recurso!B$2:B$79,1,FALSE)</f>
        <v>Marcelo Junior</v>
      </c>
    </row>
    <row r="108" spans="1:11" x14ac:dyDescent="0.25">
      <c r="A108" t="str">
        <f t="shared" si="2"/>
        <v>CANCNFCE-1Desenvolvimento PDV</v>
      </c>
      <c r="B108" t="s">
        <v>152</v>
      </c>
      <c r="C108" t="s">
        <v>37</v>
      </c>
      <c r="D108" t="s">
        <v>124</v>
      </c>
      <c r="E108" t="s">
        <v>89</v>
      </c>
      <c r="F108">
        <v>7</v>
      </c>
      <c r="G108" t="s">
        <v>40</v>
      </c>
      <c r="H108">
        <v>0</v>
      </c>
      <c r="I108" t="s">
        <v>13</v>
      </c>
      <c r="J108" t="str">
        <f t="shared" si="3"/>
        <v>CANCNFCE-1Desenvolvimento PDV</v>
      </c>
      <c r="K108" t="e">
        <f>VLOOKUP(G108,[1]Recurso!B$2:B$79,1,FALSE)</f>
        <v>#N/A</v>
      </c>
    </row>
    <row r="109" spans="1:11" x14ac:dyDescent="0.25">
      <c r="A109" t="str">
        <f t="shared" si="2"/>
        <v>CANCNFCE-1Revisão PDV</v>
      </c>
      <c r="B109" t="s">
        <v>152</v>
      </c>
      <c r="C109" t="s">
        <v>41</v>
      </c>
      <c r="D109" t="s">
        <v>111</v>
      </c>
      <c r="E109" t="s">
        <v>111</v>
      </c>
      <c r="F109">
        <v>1</v>
      </c>
      <c r="G109" t="s">
        <v>42</v>
      </c>
      <c r="H109">
        <v>0</v>
      </c>
      <c r="I109" t="s">
        <v>13</v>
      </c>
      <c r="J109" t="str">
        <f t="shared" si="3"/>
        <v>CANCNFCE-1Revisão PDV</v>
      </c>
      <c r="K109" t="str">
        <f>VLOOKUP(G109,[1]Recurso!B$2:B$79,1,FALSE)</f>
        <v>Celso Freitas</v>
      </c>
    </row>
    <row r="110" spans="1:11" x14ac:dyDescent="0.25">
      <c r="A110" t="str">
        <f t="shared" si="2"/>
        <v>CANCNFCE-1Teste Ramo</v>
      </c>
      <c r="B110" t="s">
        <v>152</v>
      </c>
      <c r="C110" t="s">
        <v>26</v>
      </c>
      <c r="D110" t="s">
        <v>148</v>
      </c>
      <c r="E110" t="s">
        <v>153</v>
      </c>
      <c r="F110">
        <v>4</v>
      </c>
      <c r="G110" t="s">
        <v>81</v>
      </c>
      <c r="H110">
        <v>0</v>
      </c>
      <c r="I110" t="s">
        <v>13</v>
      </c>
      <c r="J110" t="str">
        <f t="shared" si="3"/>
        <v>CANCNFCE-1Teste Ramo</v>
      </c>
      <c r="K110" t="str">
        <f>VLOOKUP(G110,[1]Recurso!B$2:B$79,1,FALSE)</f>
        <v>Nalva Souza</v>
      </c>
    </row>
    <row r="111" spans="1:11" x14ac:dyDescent="0.25">
      <c r="A111" t="str">
        <f t="shared" si="2"/>
        <v>CANCNFCE-1Teste Master</v>
      </c>
      <c r="B111" t="s">
        <v>152</v>
      </c>
      <c r="C111" t="s">
        <v>30</v>
      </c>
      <c r="D111" t="s">
        <v>154</v>
      </c>
      <c r="E111" t="s">
        <v>154</v>
      </c>
      <c r="F111">
        <v>1</v>
      </c>
      <c r="G111" t="s">
        <v>81</v>
      </c>
      <c r="H111">
        <v>0</v>
      </c>
      <c r="I111" t="s">
        <v>13</v>
      </c>
      <c r="J111" t="str">
        <f t="shared" si="3"/>
        <v>CANCNFCE-1Teste Master</v>
      </c>
      <c r="K111" t="str">
        <f>VLOOKUP(G111,[1]Recurso!B$2:B$79,1,FALSE)</f>
        <v>Nalva Souza</v>
      </c>
    </row>
    <row r="112" spans="1:11" x14ac:dyDescent="0.25">
      <c r="A112" t="str">
        <f t="shared" si="2"/>
        <v>FILDOWNDOC-1Análise de Negócio</v>
      </c>
      <c r="B112" t="s">
        <v>155</v>
      </c>
      <c r="C112" t="s">
        <v>9</v>
      </c>
      <c r="D112" t="s">
        <v>31</v>
      </c>
      <c r="E112" t="s">
        <v>31</v>
      </c>
      <c r="F112">
        <v>1</v>
      </c>
      <c r="G112" t="s">
        <v>51</v>
      </c>
      <c r="H112">
        <v>0</v>
      </c>
      <c r="I112" t="s">
        <v>13</v>
      </c>
      <c r="J112" t="str">
        <f t="shared" si="3"/>
        <v>FILDOWNDOC-1Análise de Negócio</v>
      </c>
      <c r="K112" t="str">
        <f>VLOOKUP(G112,[1]Recurso!B$2:B$79,1,FALSE)</f>
        <v>Ana Carla</v>
      </c>
    </row>
    <row r="113" spans="1:11" x14ac:dyDescent="0.25">
      <c r="A113" t="str">
        <f t="shared" si="2"/>
        <v>FILDOWNDOC-1Desenvolvimento Manager</v>
      </c>
      <c r="B113" t="s">
        <v>155</v>
      </c>
      <c r="C113" t="s">
        <v>14</v>
      </c>
      <c r="D113" t="s">
        <v>96</v>
      </c>
      <c r="E113" t="s">
        <v>56</v>
      </c>
      <c r="F113">
        <v>2</v>
      </c>
      <c r="G113" t="s">
        <v>68</v>
      </c>
      <c r="H113">
        <v>0</v>
      </c>
      <c r="I113" t="s">
        <v>13</v>
      </c>
      <c r="J113" t="str">
        <f t="shared" si="3"/>
        <v>FILDOWNDOC-1Desenvolvimento Manager</v>
      </c>
      <c r="K113" t="str">
        <f>VLOOKUP(G113,[1]Recurso!B$2:B$79,1,FALSE)</f>
        <v>CD2 Manager</v>
      </c>
    </row>
    <row r="114" spans="1:11" x14ac:dyDescent="0.25">
      <c r="A114" t="str">
        <f t="shared" si="2"/>
        <v>FILDOWNDOC-1Revisão Manager</v>
      </c>
      <c r="B114" t="s">
        <v>155</v>
      </c>
      <c r="C114" t="s">
        <v>18</v>
      </c>
      <c r="D114" t="s">
        <v>58</v>
      </c>
      <c r="E114" t="s">
        <v>58</v>
      </c>
      <c r="F114">
        <v>1</v>
      </c>
      <c r="G114" t="s">
        <v>21</v>
      </c>
      <c r="H114">
        <v>0</v>
      </c>
      <c r="I114" t="s">
        <v>13</v>
      </c>
      <c r="J114" t="str">
        <f t="shared" si="3"/>
        <v>FILDOWNDOC-1Revisão Manager</v>
      </c>
      <c r="K114" t="str">
        <f>VLOOKUP(G114,[1]Recurso!B$2:B$79,1,FALSE)</f>
        <v>Marcelo Junior</v>
      </c>
    </row>
    <row r="115" spans="1:11" x14ac:dyDescent="0.25">
      <c r="A115" t="str">
        <f t="shared" si="2"/>
        <v>FILDOWNDOC-1Teste Ramo</v>
      </c>
      <c r="B115" t="s">
        <v>155</v>
      </c>
      <c r="C115" t="s">
        <v>26</v>
      </c>
      <c r="D115" t="s">
        <v>150</v>
      </c>
      <c r="E115" t="s">
        <v>126</v>
      </c>
      <c r="F115">
        <v>4</v>
      </c>
      <c r="G115" t="s">
        <v>46</v>
      </c>
      <c r="H115">
        <v>0</v>
      </c>
      <c r="I115" t="s">
        <v>13</v>
      </c>
      <c r="J115" t="str">
        <f t="shared" si="3"/>
        <v>FILDOWNDOC-1Teste Ramo</v>
      </c>
      <c r="K115" t="e">
        <f>VLOOKUP(G115,[1]Recurso!B$2:B$79,1,FALSE)</f>
        <v>#N/A</v>
      </c>
    </row>
    <row r="116" spans="1:11" x14ac:dyDescent="0.25">
      <c r="A116" t="str">
        <f t="shared" si="2"/>
        <v>FILDOWNDOC-1Teste Master</v>
      </c>
      <c r="B116" t="s">
        <v>155</v>
      </c>
      <c r="C116" t="s">
        <v>30</v>
      </c>
      <c r="D116" t="s">
        <v>127</v>
      </c>
      <c r="E116" t="s">
        <v>127</v>
      </c>
      <c r="F116">
        <v>1</v>
      </c>
      <c r="G116" t="s">
        <v>46</v>
      </c>
      <c r="H116">
        <v>0</v>
      </c>
      <c r="I116" t="s">
        <v>13</v>
      </c>
      <c r="J116" t="str">
        <f t="shared" si="3"/>
        <v>FILDOWNDOC-1Teste Master</v>
      </c>
      <c r="K116" t="e">
        <f>VLOOKUP(G116,[1]Recurso!B$2:B$79,1,FALSE)</f>
        <v>#N/A</v>
      </c>
    </row>
    <row r="117" spans="1:11" x14ac:dyDescent="0.25">
      <c r="A117" t="str">
        <f t="shared" si="2"/>
        <v>EMALOTE-1Análise de Negócio</v>
      </c>
      <c r="B117" t="s">
        <v>156</v>
      </c>
      <c r="C117" t="s">
        <v>9</v>
      </c>
      <c r="D117" t="s">
        <v>123</v>
      </c>
      <c r="E117" t="s">
        <v>53</v>
      </c>
      <c r="F117">
        <v>3</v>
      </c>
      <c r="G117" t="s">
        <v>36</v>
      </c>
      <c r="H117">
        <v>0</v>
      </c>
      <c r="I117" t="s">
        <v>13</v>
      </c>
      <c r="J117" t="str">
        <f t="shared" si="3"/>
        <v>EMALOTE-1Análise de Negócio</v>
      </c>
      <c r="K117" t="str">
        <f>VLOOKUP(G117,[1]Recurso!B$2:B$79,1,FALSE)</f>
        <v>Luiz Souza</v>
      </c>
    </row>
    <row r="118" spans="1:11" x14ac:dyDescent="0.25">
      <c r="A118" t="str">
        <f t="shared" si="2"/>
        <v>EMALOTE-1Desenvolvimento Manager</v>
      </c>
      <c r="B118" t="s">
        <v>156</v>
      </c>
      <c r="C118" t="s">
        <v>14</v>
      </c>
      <c r="D118" t="s">
        <v>58</v>
      </c>
      <c r="E118" t="s">
        <v>59</v>
      </c>
      <c r="F118">
        <v>5</v>
      </c>
      <c r="G118" t="s">
        <v>68</v>
      </c>
      <c r="H118">
        <v>0</v>
      </c>
      <c r="I118" t="s">
        <v>13</v>
      </c>
      <c r="J118" t="str">
        <f t="shared" si="3"/>
        <v>EMALOTE-1Desenvolvimento Manager</v>
      </c>
      <c r="K118" t="str">
        <f>VLOOKUP(G118,[1]Recurso!B$2:B$79,1,FALSE)</f>
        <v>CD2 Manager</v>
      </c>
    </row>
    <row r="119" spans="1:11" x14ac:dyDescent="0.25">
      <c r="A119" t="str">
        <f t="shared" si="2"/>
        <v>EMALOTE-1Revisão Manager</v>
      </c>
      <c r="B119" t="s">
        <v>156</v>
      </c>
      <c r="C119" t="s">
        <v>18</v>
      </c>
      <c r="D119" t="s">
        <v>120</v>
      </c>
      <c r="E119" t="s">
        <v>120</v>
      </c>
      <c r="F119">
        <v>1</v>
      </c>
      <c r="G119" t="s">
        <v>21</v>
      </c>
      <c r="H119">
        <v>0</v>
      </c>
      <c r="I119" t="s">
        <v>13</v>
      </c>
      <c r="J119" t="str">
        <f t="shared" si="3"/>
        <v>EMALOTE-1Revisão Manager</v>
      </c>
      <c r="K119" t="str">
        <f>VLOOKUP(G119,[1]Recurso!B$2:B$79,1,FALSE)</f>
        <v>Marcelo Junior</v>
      </c>
    </row>
    <row r="120" spans="1:11" x14ac:dyDescent="0.25">
      <c r="A120" t="str">
        <f t="shared" si="2"/>
        <v>EMALOTE-1Teste Ramo</v>
      </c>
      <c r="B120" t="s">
        <v>156</v>
      </c>
      <c r="C120" t="s">
        <v>26</v>
      </c>
      <c r="D120" t="s">
        <v>153</v>
      </c>
      <c r="E120" t="s">
        <v>157</v>
      </c>
      <c r="F120">
        <v>5</v>
      </c>
      <c r="G120" t="s">
        <v>57</v>
      </c>
      <c r="H120">
        <v>0</v>
      </c>
      <c r="I120" t="s">
        <v>13</v>
      </c>
      <c r="J120" t="str">
        <f t="shared" si="3"/>
        <v>EMALOTE-1Teste Ramo</v>
      </c>
      <c r="K120" t="e">
        <f>VLOOKUP(G120,[1]Recurso!B$2:B$79,1,FALSE)</f>
        <v>#N/A</v>
      </c>
    </row>
    <row r="121" spans="1:11" x14ac:dyDescent="0.25">
      <c r="A121" t="str">
        <f t="shared" si="2"/>
        <v>EMALOTE-1Teste Master</v>
      </c>
      <c r="B121" t="s">
        <v>156</v>
      </c>
      <c r="C121" t="s">
        <v>30</v>
      </c>
      <c r="D121" t="s">
        <v>158</v>
      </c>
      <c r="E121" t="s">
        <v>158</v>
      </c>
      <c r="F121">
        <v>1</v>
      </c>
      <c r="G121" t="s">
        <v>81</v>
      </c>
      <c r="H121">
        <v>0</v>
      </c>
      <c r="I121" t="s">
        <v>13</v>
      </c>
      <c r="J121" t="str">
        <f t="shared" si="3"/>
        <v>EMALOTE-1Teste Master</v>
      </c>
      <c r="K121" t="str">
        <f>VLOOKUP(G121,[1]Recurso!B$2:B$79,1,FALSE)</f>
        <v>Nalva Souza</v>
      </c>
    </row>
    <row r="122" spans="1:11" x14ac:dyDescent="0.25">
      <c r="A122" t="str">
        <f t="shared" si="2"/>
        <v>NFECOMPLE-1Análise de Negócio</v>
      </c>
      <c r="B122" t="s">
        <v>159</v>
      </c>
      <c r="C122" t="s">
        <v>9</v>
      </c>
      <c r="D122" t="s">
        <v>24</v>
      </c>
      <c r="E122" t="s">
        <v>32</v>
      </c>
      <c r="F122">
        <v>10</v>
      </c>
      <c r="G122" t="s">
        <v>87</v>
      </c>
      <c r="H122">
        <v>0</v>
      </c>
      <c r="I122" t="s">
        <v>13</v>
      </c>
      <c r="J122" t="str">
        <f t="shared" si="3"/>
        <v>NFECOMPLE-1Análise de Negócio</v>
      </c>
      <c r="K122" t="str">
        <f>VLOOKUP(G122,[1]Recurso!B$2:B$79,1,FALSE)</f>
        <v>Aline Cavalini</v>
      </c>
    </row>
    <row r="123" spans="1:11" x14ac:dyDescent="0.25">
      <c r="A123" t="str">
        <f t="shared" si="2"/>
        <v>NFECOMPLE-1Desenvolvimento Manager</v>
      </c>
      <c r="B123" t="s">
        <v>159</v>
      </c>
      <c r="C123" t="s">
        <v>14</v>
      </c>
      <c r="D123" t="s">
        <v>109</v>
      </c>
      <c r="E123" t="s">
        <v>154</v>
      </c>
      <c r="F123">
        <v>20</v>
      </c>
      <c r="G123" t="s">
        <v>54</v>
      </c>
      <c r="H123">
        <v>0</v>
      </c>
      <c r="I123" t="s">
        <v>13</v>
      </c>
      <c r="J123" t="str">
        <f t="shared" si="3"/>
        <v>NFECOMPLE-1Desenvolvimento Manager</v>
      </c>
      <c r="K123" t="str">
        <f>VLOOKUP(G123,[1]Recurso!B$2:B$79,1,FALSE)</f>
        <v>Bit 1</v>
      </c>
    </row>
    <row r="124" spans="1:11" x14ac:dyDescent="0.25">
      <c r="A124" t="str">
        <f t="shared" si="2"/>
        <v>NFECOMPLE-1Revisão Manager</v>
      </c>
      <c r="B124" t="s">
        <v>159</v>
      </c>
      <c r="C124" t="s">
        <v>18</v>
      </c>
      <c r="D124" t="s">
        <v>160</v>
      </c>
      <c r="E124" t="s">
        <v>161</v>
      </c>
      <c r="F124">
        <v>2</v>
      </c>
      <c r="G124" t="s">
        <v>21</v>
      </c>
      <c r="H124">
        <v>0</v>
      </c>
      <c r="I124" t="s">
        <v>13</v>
      </c>
      <c r="J124" t="str">
        <f t="shared" si="3"/>
        <v>NFECOMPLE-1Revisão Manager</v>
      </c>
      <c r="K124" t="str">
        <f>VLOOKUP(G124,[1]Recurso!B$2:B$79,1,FALSE)</f>
        <v>Marcelo Junior</v>
      </c>
    </row>
    <row r="125" spans="1:11" x14ac:dyDescent="0.25">
      <c r="A125" t="str">
        <f t="shared" si="2"/>
        <v>NFECOMPLE-1Teste Ramo</v>
      </c>
      <c r="B125" t="s">
        <v>159</v>
      </c>
      <c r="C125" t="s">
        <v>26</v>
      </c>
      <c r="D125" t="s">
        <v>162</v>
      </c>
      <c r="E125" t="s">
        <v>163</v>
      </c>
      <c r="F125">
        <v>5</v>
      </c>
      <c r="G125" t="s">
        <v>46</v>
      </c>
      <c r="H125">
        <v>0</v>
      </c>
      <c r="I125" t="s">
        <v>13</v>
      </c>
      <c r="J125" t="str">
        <f t="shared" si="3"/>
        <v>NFECOMPLE-1Teste Ramo</v>
      </c>
      <c r="K125" t="e">
        <f>VLOOKUP(G125,[1]Recurso!B$2:B$79,1,FALSE)</f>
        <v>#N/A</v>
      </c>
    </row>
    <row r="126" spans="1:11" x14ac:dyDescent="0.25">
      <c r="A126" t="str">
        <f t="shared" si="2"/>
        <v>NFECOMPLE-1Teste Master</v>
      </c>
      <c r="B126" t="s">
        <v>159</v>
      </c>
      <c r="C126" t="s">
        <v>30</v>
      </c>
      <c r="D126" t="s">
        <v>164</v>
      </c>
      <c r="E126" t="s">
        <v>165</v>
      </c>
      <c r="F126">
        <v>5</v>
      </c>
      <c r="G126" t="s">
        <v>46</v>
      </c>
      <c r="H126">
        <v>0</v>
      </c>
      <c r="I126" t="s">
        <v>13</v>
      </c>
      <c r="J126" t="str">
        <f t="shared" si="3"/>
        <v>NFECOMPLE-1Teste Master</v>
      </c>
      <c r="K126" t="e">
        <f>VLOOKUP(G126,[1]Recurso!B$2:B$79,1,FALSE)</f>
        <v>#N/A</v>
      </c>
    </row>
    <row r="127" spans="1:11" x14ac:dyDescent="0.25">
      <c r="A127" t="str">
        <f t="shared" si="2"/>
        <v>SUBSTRIB-1Análise de Negócio</v>
      </c>
      <c r="B127" t="s">
        <v>166</v>
      </c>
      <c r="C127" t="s">
        <v>9</v>
      </c>
      <c r="D127" t="s">
        <v>80</v>
      </c>
      <c r="E127" t="s">
        <v>80</v>
      </c>
      <c r="F127">
        <v>1</v>
      </c>
      <c r="G127" t="s">
        <v>87</v>
      </c>
      <c r="H127">
        <v>0</v>
      </c>
      <c r="I127" t="s">
        <v>167</v>
      </c>
      <c r="J127" t="str">
        <f t="shared" si="3"/>
        <v>SUBSTRIB-1Análise de Negócio</v>
      </c>
      <c r="K127" t="str">
        <f>VLOOKUP(G127,[1]Recurso!B$2:B$79,1,FALSE)</f>
        <v>Aline Cavalini</v>
      </c>
    </row>
    <row r="128" spans="1:11" x14ac:dyDescent="0.25">
      <c r="A128" t="str">
        <f t="shared" si="2"/>
        <v>SUBSTRIB-1Desenvolvimento Manager</v>
      </c>
      <c r="B128" t="s">
        <v>166</v>
      </c>
      <c r="C128" t="s">
        <v>14</v>
      </c>
      <c r="D128" t="s">
        <v>160</v>
      </c>
      <c r="E128" t="s">
        <v>127</v>
      </c>
      <c r="F128">
        <v>10</v>
      </c>
      <c r="G128" t="s">
        <v>54</v>
      </c>
      <c r="H128">
        <v>0</v>
      </c>
      <c r="I128" t="s">
        <v>167</v>
      </c>
      <c r="J128" t="str">
        <f t="shared" si="3"/>
        <v>SUBSTRIB-1Desenvolvimento Manager</v>
      </c>
      <c r="K128" t="str">
        <f>VLOOKUP(G128,[1]Recurso!B$2:B$79,1,FALSE)</f>
        <v>Bit 1</v>
      </c>
    </row>
    <row r="129" spans="1:11" x14ac:dyDescent="0.25">
      <c r="A129" t="str">
        <f t="shared" si="2"/>
        <v>SUBSTRIB-1Revisão Manager</v>
      </c>
      <c r="B129" t="s">
        <v>166</v>
      </c>
      <c r="C129" t="s">
        <v>18</v>
      </c>
      <c r="D129" t="s">
        <v>162</v>
      </c>
      <c r="E129" t="s">
        <v>162</v>
      </c>
      <c r="F129">
        <v>1</v>
      </c>
      <c r="G129" t="s">
        <v>21</v>
      </c>
      <c r="H129">
        <v>0</v>
      </c>
      <c r="I129" t="s">
        <v>167</v>
      </c>
      <c r="J129" t="str">
        <f t="shared" si="3"/>
        <v>SUBSTRIB-1Revisão Manager</v>
      </c>
      <c r="K129" t="str">
        <f>VLOOKUP(G129,[1]Recurso!B$2:B$79,1,FALSE)</f>
        <v>Marcelo Junior</v>
      </c>
    </row>
    <row r="130" spans="1:11" x14ac:dyDescent="0.25">
      <c r="A130" t="str">
        <f t="shared" si="2"/>
        <v>SUBSTRIB-1Teste Ramo</v>
      </c>
      <c r="B130" t="s">
        <v>166</v>
      </c>
      <c r="C130" t="s">
        <v>26</v>
      </c>
      <c r="D130" t="s">
        <v>162</v>
      </c>
      <c r="E130" t="s">
        <v>163</v>
      </c>
      <c r="F130">
        <v>5</v>
      </c>
      <c r="G130" t="s">
        <v>57</v>
      </c>
      <c r="H130">
        <v>0</v>
      </c>
      <c r="I130" t="s">
        <v>167</v>
      </c>
      <c r="J130" t="str">
        <f t="shared" si="3"/>
        <v>SUBSTRIB-1Teste Ramo</v>
      </c>
      <c r="K130" t="e">
        <f>VLOOKUP(G130,[1]Recurso!B$2:B$79,1,FALSE)</f>
        <v>#N/A</v>
      </c>
    </row>
    <row r="131" spans="1:11" x14ac:dyDescent="0.25">
      <c r="A131" t="str">
        <f t="shared" ref="A131:A194" si="4">B131&amp;C131</f>
        <v>SUBSTRIB-1Teste Master</v>
      </c>
      <c r="B131" t="s">
        <v>166</v>
      </c>
      <c r="C131" t="s">
        <v>30</v>
      </c>
      <c r="D131" t="s">
        <v>164</v>
      </c>
      <c r="E131" t="s">
        <v>164</v>
      </c>
      <c r="F131">
        <v>1</v>
      </c>
      <c r="G131" t="s">
        <v>81</v>
      </c>
      <c r="H131">
        <v>0</v>
      </c>
      <c r="I131" t="s">
        <v>167</v>
      </c>
      <c r="J131" t="str">
        <f t="shared" ref="J131:J194" si="5">B131&amp;C131</f>
        <v>SUBSTRIB-1Teste Master</v>
      </c>
      <c r="K131" t="str">
        <f>VLOOKUP(G131,[1]Recurso!B$2:B$79,1,FALSE)</f>
        <v>Nalva Souza</v>
      </c>
    </row>
    <row r="132" spans="1:11" x14ac:dyDescent="0.25">
      <c r="A132" t="str">
        <f t="shared" si="4"/>
        <v>STOPBANK-1Análise de Negócio</v>
      </c>
      <c r="B132" t="s">
        <v>168</v>
      </c>
      <c r="C132" t="s">
        <v>9</v>
      </c>
      <c r="D132" t="s">
        <v>94</v>
      </c>
      <c r="E132" t="s">
        <v>56</v>
      </c>
      <c r="F132">
        <v>3</v>
      </c>
      <c r="G132" t="s">
        <v>87</v>
      </c>
      <c r="H132">
        <v>0</v>
      </c>
      <c r="I132" t="s">
        <v>13</v>
      </c>
      <c r="J132" t="str">
        <f t="shared" si="5"/>
        <v>STOPBANK-1Análise de Negócio</v>
      </c>
      <c r="K132" t="str">
        <f>VLOOKUP(G132,[1]Recurso!B$2:B$79,1,FALSE)</f>
        <v>Aline Cavalini</v>
      </c>
    </row>
    <row r="133" spans="1:11" x14ac:dyDescent="0.25">
      <c r="A133" t="str">
        <f t="shared" si="4"/>
        <v>STOPBANK-1Desenvolvimento Manager</v>
      </c>
      <c r="B133" t="s">
        <v>168</v>
      </c>
      <c r="C133" t="s">
        <v>14</v>
      </c>
      <c r="D133" t="s">
        <v>162</v>
      </c>
      <c r="E133" t="s">
        <v>165</v>
      </c>
      <c r="F133">
        <v>10</v>
      </c>
      <c r="G133" t="s">
        <v>54</v>
      </c>
      <c r="H133">
        <v>0</v>
      </c>
      <c r="I133" t="s">
        <v>13</v>
      </c>
      <c r="J133" t="str">
        <f t="shared" si="5"/>
        <v>STOPBANK-1Desenvolvimento Manager</v>
      </c>
      <c r="K133" t="str">
        <f>VLOOKUP(G133,[1]Recurso!B$2:B$79,1,FALSE)</f>
        <v>Bit 1</v>
      </c>
    </row>
    <row r="134" spans="1:11" x14ac:dyDescent="0.25">
      <c r="A134" t="str">
        <f t="shared" si="4"/>
        <v>STOPBANK-1Revisão Manager</v>
      </c>
      <c r="B134" t="s">
        <v>168</v>
      </c>
      <c r="C134" t="s">
        <v>18</v>
      </c>
      <c r="D134" t="s">
        <v>131</v>
      </c>
      <c r="E134" t="s">
        <v>131</v>
      </c>
      <c r="F134">
        <v>1</v>
      </c>
      <c r="G134" t="s">
        <v>21</v>
      </c>
      <c r="H134">
        <v>0</v>
      </c>
      <c r="I134" t="s">
        <v>13</v>
      </c>
      <c r="J134" t="str">
        <f t="shared" si="5"/>
        <v>STOPBANK-1Revisão Manager</v>
      </c>
      <c r="K134" t="str">
        <f>VLOOKUP(G134,[1]Recurso!B$2:B$79,1,FALSE)</f>
        <v>Marcelo Junior</v>
      </c>
    </row>
    <row r="135" spans="1:11" x14ac:dyDescent="0.25">
      <c r="A135" t="str">
        <f t="shared" si="4"/>
        <v>STOPBANK-1Desenvolvimento PDV</v>
      </c>
      <c r="B135" t="s">
        <v>168</v>
      </c>
      <c r="C135" t="s">
        <v>37</v>
      </c>
      <c r="D135" t="s">
        <v>126</v>
      </c>
      <c r="E135" t="s">
        <v>169</v>
      </c>
      <c r="F135">
        <v>16</v>
      </c>
      <c r="G135" t="s">
        <v>95</v>
      </c>
      <c r="H135">
        <v>0</v>
      </c>
      <c r="I135" t="s">
        <v>13</v>
      </c>
      <c r="J135" t="str">
        <f t="shared" si="5"/>
        <v>STOPBANK-1Desenvolvimento PDV</v>
      </c>
      <c r="K135" t="str">
        <f>VLOOKUP(G135,[1]Recurso!B$2:B$79,1,FALSE)</f>
        <v>Robson Oliveira</v>
      </c>
    </row>
    <row r="136" spans="1:11" x14ac:dyDescent="0.25">
      <c r="A136" t="str">
        <f t="shared" si="4"/>
        <v>STOPBANK-1Revisão PDV</v>
      </c>
      <c r="B136" t="s">
        <v>168</v>
      </c>
      <c r="C136" t="s">
        <v>41</v>
      </c>
      <c r="D136" t="s">
        <v>170</v>
      </c>
      <c r="E136" t="s">
        <v>171</v>
      </c>
      <c r="F136">
        <v>2</v>
      </c>
      <c r="G136" t="s">
        <v>42</v>
      </c>
      <c r="H136">
        <v>0</v>
      </c>
      <c r="I136" t="s">
        <v>13</v>
      </c>
      <c r="J136" t="str">
        <f t="shared" si="5"/>
        <v>STOPBANK-1Revisão PDV</v>
      </c>
      <c r="K136" t="str">
        <f>VLOOKUP(G136,[1]Recurso!B$2:B$79,1,FALSE)</f>
        <v>Celso Freitas</v>
      </c>
    </row>
    <row r="137" spans="1:11" x14ac:dyDescent="0.25">
      <c r="A137" t="str">
        <f t="shared" si="4"/>
        <v>STOPBANK-1Teste Ramo</v>
      </c>
      <c r="B137" t="s">
        <v>168</v>
      </c>
      <c r="C137" t="s">
        <v>26</v>
      </c>
      <c r="D137" t="s">
        <v>170</v>
      </c>
      <c r="E137" t="s">
        <v>172</v>
      </c>
      <c r="F137">
        <v>7</v>
      </c>
      <c r="G137" t="s">
        <v>81</v>
      </c>
      <c r="H137">
        <v>0</v>
      </c>
      <c r="I137" t="s">
        <v>13</v>
      </c>
      <c r="J137" t="str">
        <f t="shared" si="5"/>
        <v>STOPBANK-1Teste Ramo</v>
      </c>
      <c r="K137" t="str">
        <f>VLOOKUP(G137,[1]Recurso!B$2:B$79,1,FALSE)</f>
        <v>Nalva Souza</v>
      </c>
    </row>
    <row r="138" spans="1:11" x14ac:dyDescent="0.25">
      <c r="A138" t="str">
        <f t="shared" si="4"/>
        <v>STOPBANK-1Teste Master</v>
      </c>
      <c r="B138" t="s">
        <v>168</v>
      </c>
      <c r="C138" t="s">
        <v>30</v>
      </c>
      <c r="D138" t="s">
        <v>173</v>
      </c>
      <c r="E138" t="s">
        <v>174</v>
      </c>
      <c r="F138">
        <v>2</v>
      </c>
      <c r="G138" t="s">
        <v>81</v>
      </c>
      <c r="H138">
        <v>0</v>
      </c>
      <c r="I138" t="s">
        <v>13</v>
      </c>
      <c r="J138" t="str">
        <f t="shared" si="5"/>
        <v>STOPBANK-1Teste Master</v>
      </c>
      <c r="K138" t="str">
        <f>VLOOKUP(G138,[1]Recurso!B$2:B$79,1,FALSE)</f>
        <v>Nalva Souza</v>
      </c>
    </row>
    <row r="139" spans="1:11" x14ac:dyDescent="0.25">
      <c r="A139" t="str">
        <f t="shared" si="4"/>
        <v>LOGINPDVAD-1Análise de Negócio</v>
      </c>
      <c r="B139" t="s">
        <v>175</v>
      </c>
      <c r="C139" t="s">
        <v>9</v>
      </c>
      <c r="D139" t="s">
        <v>58</v>
      </c>
      <c r="E139" t="s">
        <v>109</v>
      </c>
      <c r="F139">
        <v>4</v>
      </c>
      <c r="G139" t="s">
        <v>87</v>
      </c>
      <c r="H139">
        <v>0</v>
      </c>
      <c r="I139" t="s">
        <v>167</v>
      </c>
      <c r="J139" t="str">
        <f t="shared" si="5"/>
        <v>LOGINPDVAD-1Análise de Negócio</v>
      </c>
      <c r="K139" t="str">
        <f>VLOOKUP(G139,[1]Recurso!B$2:B$79,1,FALSE)</f>
        <v>Aline Cavalini</v>
      </c>
    </row>
    <row r="140" spans="1:11" x14ac:dyDescent="0.25">
      <c r="A140" t="str">
        <f t="shared" si="4"/>
        <v>LOGINPDVAD-1Desenvolvimento Manager</v>
      </c>
      <c r="B140" t="s">
        <v>175</v>
      </c>
      <c r="C140" t="s">
        <v>14</v>
      </c>
      <c r="D140" t="s">
        <v>59</v>
      </c>
      <c r="E140" t="s">
        <v>124</v>
      </c>
      <c r="F140">
        <v>5</v>
      </c>
      <c r="G140" t="s">
        <v>45</v>
      </c>
      <c r="H140">
        <v>0</v>
      </c>
      <c r="I140" t="s">
        <v>167</v>
      </c>
      <c r="J140" t="str">
        <f t="shared" si="5"/>
        <v>LOGINPDVAD-1Desenvolvimento Manager</v>
      </c>
      <c r="K140" t="str">
        <f>VLOOKUP(G140,[1]Recurso!B$2:B$79,1,FALSE)</f>
        <v>Bit 2</v>
      </c>
    </row>
    <row r="141" spans="1:11" x14ac:dyDescent="0.25">
      <c r="A141" t="str">
        <f t="shared" si="4"/>
        <v>LOGINPDVAD-1Revisão Manager</v>
      </c>
      <c r="B141" t="s">
        <v>175</v>
      </c>
      <c r="C141" t="s">
        <v>18</v>
      </c>
      <c r="D141" t="s">
        <v>176</v>
      </c>
      <c r="E141" t="s">
        <v>176</v>
      </c>
      <c r="F141">
        <v>1</v>
      </c>
      <c r="G141" t="s">
        <v>21</v>
      </c>
      <c r="H141">
        <v>0</v>
      </c>
      <c r="I141" t="s">
        <v>167</v>
      </c>
      <c r="J141" t="str">
        <f t="shared" si="5"/>
        <v>LOGINPDVAD-1Revisão Manager</v>
      </c>
      <c r="K141" t="str">
        <f>VLOOKUP(G141,[1]Recurso!B$2:B$79,1,FALSE)</f>
        <v>Marcelo Junior</v>
      </c>
    </row>
    <row r="142" spans="1:11" x14ac:dyDescent="0.25">
      <c r="A142" t="str">
        <f t="shared" si="4"/>
        <v>LOGINPDVAD-1Desenvolvimento PDV</v>
      </c>
      <c r="B142" t="s">
        <v>175</v>
      </c>
      <c r="C142" t="s">
        <v>37</v>
      </c>
      <c r="D142" t="s">
        <v>59</v>
      </c>
      <c r="E142" t="s">
        <v>120</v>
      </c>
      <c r="F142">
        <v>4</v>
      </c>
      <c r="G142" t="s">
        <v>55</v>
      </c>
      <c r="H142">
        <v>0</v>
      </c>
      <c r="I142" t="s">
        <v>167</v>
      </c>
      <c r="J142" t="str">
        <f t="shared" si="5"/>
        <v>LOGINPDVAD-1Desenvolvimento PDV</v>
      </c>
      <c r="K142" t="str">
        <f>VLOOKUP(G142,[1]Recurso!B$2:B$79,1,FALSE)</f>
        <v>José Netto</v>
      </c>
    </row>
    <row r="143" spans="1:11" x14ac:dyDescent="0.25">
      <c r="A143" t="str">
        <f t="shared" si="4"/>
        <v>LOGINPDVAD-1Revisão PDV</v>
      </c>
      <c r="B143" t="s">
        <v>175</v>
      </c>
      <c r="C143" t="s">
        <v>41</v>
      </c>
      <c r="D143" t="s">
        <v>176</v>
      </c>
      <c r="E143" t="s">
        <v>176</v>
      </c>
      <c r="F143">
        <v>1</v>
      </c>
      <c r="G143" t="s">
        <v>42</v>
      </c>
      <c r="H143">
        <v>0</v>
      </c>
      <c r="I143" t="s">
        <v>167</v>
      </c>
      <c r="J143" t="str">
        <f t="shared" si="5"/>
        <v>LOGINPDVAD-1Revisão PDV</v>
      </c>
      <c r="K143" t="str">
        <f>VLOOKUP(G143,[1]Recurso!B$2:B$79,1,FALSE)</f>
        <v>Celso Freitas</v>
      </c>
    </row>
    <row r="144" spans="1:11" x14ac:dyDescent="0.25">
      <c r="A144" t="str">
        <f t="shared" si="4"/>
        <v>LOGINPDVAD-1Teste Ramo</v>
      </c>
      <c r="B144" t="s">
        <v>175</v>
      </c>
      <c r="C144" t="s">
        <v>26</v>
      </c>
      <c r="D144" t="s">
        <v>131</v>
      </c>
      <c r="E144" t="s">
        <v>171</v>
      </c>
      <c r="F144">
        <v>6</v>
      </c>
      <c r="G144" t="s">
        <v>46</v>
      </c>
      <c r="H144">
        <v>0</v>
      </c>
      <c r="I144" t="s">
        <v>167</v>
      </c>
      <c r="J144" t="str">
        <f t="shared" si="5"/>
        <v>LOGINPDVAD-1Teste Ramo</v>
      </c>
      <c r="K144" t="e">
        <f>VLOOKUP(G144,[1]Recurso!B$2:B$79,1,FALSE)</f>
        <v>#N/A</v>
      </c>
    </row>
    <row r="145" spans="1:11" x14ac:dyDescent="0.25">
      <c r="A145" t="str">
        <f t="shared" si="4"/>
        <v>LOGINPDVAD-1Teste Master</v>
      </c>
      <c r="B145" t="s">
        <v>175</v>
      </c>
      <c r="C145" t="s">
        <v>30</v>
      </c>
      <c r="D145" t="s">
        <v>177</v>
      </c>
      <c r="E145" t="s">
        <v>177</v>
      </c>
      <c r="F145">
        <v>1</v>
      </c>
      <c r="G145" t="s">
        <v>81</v>
      </c>
      <c r="H145">
        <v>0</v>
      </c>
      <c r="I145" t="s">
        <v>167</v>
      </c>
      <c r="J145" t="str">
        <f t="shared" si="5"/>
        <v>LOGINPDVAD-1Teste Master</v>
      </c>
      <c r="K145" t="str">
        <f>VLOOKUP(G145,[1]Recurso!B$2:B$79,1,FALSE)</f>
        <v>Nalva Souza</v>
      </c>
    </row>
    <row r="146" spans="1:11" x14ac:dyDescent="0.25">
      <c r="A146" t="str">
        <f t="shared" si="4"/>
        <v>PAYLESS-1Análise de Negócio</v>
      </c>
      <c r="B146" t="s">
        <v>178</v>
      </c>
      <c r="C146" t="s">
        <v>9</v>
      </c>
      <c r="D146" t="s">
        <v>28</v>
      </c>
      <c r="E146" t="s">
        <v>47</v>
      </c>
      <c r="F146">
        <v>3</v>
      </c>
      <c r="G146" t="s">
        <v>36</v>
      </c>
      <c r="H146">
        <v>0</v>
      </c>
      <c r="I146" t="s">
        <v>167</v>
      </c>
      <c r="J146" t="str">
        <f t="shared" si="5"/>
        <v>PAYLESS-1Análise de Negócio</v>
      </c>
      <c r="K146" t="str">
        <f>VLOOKUP(G146,[1]Recurso!B$2:B$79,1,FALSE)</f>
        <v>Luiz Souza</v>
      </c>
    </row>
    <row r="147" spans="1:11" x14ac:dyDescent="0.25">
      <c r="A147" t="str">
        <f t="shared" si="4"/>
        <v>PAYLESS-1Desenvolvimento PDV</v>
      </c>
      <c r="B147" t="s">
        <v>178</v>
      </c>
      <c r="C147" t="s">
        <v>37</v>
      </c>
      <c r="D147" t="s">
        <v>111</v>
      </c>
      <c r="E147" t="s">
        <v>154</v>
      </c>
      <c r="F147">
        <v>8</v>
      </c>
      <c r="G147" t="s">
        <v>40</v>
      </c>
      <c r="H147">
        <v>0</v>
      </c>
      <c r="I147" t="s">
        <v>167</v>
      </c>
      <c r="J147" t="str">
        <f t="shared" si="5"/>
        <v>PAYLESS-1Desenvolvimento PDV</v>
      </c>
      <c r="K147" t="e">
        <f>VLOOKUP(G147,[1]Recurso!B$2:B$79,1,FALSE)</f>
        <v>#N/A</v>
      </c>
    </row>
    <row r="148" spans="1:11" x14ac:dyDescent="0.25">
      <c r="A148" t="str">
        <f t="shared" si="4"/>
        <v>PAYLESS-1Revisão PDV</v>
      </c>
      <c r="B148" t="s">
        <v>178</v>
      </c>
      <c r="C148" t="s">
        <v>41</v>
      </c>
      <c r="D148" t="s">
        <v>160</v>
      </c>
      <c r="E148" t="s">
        <v>160</v>
      </c>
      <c r="F148">
        <v>1</v>
      </c>
      <c r="G148" t="s">
        <v>42</v>
      </c>
      <c r="H148">
        <v>0</v>
      </c>
      <c r="I148" t="s">
        <v>167</v>
      </c>
      <c r="J148" t="str">
        <f t="shared" si="5"/>
        <v>PAYLESS-1Revisão PDV</v>
      </c>
      <c r="K148" t="str">
        <f>VLOOKUP(G148,[1]Recurso!B$2:B$79,1,FALSE)</f>
        <v>Celso Freitas</v>
      </c>
    </row>
    <row r="149" spans="1:11" x14ac:dyDescent="0.25">
      <c r="A149" t="str">
        <f t="shared" si="4"/>
        <v>PAYLESS-1Teste Master</v>
      </c>
      <c r="B149" t="s">
        <v>178</v>
      </c>
      <c r="C149" t="s">
        <v>30</v>
      </c>
      <c r="D149" t="s">
        <v>179</v>
      </c>
      <c r="E149" t="s">
        <v>172</v>
      </c>
      <c r="F149">
        <v>5</v>
      </c>
      <c r="G149" t="s">
        <v>46</v>
      </c>
      <c r="H149">
        <v>0</v>
      </c>
      <c r="I149" t="s">
        <v>167</v>
      </c>
      <c r="J149" t="str">
        <f t="shared" si="5"/>
        <v>PAYLESS-1Teste Master</v>
      </c>
      <c r="K149" t="e">
        <f>VLOOKUP(G149,[1]Recurso!B$2:B$79,1,FALSE)</f>
        <v>#N/A</v>
      </c>
    </row>
    <row r="150" spans="1:11" x14ac:dyDescent="0.25">
      <c r="A150" t="str">
        <f t="shared" si="4"/>
        <v>LIMITECANC-1Análise de Negócio</v>
      </c>
      <c r="B150" t="s">
        <v>180</v>
      </c>
      <c r="C150" t="s">
        <v>9</v>
      </c>
      <c r="D150" t="s">
        <v>47</v>
      </c>
      <c r="E150" t="s">
        <v>181</v>
      </c>
      <c r="F150">
        <v>3</v>
      </c>
      <c r="G150" t="s">
        <v>51</v>
      </c>
      <c r="H150">
        <v>0</v>
      </c>
      <c r="I150" t="s">
        <v>167</v>
      </c>
      <c r="J150" t="str">
        <f t="shared" si="5"/>
        <v>LIMITECANC-1Análise de Negócio</v>
      </c>
      <c r="K150" t="str">
        <f>VLOOKUP(G150,[1]Recurso!B$2:B$79,1,FALSE)</f>
        <v>Ana Carla</v>
      </c>
    </row>
    <row r="151" spans="1:11" x14ac:dyDescent="0.25">
      <c r="A151" t="str">
        <f t="shared" si="4"/>
        <v>LIMITECANC-1Desenvolvimento PDV</v>
      </c>
      <c r="B151" t="s">
        <v>180</v>
      </c>
      <c r="C151" t="s">
        <v>37</v>
      </c>
      <c r="D151" t="s">
        <v>124</v>
      </c>
      <c r="E151" t="s">
        <v>110</v>
      </c>
      <c r="F151">
        <v>5</v>
      </c>
      <c r="G151" t="s">
        <v>55</v>
      </c>
      <c r="H151">
        <v>0</v>
      </c>
      <c r="I151" t="s">
        <v>167</v>
      </c>
      <c r="J151" t="str">
        <f t="shared" si="5"/>
        <v>LIMITECANC-1Desenvolvimento PDV</v>
      </c>
      <c r="K151" t="str">
        <f>VLOOKUP(G151,[1]Recurso!B$2:B$79,1,FALSE)</f>
        <v>José Netto</v>
      </c>
    </row>
    <row r="152" spans="1:11" x14ac:dyDescent="0.25">
      <c r="A152" t="str">
        <f t="shared" si="4"/>
        <v>LIMITECANC-1Revisão PDV</v>
      </c>
      <c r="B152" t="s">
        <v>180</v>
      </c>
      <c r="C152" t="s">
        <v>41</v>
      </c>
      <c r="D152" t="s">
        <v>137</v>
      </c>
      <c r="E152" t="s">
        <v>137</v>
      </c>
      <c r="F152">
        <v>1</v>
      </c>
      <c r="G152" t="s">
        <v>42</v>
      </c>
      <c r="H152">
        <v>0</v>
      </c>
      <c r="I152" t="s">
        <v>167</v>
      </c>
      <c r="J152" t="str">
        <f t="shared" si="5"/>
        <v>LIMITECANC-1Revisão PDV</v>
      </c>
      <c r="K152" t="str">
        <f>VLOOKUP(G152,[1]Recurso!B$2:B$79,1,FALSE)</f>
        <v>Celso Freitas</v>
      </c>
    </row>
    <row r="153" spans="1:11" x14ac:dyDescent="0.25">
      <c r="A153" t="str">
        <f t="shared" si="4"/>
        <v>LIMITECANC-1Teste Master</v>
      </c>
      <c r="B153" t="s">
        <v>180</v>
      </c>
      <c r="C153" t="s">
        <v>30</v>
      </c>
      <c r="D153" t="s">
        <v>158</v>
      </c>
      <c r="E153" t="s">
        <v>182</v>
      </c>
      <c r="F153">
        <v>4</v>
      </c>
      <c r="G153" t="s">
        <v>57</v>
      </c>
      <c r="H153">
        <v>0</v>
      </c>
      <c r="I153" t="s">
        <v>167</v>
      </c>
      <c r="J153" t="str">
        <f t="shared" si="5"/>
        <v>LIMITECANC-1Teste Master</v>
      </c>
      <c r="K153" t="e">
        <f>VLOOKUP(G153,[1]Recurso!B$2:B$79,1,FALSE)</f>
        <v>#N/A</v>
      </c>
    </row>
    <row r="154" spans="1:11" x14ac:dyDescent="0.25">
      <c r="A154" t="str">
        <f t="shared" si="4"/>
        <v>MAPFRE-1Análise de Negócio</v>
      </c>
      <c r="B154" t="s">
        <v>183</v>
      </c>
      <c r="C154" t="s">
        <v>9</v>
      </c>
      <c r="D154" t="s">
        <v>32</v>
      </c>
      <c r="E154" t="s">
        <v>58</v>
      </c>
      <c r="F154">
        <v>6</v>
      </c>
      <c r="G154" t="s">
        <v>51</v>
      </c>
      <c r="H154">
        <v>0</v>
      </c>
      <c r="I154" t="s">
        <v>167</v>
      </c>
      <c r="J154" t="str">
        <f t="shared" si="5"/>
        <v>MAPFRE-1Análise de Negócio</v>
      </c>
      <c r="K154" t="str">
        <f>VLOOKUP(G154,[1]Recurso!B$2:B$79,1,FALSE)</f>
        <v>Ana Carla</v>
      </c>
    </row>
    <row r="155" spans="1:11" x14ac:dyDescent="0.25">
      <c r="A155" t="str">
        <f t="shared" si="4"/>
        <v>MAPFRE-1Desenvolvimento Manager</v>
      </c>
      <c r="B155" t="s">
        <v>183</v>
      </c>
      <c r="C155" t="s">
        <v>14</v>
      </c>
      <c r="D155" t="s">
        <v>83</v>
      </c>
      <c r="E155" t="s">
        <v>121</v>
      </c>
      <c r="F155">
        <v>16</v>
      </c>
      <c r="G155" t="s">
        <v>68</v>
      </c>
      <c r="H155">
        <v>0</v>
      </c>
      <c r="I155" t="s">
        <v>167</v>
      </c>
      <c r="J155" t="str">
        <f t="shared" si="5"/>
        <v>MAPFRE-1Desenvolvimento Manager</v>
      </c>
      <c r="K155" t="str">
        <f>VLOOKUP(G155,[1]Recurso!B$2:B$79,1,FALSE)</f>
        <v>CD2 Manager</v>
      </c>
    </row>
    <row r="156" spans="1:11" x14ac:dyDescent="0.25">
      <c r="A156" t="str">
        <f t="shared" si="4"/>
        <v>MAPFRE-1Revisão Manager</v>
      </c>
      <c r="B156" t="s">
        <v>183</v>
      </c>
      <c r="C156" t="s">
        <v>18</v>
      </c>
      <c r="D156" t="s">
        <v>153</v>
      </c>
      <c r="E156" t="s">
        <v>153</v>
      </c>
      <c r="F156">
        <v>1</v>
      </c>
      <c r="G156" t="s">
        <v>21</v>
      </c>
      <c r="H156">
        <v>0</v>
      </c>
      <c r="I156" t="s">
        <v>167</v>
      </c>
      <c r="J156" t="str">
        <f t="shared" si="5"/>
        <v>MAPFRE-1Revisão Manager</v>
      </c>
      <c r="K156" t="str">
        <f>VLOOKUP(G156,[1]Recurso!B$2:B$79,1,FALSE)</f>
        <v>Marcelo Junior</v>
      </c>
    </row>
    <row r="157" spans="1:11" x14ac:dyDescent="0.25">
      <c r="A157" t="str">
        <f t="shared" si="4"/>
        <v>MAPFRE-1Desenvolvimento PDV</v>
      </c>
      <c r="B157" t="s">
        <v>183</v>
      </c>
      <c r="C157" t="s">
        <v>37</v>
      </c>
      <c r="D157" t="s">
        <v>137</v>
      </c>
      <c r="E157" t="s">
        <v>161</v>
      </c>
      <c r="F157">
        <v>12</v>
      </c>
      <c r="G157" t="s">
        <v>55</v>
      </c>
      <c r="H157">
        <v>0</v>
      </c>
      <c r="I157" t="s">
        <v>167</v>
      </c>
      <c r="J157" t="str">
        <f t="shared" si="5"/>
        <v>MAPFRE-1Desenvolvimento PDV</v>
      </c>
      <c r="K157" t="str">
        <f>VLOOKUP(G157,[1]Recurso!B$2:B$79,1,FALSE)</f>
        <v>José Netto</v>
      </c>
    </row>
    <row r="158" spans="1:11" x14ac:dyDescent="0.25">
      <c r="A158" t="str">
        <f t="shared" si="4"/>
        <v>MAPFRE-1Revisão PDV</v>
      </c>
      <c r="B158" t="s">
        <v>183</v>
      </c>
      <c r="C158" t="s">
        <v>41</v>
      </c>
      <c r="D158" t="s">
        <v>157</v>
      </c>
      <c r="E158" t="s">
        <v>157</v>
      </c>
      <c r="F158">
        <v>1</v>
      </c>
      <c r="G158" t="s">
        <v>103</v>
      </c>
      <c r="H158">
        <v>0</v>
      </c>
      <c r="I158" t="s">
        <v>167</v>
      </c>
      <c r="J158" t="str">
        <f t="shared" si="5"/>
        <v>MAPFRE-1Revisão PDV</v>
      </c>
      <c r="K158" t="str">
        <f>VLOOKUP(G158,[1]Recurso!B$2:B$79,1,FALSE)</f>
        <v>Daniel Duarte</v>
      </c>
    </row>
    <row r="159" spans="1:11" x14ac:dyDescent="0.25">
      <c r="A159" t="str">
        <f t="shared" si="4"/>
        <v>MAPFRE-1Teste Ramo</v>
      </c>
      <c r="B159" t="s">
        <v>183</v>
      </c>
      <c r="C159" t="s">
        <v>26</v>
      </c>
      <c r="D159" t="s">
        <v>184</v>
      </c>
      <c r="E159" t="s">
        <v>185</v>
      </c>
      <c r="F159">
        <v>10</v>
      </c>
      <c r="G159" t="s">
        <v>81</v>
      </c>
      <c r="H159">
        <v>0</v>
      </c>
      <c r="I159" t="s">
        <v>167</v>
      </c>
      <c r="J159" t="str">
        <f t="shared" si="5"/>
        <v>MAPFRE-1Teste Ramo</v>
      </c>
      <c r="K159" t="str">
        <f>VLOOKUP(G159,[1]Recurso!B$2:B$79,1,FALSE)</f>
        <v>Nalva Souza</v>
      </c>
    </row>
    <row r="160" spans="1:11" x14ac:dyDescent="0.25">
      <c r="A160" t="str">
        <f t="shared" si="4"/>
        <v>MAPFRE-1Teste Master</v>
      </c>
      <c r="B160" t="s">
        <v>183</v>
      </c>
      <c r="C160" t="s">
        <v>30</v>
      </c>
      <c r="D160" t="s">
        <v>186</v>
      </c>
      <c r="E160" t="s">
        <v>187</v>
      </c>
      <c r="F160">
        <v>2</v>
      </c>
      <c r="G160" t="s">
        <v>81</v>
      </c>
      <c r="H160">
        <v>0</v>
      </c>
      <c r="I160" t="s">
        <v>167</v>
      </c>
      <c r="J160" t="str">
        <f t="shared" si="5"/>
        <v>MAPFRE-1Teste Master</v>
      </c>
      <c r="K160" t="str">
        <f>VLOOKUP(G160,[1]Recurso!B$2:B$79,1,FALSE)</f>
        <v>Nalva Souza</v>
      </c>
    </row>
    <row r="161" spans="1:11" x14ac:dyDescent="0.25">
      <c r="A161" t="str">
        <f t="shared" si="4"/>
        <v>VNDSERVTOT-1Análise de Negócio</v>
      </c>
      <c r="B161" t="s">
        <v>188</v>
      </c>
      <c r="C161" t="s">
        <v>9</v>
      </c>
      <c r="D161" t="s">
        <v>27</v>
      </c>
      <c r="E161" t="s">
        <v>69</v>
      </c>
      <c r="F161">
        <v>2</v>
      </c>
      <c r="G161" t="s">
        <v>189</v>
      </c>
      <c r="H161">
        <v>0</v>
      </c>
      <c r="I161" t="s">
        <v>167</v>
      </c>
      <c r="J161" t="str">
        <f t="shared" si="5"/>
        <v>VNDSERVTOT-1Análise de Negócio</v>
      </c>
      <c r="K161" t="str">
        <f>VLOOKUP(G161,[1]Recurso!B$2:B$79,1,FALSE)</f>
        <v>Alexandre Queiroz</v>
      </c>
    </row>
    <row r="162" spans="1:11" x14ac:dyDescent="0.25">
      <c r="A162" t="str">
        <f t="shared" si="4"/>
        <v>VNDSERVTOT-1Desenvolvimento Manager</v>
      </c>
      <c r="B162" t="s">
        <v>188</v>
      </c>
      <c r="C162" t="s">
        <v>14</v>
      </c>
      <c r="D162" t="s">
        <v>133</v>
      </c>
      <c r="E162" t="s">
        <v>28</v>
      </c>
      <c r="F162">
        <v>8</v>
      </c>
      <c r="G162" t="s">
        <v>190</v>
      </c>
      <c r="H162">
        <v>0</v>
      </c>
      <c r="I162" t="s">
        <v>167</v>
      </c>
      <c r="J162" t="str">
        <f t="shared" si="5"/>
        <v>VNDSERVTOT-1Desenvolvimento Manager</v>
      </c>
      <c r="K162" t="str">
        <f>VLOOKUP(G162,[1]Recurso!B$2:B$79,1,FALSE)</f>
        <v>Alexandre Filho</v>
      </c>
    </row>
    <row r="163" spans="1:11" x14ac:dyDescent="0.25">
      <c r="A163" t="str">
        <f t="shared" si="4"/>
        <v>VNDSERVTOT-1Revisão Manager</v>
      </c>
      <c r="B163" t="s">
        <v>188</v>
      </c>
      <c r="C163" t="s">
        <v>18</v>
      </c>
      <c r="D163" t="s">
        <v>31</v>
      </c>
      <c r="E163" t="s">
        <v>31</v>
      </c>
      <c r="F163">
        <v>1</v>
      </c>
      <c r="G163" t="s">
        <v>190</v>
      </c>
      <c r="H163">
        <v>0</v>
      </c>
      <c r="I163" t="s">
        <v>167</v>
      </c>
      <c r="J163" t="str">
        <f t="shared" si="5"/>
        <v>VNDSERVTOT-1Revisão Manager</v>
      </c>
      <c r="K163" t="str">
        <f>VLOOKUP(G163,[1]Recurso!B$2:B$79,1,FALSE)</f>
        <v>Alexandre Filho</v>
      </c>
    </row>
    <row r="164" spans="1:11" x14ac:dyDescent="0.25">
      <c r="A164" t="str">
        <f t="shared" si="4"/>
        <v>VNDSERVTOT-1Desenvolvimento Mobile</v>
      </c>
      <c r="B164" t="s">
        <v>188</v>
      </c>
      <c r="C164" t="s">
        <v>22</v>
      </c>
      <c r="D164" t="s">
        <v>133</v>
      </c>
      <c r="E164" t="s">
        <v>123</v>
      </c>
      <c r="F164">
        <v>5</v>
      </c>
      <c r="G164" t="s">
        <v>191</v>
      </c>
      <c r="H164">
        <v>0</v>
      </c>
      <c r="I164" t="s">
        <v>167</v>
      </c>
      <c r="J164" t="str">
        <f t="shared" si="5"/>
        <v>VNDSERVTOT-1Desenvolvimento Mobile</v>
      </c>
      <c r="K164" t="e">
        <f>VLOOKUP(G164,[1]Recurso!B$2:B$79,1,FALSE)</f>
        <v>#N/A</v>
      </c>
    </row>
    <row r="165" spans="1:11" x14ac:dyDescent="0.25">
      <c r="A165" t="str">
        <f t="shared" si="4"/>
        <v>VNDSERVTOT-1Revisão Mobile</v>
      </c>
      <c r="B165" t="s">
        <v>188</v>
      </c>
      <c r="C165" t="s">
        <v>23</v>
      </c>
      <c r="D165" t="s">
        <v>134</v>
      </c>
      <c r="E165" t="s">
        <v>134</v>
      </c>
      <c r="F165">
        <v>1</v>
      </c>
      <c r="G165" t="s">
        <v>25</v>
      </c>
      <c r="H165">
        <v>0</v>
      </c>
      <c r="I165" t="s">
        <v>167</v>
      </c>
      <c r="J165" t="str">
        <f t="shared" si="5"/>
        <v>VNDSERVTOT-1Revisão Mobile</v>
      </c>
      <c r="K165" t="str">
        <f>VLOOKUP(G165,[1]Recurso!B$2:B$79,1,FALSE)</f>
        <v>Tairo Miguel</v>
      </c>
    </row>
    <row r="166" spans="1:11" x14ac:dyDescent="0.25">
      <c r="A166" t="str">
        <f t="shared" si="4"/>
        <v>VNDSERVTOT-1Teste Ramo</v>
      </c>
      <c r="B166" t="s">
        <v>188</v>
      </c>
      <c r="C166" t="s">
        <v>26</v>
      </c>
      <c r="D166" t="s">
        <v>31</v>
      </c>
      <c r="E166" t="s">
        <v>31</v>
      </c>
      <c r="F166">
        <v>1</v>
      </c>
      <c r="G166" t="s">
        <v>81</v>
      </c>
      <c r="H166">
        <v>0</v>
      </c>
      <c r="I166" t="s">
        <v>167</v>
      </c>
      <c r="J166" t="str">
        <f t="shared" si="5"/>
        <v>VNDSERVTOT-1Teste Ramo</v>
      </c>
      <c r="K166" t="str">
        <f>VLOOKUP(G166,[1]Recurso!B$2:B$79,1,FALSE)</f>
        <v>Nalva Souza</v>
      </c>
    </row>
    <row r="167" spans="1:11" x14ac:dyDescent="0.25">
      <c r="A167" t="str">
        <f t="shared" si="4"/>
        <v>VNDSERVTOT-1Teste Master</v>
      </c>
      <c r="B167" t="s">
        <v>188</v>
      </c>
      <c r="C167" t="s">
        <v>30</v>
      </c>
      <c r="D167" t="s">
        <v>47</v>
      </c>
      <c r="E167" t="s">
        <v>47</v>
      </c>
      <c r="F167">
        <v>1</v>
      </c>
      <c r="G167" t="s">
        <v>81</v>
      </c>
      <c r="H167">
        <v>0</v>
      </c>
      <c r="I167" t="s">
        <v>167</v>
      </c>
      <c r="J167" t="str">
        <f t="shared" si="5"/>
        <v>VNDSERVTOT-1Teste Master</v>
      </c>
      <c r="K167" t="str">
        <f>VLOOKUP(G167,[1]Recurso!B$2:B$79,1,FALSE)</f>
        <v>Nalva Souza</v>
      </c>
    </row>
    <row r="168" spans="1:11" x14ac:dyDescent="0.25">
      <c r="A168" t="str">
        <f t="shared" si="4"/>
        <v>PAFPOSTO-1Análise de Negócio</v>
      </c>
      <c r="B168" t="s">
        <v>192</v>
      </c>
      <c r="C168" t="s">
        <v>9</v>
      </c>
      <c r="D168" t="s">
        <v>24</v>
      </c>
      <c r="E168" t="s">
        <v>32</v>
      </c>
      <c r="F168">
        <v>10</v>
      </c>
      <c r="G168" t="s">
        <v>114</v>
      </c>
      <c r="H168">
        <v>0</v>
      </c>
      <c r="I168" t="s">
        <v>167</v>
      </c>
      <c r="J168" t="str">
        <f t="shared" si="5"/>
        <v>PAFPOSTO-1Análise de Negócio</v>
      </c>
      <c r="K168" t="str">
        <f>VLOOKUP(G168,[1]Recurso!B$2:B$79,1,FALSE)</f>
        <v>Jessica Machado</v>
      </c>
    </row>
    <row r="169" spans="1:11" x14ac:dyDescent="0.25">
      <c r="A169" t="str">
        <f t="shared" si="4"/>
        <v>PAFPOSTO-1Desenvolvimento Manager</v>
      </c>
      <c r="B169" t="s">
        <v>192</v>
      </c>
      <c r="C169" t="s">
        <v>14</v>
      </c>
      <c r="D169" t="s">
        <v>176</v>
      </c>
      <c r="E169" t="s">
        <v>193</v>
      </c>
      <c r="F169">
        <v>50</v>
      </c>
      <c r="G169" t="s">
        <v>45</v>
      </c>
      <c r="H169">
        <v>0</v>
      </c>
      <c r="I169" t="s">
        <v>167</v>
      </c>
      <c r="J169" t="str">
        <f t="shared" si="5"/>
        <v>PAFPOSTO-1Desenvolvimento Manager</v>
      </c>
      <c r="K169" t="str">
        <f>VLOOKUP(G169,[1]Recurso!B$2:B$79,1,FALSE)</f>
        <v>Bit 2</v>
      </c>
    </row>
    <row r="170" spans="1:11" x14ac:dyDescent="0.25">
      <c r="A170" t="str">
        <f t="shared" si="4"/>
        <v>PAFPOSTO-1Revisão Manager</v>
      </c>
      <c r="B170" t="s">
        <v>192</v>
      </c>
      <c r="C170" t="s">
        <v>18</v>
      </c>
      <c r="D170" t="s">
        <v>194</v>
      </c>
      <c r="E170" t="s">
        <v>195</v>
      </c>
      <c r="F170">
        <v>3</v>
      </c>
      <c r="G170" t="s">
        <v>21</v>
      </c>
      <c r="H170">
        <v>0</v>
      </c>
      <c r="I170" t="s">
        <v>167</v>
      </c>
      <c r="J170" t="str">
        <f t="shared" si="5"/>
        <v>PAFPOSTO-1Revisão Manager</v>
      </c>
      <c r="K170" t="str">
        <f>VLOOKUP(G170,[1]Recurso!B$2:B$79,1,FALSE)</f>
        <v>Marcelo Junior</v>
      </c>
    </row>
    <row r="171" spans="1:11" x14ac:dyDescent="0.25">
      <c r="A171" t="str">
        <f t="shared" si="4"/>
        <v>PAFPOSTO-1Desenvolvimento PDV</v>
      </c>
      <c r="B171" t="s">
        <v>192</v>
      </c>
      <c r="C171" t="s">
        <v>37</v>
      </c>
      <c r="D171" t="s">
        <v>160</v>
      </c>
      <c r="E171" t="s">
        <v>196</v>
      </c>
      <c r="F171">
        <v>116</v>
      </c>
      <c r="G171" t="s">
        <v>40</v>
      </c>
      <c r="H171">
        <v>0</v>
      </c>
      <c r="I171" t="s">
        <v>167</v>
      </c>
      <c r="J171" t="str">
        <f t="shared" si="5"/>
        <v>PAFPOSTO-1Desenvolvimento PDV</v>
      </c>
      <c r="K171" t="e">
        <f>VLOOKUP(G171,[1]Recurso!B$2:B$79,1,FALSE)</f>
        <v>#N/A</v>
      </c>
    </row>
    <row r="172" spans="1:11" x14ac:dyDescent="0.25">
      <c r="A172" t="str">
        <f t="shared" si="4"/>
        <v>PAFPOSTO-1Revisão PDV</v>
      </c>
      <c r="B172" t="s">
        <v>192</v>
      </c>
      <c r="C172" t="s">
        <v>41</v>
      </c>
      <c r="D172" t="s">
        <v>197</v>
      </c>
      <c r="E172" t="s">
        <v>198</v>
      </c>
      <c r="F172">
        <v>5</v>
      </c>
      <c r="G172" t="s">
        <v>42</v>
      </c>
      <c r="H172">
        <v>0</v>
      </c>
      <c r="I172" t="s">
        <v>167</v>
      </c>
      <c r="J172" t="str">
        <f t="shared" si="5"/>
        <v>PAFPOSTO-1Revisão PDV</v>
      </c>
      <c r="K172" t="str">
        <f>VLOOKUP(G172,[1]Recurso!B$2:B$79,1,FALSE)</f>
        <v>Celso Freitas</v>
      </c>
    </row>
    <row r="173" spans="1:11" x14ac:dyDescent="0.25">
      <c r="A173" t="str">
        <f t="shared" si="4"/>
        <v>PAFPOSTO-1Teste Ramo</v>
      </c>
      <c r="B173" t="s">
        <v>192</v>
      </c>
      <c r="C173" t="s">
        <v>26</v>
      </c>
      <c r="D173" t="s">
        <v>197</v>
      </c>
      <c r="E173" t="s">
        <v>199</v>
      </c>
      <c r="F173">
        <v>30</v>
      </c>
      <c r="G173" t="s">
        <v>81</v>
      </c>
      <c r="H173">
        <v>0</v>
      </c>
      <c r="I173" t="s">
        <v>167</v>
      </c>
      <c r="J173" t="str">
        <f t="shared" si="5"/>
        <v>PAFPOSTO-1Teste Ramo</v>
      </c>
      <c r="K173" t="str">
        <f>VLOOKUP(G173,[1]Recurso!B$2:B$79,1,FALSE)</f>
        <v>Nalva Souza</v>
      </c>
    </row>
    <row r="174" spans="1:11" x14ac:dyDescent="0.25">
      <c r="A174" t="str">
        <f t="shared" si="4"/>
        <v>PAFPOSTO-1Teste Master</v>
      </c>
      <c r="B174" t="s">
        <v>192</v>
      </c>
      <c r="C174" t="s">
        <v>30</v>
      </c>
      <c r="D174" t="s">
        <v>200</v>
      </c>
      <c r="E174" t="s">
        <v>201</v>
      </c>
      <c r="F174">
        <v>5</v>
      </c>
      <c r="G174" t="s">
        <v>81</v>
      </c>
      <c r="H174">
        <v>0</v>
      </c>
      <c r="I174" t="s">
        <v>167</v>
      </c>
      <c r="J174" t="str">
        <f t="shared" si="5"/>
        <v>PAFPOSTO-1Teste Master</v>
      </c>
      <c r="K174" t="str">
        <f>VLOOKUP(G174,[1]Recurso!B$2:B$79,1,FALSE)</f>
        <v>Nalva Souza</v>
      </c>
    </row>
    <row r="175" spans="1:11" x14ac:dyDescent="0.25">
      <c r="A175" t="str">
        <f t="shared" si="4"/>
        <v>INTRETAIL-1Análise de Negócio</v>
      </c>
      <c r="B175" t="s">
        <v>202</v>
      </c>
      <c r="C175" t="s">
        <v>9</v>
      </c>
      <c r="D175" t="s">
        <v>203</v>
      </c>
      <c r="E175" t="s">
        <v>204</v>
      </c>
      <c r="F175">
        <v>10</v>
      </c>
      <c r="G175" t="s">
        <v>205</v>
      </c>
      <c r="H175">
        <v>100</v>
      </c>
      <c r="I175" t="s">
        <v>13</v>
      </c>
      <c r="J175" t="str">
        <f t="shared" si="5"/>
        <v>INTRETAIL-1Análise de Negócio</v>
      </c>
      <c r="K175" t="str">
        <f>VLOOKUP(G175,[1]Recurso!B$2:B$79,1,FALSE)</f>
        <v>Denise Cabeceira</v>
      </c>
    </row>
    <row r="176" spans="1:11" x14ac:dyDescent="0.25">
      <c r="A176" t="str">
        <f t="shared" si="4"/>
        <v>INTRETAIL-1Desenvolvimento Manager</v>
      </c>
      <c r="B176" t="s">
        <v>202</v>
      </c>
      <c r="C176" t="s">
        <v>14</v>
      </c>
      <c r="D176" t="s">
        <v>206</v>
      </c>
      <c r="E176" t="s">
        <v>207</v>
      </c>
      <c r="F176">
        <v>39</v>
      </c>
      <c r="G176" t="s">
        <v>144</v>
      </c>
      <c r="H176">
        <v>100</v>
      </c>
      <c r="I176" t="s">
        <v>13</v>
      </c>
      <c r="J176" t="str">
        <f t="shared" si="5"/>
        <v>INTRETAIL-1Desenvolvimento Manager</v>
      </c>
      <c r="K176" t="str">
        <f>VLOOKUP(G176,[1]Recurso!B$2:B$79,1,FALSE)</f>
        <v>Daniel Nakagawa</v>
      </c>
    </row>
    <row r="177" spans="1:11" x14ac:dyDescent="0.25">
      <c r="A177" t="str">
        <f t="shared" si="4"/>
        <v>INTRETAIL-1Revisão Manager</v>
      </c>
      <c r="B177" t="s">
        <v>202</v>
      </c>
      <c r="C177" t="s">
        <v>18</v>
      </c>
      <c r="D177" t="s">
        <v>208</v>
      </c>
      <c r="E177" t="s">
        <v>207</v>
      </c>
      <c r="F177">
        <v>2</v>
      </c>
      <c r="G177" t="s">
        <v>209</v>
      </c>
      <c r="H177">
        <v>100</v>
      </c>
      <c r="I177" t="s">
        <v>13</v>
      </c>
      <c r="J177" t="str">
        <f t="shared" si="5"/>
        <v>INTRETAIL-1Revisão Manager</v>
      </c>
      <c r="K177" t="str">
        <f>VLOOKUP(G177,[1]Recurso!B$2:B$79,1,FALSE)</f>
        <v>Fernando Silva</v>
      </c>
    </row>
    <row r="178" spans="1:11" x14ac:dyDescent="0.25">
      <c r="A178" t="str">
        <f t="shared" si="4"/>
        <v>INTRETAIL-1Teste Ramo</v>
      </c>
      <c r="B178" t="s">
        <v>202</v>
      </c>
      <c r="C178" t="s">
        <v>26</v>
      </c>
      <c r="D178" t="s">
        <v>210</v>
      </c>
      <c r="E178" t="s">
        <v>148</v>
      </c>
      <c r="F178">
        <v>22</v>
      </c>
      <c r="G178" t="s">
        <v>71</v>
      </c>
      <c r="H178">
        <v>95</v>
      </c>
      <c r="I178" t="s">
        <v>13</v>
      </c>
      <c r="J178" t="str">
        <f t="shared" si="5"/>
        <v>INTRETAIL-1Teste Ramo</v>
      </c>
      <c r="K178" t="str">
        <f>VLOOKUP(G178,[1]Recurso!B$2:B$79,1,FALSE)</f>
        <v>Celia Souza</v>
      </c>
    </row>
    <row r="179" spans="1:11" x14ac:dyDescent="0.25">
      <c r="A179" t="str">
        <f t="shared" si="4"/>
        <v>INTRETAIL-1Teste Master</v>
      </c>
      <c r="B179" t="s">
        <v>202</v>
      </c>
      <c r="C179" t="s">
        <v>30</v>
      </c>
      <c r="D179" t="s">
        <v>211</v>
      </c>
      <c r="E179" t="s">
        <v>164</v>
      </c>
      <c r="F179">
        <v>20</v>
      </c>
      <c r="G179" t="s">
        <v>71</v>
      </c>
      <c r="H179">
        <v>0</v>
      </c>
      <c r="I179" t="s">
        <v>13</v>
      </c>
      <c r="J179" t="str">
        <f t="shared" si="5"/>
        <v>INTRETAIL-1Teste Master</v>
      </c>
      <c r="K179" t="str">
        <f>VLOOKUP(G179,[1]Recurso!B$2:B$79,1,FALSE)</f>
        <v>Celia Souza</v>
      </c>
    </row>
    <row r="180" spans="1:11" x14ac:dyDescent="0.25">
      <c r="A180" t="str">
        <f t="shared" si="4"/>
        <v>SAASAUTO-1Desenvolvimento Manager</v>
      </c>
      <c r="B180" t="s">
        <v>212</v>
      </c>
      <c r="C180" t="s">
        <v>14</v>
      </c>
      <c r="D180" t="s">
        <v>27</v>
      </c>
      <c r="E180" t="s">
        <v>146</v>
      </c>
      <c r="F180">
        <v>30</v>
      </c>
      <c r="G180" t="s">
        <v>213</v>
      </c>
      <c r="H180">
        <v>0</v>
      </c>
      <c r="I180" t="s">
        <v>13</v>
      </c>
      <c r="J180" t="str">
        <f t="shared" si="5"/>
        <v>SAASAUTO-1Desenvolvimento Manager</v>
      </c>
      <c r="K180" t="str">
        <f>VLOOKUP(G180,[1]Recurso!B$2:B$79,1,FALSE)</f>
        <v>Vinicius Nascimento</v>
      </c>
    </row>
    <row r="181" spans="1:11" x14ac:dyDescent="0.25">
      <c r="A181" t="str">
        <f t="shared" si="4"/>
        <v>SAASAUTO-1Revisão Manager</v>
      </c>
      <c r="B181" t="s">
        <v>212</v>
      </c>
      <c r="C181" t="s">
        <v>18</v>
      </c>
      <c r="D181" t="s">
        <v>147</v>
      </c>
      <c r="E181" t="s">
        <v>110</v>
      </c>
      <c r="F181">
        <v>2</v>
      </c>
      <c r="G181" t="s">
        <v>209</v>
      </c>
      <c r="H181">
        <v>0</v>
      </c>
      <c r="I181" t="s">
        <v>13</v>
      </c>
      <c r="J181" t="str">
        <f t="shared" si="5"/>
        <v>SAASAUTO-1Revisão Manager</v>
      </c>
      <c r="K181" t="str">
        <f>VLOOKUP(G181,[1]Recurso!B$2:B$79,1,FALSE)</f>
        <v>Fernando Silva</v>
      </c>
    </row>
    <row r="182" spans="1:11" x14ac:dyDescent="0.25">
      <c r="A182" t="str">
        <f t="shared" si="4"/>
        <v>SAASAUTO-1Teste Ramo</v>
      </c>
      <c r="B182" t="s">
        <v>212</v>
      </c>
      <c r="C182" t="s">
        <v>26</v>
      </c>
      <c r="D182" t="s">
        <v>147</v>
      </c>
      <c r="E182" t="s">
        <v>111</v>
      </c>
      <c r="F182">
        <v>5</v>
      </c>
      <c r="G182" t="s">
        <v>214</v>
      </c>
      <c r="H182">
        <v>0</v>
      </c>
      <c r="I182" t="s">
        <v>13</v>
      </c>
      <c r="J182" t="str">
        <f t="shared" si="5"/>
        <v>SAASAUTO-1Teste Ramo</v>
      </c>
      <c r="K182" t="str">
        <f>VLOOKUP(G182,[1]Recurso!B$2:B$79,1,FALSE)</f>
        <v>Hugo Caldeira</v>
      </c>
    </row>
    <row r="183" spans="1:11" x14ac:dyDescent="0.25">
      <c r="A183" t="str">
        <f t="shared" si="4"/>
        <v>SAASAUTO-1Teste Master</v>
      </c>
      <c r="B183" t="s">
        <v>212</v>
      </c>
      <c r="C183" t="s">
        <v>30</v>
      </c>
      <c r="D183" t="s">
        <v>115</v>
      </c>
      <c r="E183" t="s">
        <v>121</v>
      </c>
      <c r="F183">
        <v>5</v>
      </c>
      <c r="G183" t="s">
        <v>214</v>
      </c>
      <c r="H183">
        <v>0</v>
      </c>
      <c r="I183" t="s">
        <v>13</v>
      </c>
      <c r="J183" t="str">
        <f t="shared" si="5"/>
        <v>SAASAUTO-1Teste Master</v>
      </c>
      <c r="K183" t="str">
        <f>VLOOKUP(G183,[1]Recurso!B$2:B$79,1,FALSE)</f>
        <v>Hugo Caldeira</v>
      </c>
    </row>
    <row r="184" spans="1:11" x14ac:dyDescent="0.25">
      <c r="A184" t="str">
        <f t="shared" si="4"/>
        <v>COMZ-1Análise de Negócio</v>
      </c>
      <c r="B184" t="s">
        <v>215</v>
      </c>
      <c r="C184" t="s">
        <v>9</v>
      </c>
      <c r="D184" t="s">
        <v>216</v>
      </c>
      <c r="E184" t="s">
        <v>217</v>
      </c>
      <c r="F184">
        <v>5</v>
      </c>
      <c r="G184" t="s">
        <v>214</v>
      </c>
      <c r="H184">
        <v>100</v>
      </c>
      <c r="I184" t="s">
        <v>13</v>
      </c>
      <c r="J184" t="str">
        <f t="shared" si="5"/>
        <v>COMZ-1Análise de Negócio</v>
      </c>
      <c r="K184" t="str">
        <f>VLOOKUP(G184,[1]Recurso!B$2:B$79,1,FALSE)</f>
        <v>Hugo Caldeira</v>
      </c>
    </row>
    <row r="185" spans="1:11" x14ac:dyDescent="0.25">
      <c r="A185" t="str">
        <f t="shared" si="4"/>
        <v>COMZ-1Desenvolvimento Manager</v>
      </c>
      <c r="B185" t="s">
        <v>215</v>
      </c>
      <c r="C185" t="s">
        <v>14</v>
      </c>
      <c r="D185" t="s">
        <v>218</v>
      </c>
      <c r="E185" t="s">
        <v>219</v>
      </c>
      <c r="F185">
        <v>40</v>
      </c>
      <c r="G185" t="s">
        <v>220</v>
      </c>
      <c r="H185">
        <v>100</v>
      </c>
      <c r="I185" t="s">
        <v>13</v>
      </c>
      <c r="J185" t="str">
        <f t="shared" si="5"/>
        <v>COMZ-1Desenvolvimento Manager</v>
      </c>
      <c r="K185" t="str">
        <f>VLOOKUP(G185,[1]Recurso!B$2:B$79,1,FALSE)</f>
        <v>Diego Santos</v>
      </c>
    </row>
    <row r="186" spans="1:11" x14ac:dyDescent="0.25">
      <c r="A186" t="str">
        <f t="shared" si="4"/>
        <v>COMZ-1Revisão Manager</v>
      </c>
      <c r="B186" t="s">
        <v>215</v>
      </c>
      <c r="C186" t="s">
        <v>18</v>
      </c>
      <c r="D186" t="s">
        <v>221</v>
      </c>
      <c r="E186" t="s">
        <v>222</v>
      </c>
      <c r="F186">
        <v>2</v>
      </c>
      <c r="G186" t="s">
        <v>209</v>
      </c>
      <c r="H186">
        <v>100</v>
      </c>
      <c r="I186" t="s">
        <v>13</v>
      </c>
      <c r="J186" t="str">
        <f t="shared" si="5"/>
        <v>COMZ-1Revisão Manager</v>
      </c>
      <c r="K186" t="str">
        <f>VLOOKUP(G186,[1]Recurso!B$2:B$79,1,FALSE)</f>
        <v>Fernando Silva</v>
      </c>
    </row>
    <row r="187" spans="1:11" x14ac:dyDescent="0.25">
      <c r="A187" t="str">
        <f t="shared" si="4"/>
        <v>COMZ-1Teste Ramo</v>
      </c>
      <c r="B187" t="s">
        <v>215</v>
      </c>
      <c r="C187" t="s">
        <v>26</v>
      </c>
      <c r="D187" t="s">
        <v>223</v>
      </c>
      <c r="E187" t="s">
        <v>224</v>
      </c>
      <c r="F187">
        <v>10</v>
      </c>
      <c r="G187" t="s">
        <v>214</v>
      </c>
      <c r="H187">
        <v>80</v>
      </c>
      <c r="I187" t="s">
        <v>13</v>
      </c>
      <c r="J187" t="str">
        <f t="shared" si="5"/>
        <v>COMZ-1Teste Ramo</v>
      </c>
      <c r="K187" t="str">
        <f>VLOOKUP(G187,[1]Recurso!B$2:B$79,1,FALSE)</f>
        <v>Hugo Caldeira</v>
      </c>
    </row>
    <row r="188" spans="1:11" x14ac:dyDescent="0.25">
      <c r="A188" t="str">
        <f t="shared" si="4"/>
        <v>COMZ-1Teste Master</v>
      </c>
      <c r="B188" t="s">
        <v>215</v>
      </c>
      <c r="C188" t="s">
        <v>30</v>
      </c>
      <c r="D188" t="s">
        <v>225</v>
      </c>
      <c r="E188" t="s">
        <v>226</v>
      </c>
      <c r="F188">
        <v>5</v>
      </c>
      <c r="G188" t="s">
        <v>214</v>
      </c>
      <c r="H188">
        <v>0</v>
      </c>
      <c r="I188" t="s">
        <v>13</v>
      </c>
      <c r="J188" t="str">
        <f t="shared" si="5"/>
        <v>COMZ-1Teste Master</v>
      </c>
      <c r="K188" t="str">
        <f>VLOOKUP(G188,[1]Recurso!B$2:B$79,1,FALSE)</f>
        <v>Hugo Caldeira</v>
      </c>
    </row>
    <row r="189" spans="1:11" x14ac:dyDescent="0.25">
      <c r="A189" t="str">
        <f t="shared" si="4"/>
        <v>VAANDROID-1Desenvolvimento Mobile</v>
      </c>
      <c r="B189" t="s">
        <v>227</v>
      </c>
      <c r="C189" t="s">
        <v>22</v>
      </c>
      <c r="D189" t="s">
        <v>228</v>
      </c>
      <c r="E189" t="s">
        <v>229</v>
      </c>
      <c r="F189">
        <v>67</v>
      </c>
      <c r="G189" t="s">
        <v>25</v>
      </c>
      <c r="H189">
        <v>80</v>
      </c>
      <c r="I189" t="s">
        <v>13</v>
      </c>
      <c r="J189" t="str">
        <f t="shared" si="5"/>
        <v>VAANDROID-1Desenvolvimento Mobile</v>
      </c>
      <c r="K189" t="str">
        <f>VLOOKUP(G189,[1]Recurso!B$2:B$79,1,FALSE)</f>
        <v>Tairo Miguel</v>
      </c>
    </row>
    <row r="190" spans="1:11" x14ac:dyDescent="0.25">
      <c r="A190" t="str">
        <f t="shared" si="4"/>
        <v>VAANDROID-1Revisão Mobile</v>
      </c>
      <c r="B190" t="s">
        <v>227</v>
      </c>
      <c r="C190" t="s">
        <v>23</v>
      </c>
      <c r="D190" t="s">
        <v>230</v>
      </c>
      <c r="E190" t="s">
        <v>231</v>
      </c>
      <c r="F190">
        <v>3</v>
      </c>
      <c r="G190" t="s">
        <v>25</v>
      </c>
      <c r="H190">
        <v>0</v>
      </c>
      <c r="I190" t="s">
        <v>13</v>
      </c>
      <c r="J190" t="str">
        <f t="shared" si="5"/>
        <v>VAANDROID-1Revisão Mobile</v>
      </c>
      <c r="K190" t="str">
        <f>VLOOKUP(G190,[1]Recurso!B$2:B$79,1,FALSE)</f>
        <v>Tairo Miguel</v>
      </c>
    </row>
    <row r="191" spans="1:11" x14ac:dyDescent="0.25">
      <c r="A191" t="str">
        <f t="shared" si="4"/>
        <v>VAANDROID-1Teste Ramo</v>
      </c>
      <c r="B191" t="s">
        <v>227</v>
      </c>
      <c r="C191" t="s">
        <v>26</v>
      </c>
      <c r="D191" t="s">
        <v>230</v>
      </c>
      <c r="E191" t="s">
        <v>232</v>
      </c>
      <c r="F191">
        <v>10</v>
      </c>
      <c r="G191" t="s">
        <v>81</v>
      </c>
      <c r="H191">
        <v>0</v>
      </c>
      <c r="I191" t="s">
        <v>13</v>
      </c>
      <c r="J191" t="str">
        <f t="shared" si="5"/>
        <v>VAANDROID-1Teste Ramo</v>
      </c>
      <c r="K191" t="str">
        <f>VLOOKUP(G191,[1]Recurso!B$2:B$79,1,FALSE)</f>
        <v>Nalva Souza</v>
      </c>
    </row>
    <row r="192" spans="1:11" x14ac:dyDescent="0.25">
      <c r="A192" t="str">
        <f t="shared" si="4"/>
        <v>VAANDROID-1Teste Master</v>
      </c>
      <c r="B192" t="s">
        <v>227</v>
      </c>
      <c r="C192" t="s">
        <v>30</v>
      </c>
      <c r="D192" t="s">
        <v>233</v>
      </c>
      <c r="E192" t="s">
        <v>234</v>
      </c>
      <c r="F192">
        <v>5</v>
      </c>
      <c r="G192" t="s">
        <v>81</v>
      </c>
      <c r="H192">
        <v>0</v>
      </c>
      <c r="I192" t="s">
        <v>13</v>
      </c>
      <c r="J192" t="str">
        <f t="shared" si="5"/>
        <v>VAANDROID-1Teste Master</v>
      </c>
      <c r="K192" t="str">
        <f>VLOOKUP(G192,[1]Recurso!B$2:B$79,1,FALSE)</f>
        <v>Nalva Souza</v>
      </c>
    </row>
    <row r="193" spans="1:11" x14ac:dyDescent="0.25">
      <c r="A193" t="str">
        <f t="shared" si="4"/>
        <v>PARKPLUS-2Análise de Negócio</v>
      </c>
      <c r="B193" t="s">
        <v>235</v>
      </c>
      <c r="C193" t="s">
        <v>9</v>
      </c>
      <c r="D193" t="s">
        <v>236</v>
      </c>
      <c r="E193" t="s">
        <v>237</v>
      </c>
      <c r="F193">
        <v>5</v>
      </c>
      <c r="G193" t="s">
        <v>81</v>
      </c>
      <c r="H193">
        <v>100</v>
      </c>
      <c r="I193" t="s">
        <v>13</v>
      </c>
      <c r="J193" t="str">
        <f t="shared" si="5"/>
        <v>PARKPLUS-2Análise de Negócio</v>
      </c>
      <c r="K193" t="str">
        <f>VLOOKUP(G193,[1]Recurso!B$2:B$79,1,FALSE)</f>
        <v>Nalva Souza</v>
      </c>
    </row>
    <row r="194" spans="1:11" x14ac:dyDescent="0.25">
      <c r="A194" t="str">
        <f t="shared" si="4"/>
        <v>PARKPLUS-2Desenvolvimento PDV</v>
      </c>
      <c r="B194" t="s">
        <v>235</v>
      </c>
      <c r="C194" t="s">
        <v>37</v>
      </c>
      <c r="D194" t="s">
        <v>238</v>
      </c>
      <c r="E194" t="s">
        <v>239</v>
      </c>
      <c r="F194">
        <v>20</v>
      </c>
      <c r="G194" t="s">
        <v>240</v>
      </c>
      <c r="H194">
        <v>100</v>
      </c>
      <c r="I194" t="s">
        <v>13</v>
      </c>
      <c r="J194" t="str">
        <f t="shared" si="5"/>
        <v>PARKPLUS-2Desenvolvimento PDV</v>
      </c>
      <c r="K194" t="str">
        <f>VLOOKUP(G194,[1]Recurso!B$2:B$79,1,FALSE)</f>
        <v>Marcio Bonizi</v>
      </c>
    </row>
    <row r="195" spans="1:11" x14ac:dyDescent="0.25">
      <c r="A195" t="str">
        <f t="shared" ref="A195:A204" si="6">B195&amp;C195</f>
        <v>PARKPLUS-2Revisão PDV</v>
      </c>
      <c r="B195" t="s">
        <v>235</v>
      </c>
      <c r="C195" t="s">
        <v>41</v>
      </c>
      <c r="D195" t="s">
        <v>241</v>
      </c>
      <c r="E195" t="s">
        <v>242</v>
      </c>
      <c r="F195">
        <v>1</v>
      </c>
      <c r="G195" t="s">
        <v>42</v>
      </c>
      <c r="H195">
        <v>100</v>
      </c>
      <c r="I195" t="s">
        <v>13</v>
      </c>
      <c r="J195" t="str">
        <f t="shared" ref="J195:J204" si="7">B195&amp;C195</f>
        <v>PARKPLUS-2Revisão PDV</v>
      </c>
      <c r="K195" t="str">
        <f>VLOOKUP(G195,[1]Recurso!B$2:B$79,1,FALSE)</f>
        <v>Celso Freitas</v>
      </c>
    </row>
    <row r="196" spans="1:11" x14ac:dyDescent="0.25">
      <c r="A196" t="str">
        <f t="shared" si="6"/>
        <v>PARKPLUS-2Teste Ramo</v>
      </c>
      <c r="B196" t="s">
        <v>235</v>
      </c>
      <c r="C196" t="s">
        <v>26</v>
      </c>
      <c r="D196" t="s">
        <v>243</v>
      </c>
      <c r="E196" t="s">
        <v>244</v>
      </c>
      <c r="F196">
        <v>3</v>
      </c>
      <c r="G196" t="s">
        <v>245</v>
      </c>
      <c r="H196">
        <v>100</v>
      </c>
      <c r="I196" t="s">
        <v>13</v>
      </c>
      <c r="J196" t="str">
        <f t="shared" si="7"/>
        <v>PARKPLUS-2Teste Ramo</v>
      </c>
      <c r="K196" t="str">
        <f>VLOOKUP(G196,[1]Recurso!B$2:B$79,1,FALSE)</f>
        <v>Consultoria Zanthus</v>
      </c>
    </row>
    <row r="197" spans="1:11" x14ac:dyDescent="0.25">
      <c r="A197" t="str">
        <f t="shared" si="6"/>
        <v>PARKPLUS-2Teste Master</v>
      </c>
      <c r="B197" t="s">
        <v>235</v>
      </c>
      <c r="C197" t="s">
        <v>30</v>
      </c>
      <c r="D197" t="s">
        <v>246</v>
      </c>
      <c r="E197" t="s">
        <v>27</v>
      </c>
      <c r="F197">
        <v>1</v>
      </c>
      <c r="G197" t="s">
        <v>81</v>
      </c>
      <c r="H197">
        <v>0</v>
      </c>
      <c r="I197" t="s">
        <v>13</v>
      </c>
      <c r="J197" t="str">
        <f t="shared" si="7"/>
        <v>PARKPLUS-2Teste Master</v>
      </c>
      <c r="K197" t="str">
        <f>VLOOKUP(G197,[1]Recurso!B$2:B$79,1,FALSE)</f>
        <v>Nalva Souza</v>
      </c>
    </row>
    <row r="198" spans="1:11" x14ac:dyDescent="0.25">
      <c r="A198" t="str">
        <f t="shared" si="6"/>
        <v>CTRBLOCOX-1Análise de Negócio</v>
      </c>
      <c r="B198" t="s">
        <v>247</v>
      </c>
      <c r="C198" t="s">
        <v>9</v>
      </c>
      <c r="D198" t="s">
        <v>91</v>
      </c>
      <c r="E198" t="s">
        <v>108</v>
      </c>
      <c r="F198">
        <v>10</v>
      </c>
      <c r="G198" t="s">
        <v>36</v>
      </c>
      <c r="H198">
        <v>0</v>
      </c>
      <c r="I198" t="s">
        <v>13</v>
      </c>
      <c r="J198" t="str">
        <f t="shared" si="7"/>
        <v>CTRBLOCOX-1Análise de Negócio</v>
      </c>
      <c r="K198" t="str">
        <f>VLOOKUP(G198,[1]Recurso!B$2:B$79,1,FALSE)</f>
        <v>Luiz Souza</v>
      </c>
    </row>
    <row r="199" spans="1:11" x14ac:dyDescent="0.25">
      <c r="A199" t="str">
        <f t="shared" si="6"/>
        <v>CTRBLOCOX-1Desenvolvimento Manager</v>
      </c>
      <c r="B199" t="s">
        <v>247</v>
      </c>
      <c r="C199" t="s">
        <v>14</v>
      </c>
      <c r="D199" t="s">
        <v>147</v>
      </c>
      <c r="E199" t="s">
        <v>128</v>
      </c>
      <c r="F199">
        <v>30</v>
      </c>
      <c r="G199" t="s">
        <v>90</v>
      </c>
      <c r="H199">
        <v>0</v>
      </c>
      <c r="I199" t="s">
        <v>13</v>
      </c>
      <c r="J199" t="str">
        <f t="shared" si="7"/>
        <v>CTRBLOCOX-1Desenvolvimento Manager</v>
      </c>
      <c r="K199" t="str">
        <f>VLOOKUP(G199,[1]Recurso!B$2:B$79,1,FALSE)</f>
        <v>Bit 4</v>
      </c>
    </row>
    <row r="200" spans="1:11" x14ac:dyDescent="0.25">
      <c r="A200" t="str">
        <f t="shared" si="6"/>
        <v>CTRBLOCOX-1Revisão Manager</v>
      </c>
      <c r="B200" t="s">
        <v>247</v>
      </c>
      <c r="C200" t="s">
        <v>18</v>
      </c>
      <c r="D200" t="s">
        <v>130</v>
      </c>
      <c r="E200" t="s">
        <v>165</v>
      </c>
      <c r="F200">
        <v>2</v>
      </c>
      <c r="G200" t="s">
        <v>21</v>
      </c>
      <c r="H200">
        <v>0</v>
      </c>
      <c r="I200" t="s">
        <v>13</v>
      </c>
      <c r="J200" t="str">
        <f t="shared" si="7"/>
        <v>CTRBLOCOX-1Revisão Manager</v>
      </c>
      <c r="K200" t="str">
        <f>VLOOKUP(G200,[1]Recurso!B$2:B$79,1,FALSE)</f>
        <v>Marcelo Junior</v>
      </c>
    </row>
    <row r="201" spans="1:11" x14ac:dyDescent="0.25">
      <c r="A201" t="str">
        <f t="shared" si="6"/>
        <v>CTRBLOCOX-1Desenvolvimento PDV</v>
      </c>
      <c r="B201" t="s">
        <v>247</v>
      </c>
      <c r="C201" t="s">
        <v>37</v>
      </c>
      <c r="D201" t="s">
        <v>157</v>
      </c>
      <c r="E201" t="s">
        <v>248</v>
      </c>
      <c r="F201">
        <v>20</v>
      </c>
      <c r="G201" t="s">
        <v>55</v>
      </c>
      <c r="H201">
        <v>0</v>
      </c>
      <c r="I201" t="s">
        <v>13</v>
      </c>
      <c r="J201" t="str">
        <f t="shared" si="7"/>
        <v>CTRBLOCOX-1Desenvolvimento PDV</v>
      </c>
      <c r="K201" t="str">
        <f>VLOOKUP(G201,[1]Recurso!B$2:B$79,1,FALSE)</f>
        <v>José Netto</v>
      </c>
    </row>
    <row r="202" spans="1:11" x14ac:dyDescent="0.25">
      <c r="A202" t="str">
        <f t="shared" si="6"/>
        <v>CTRBLOCOX-1Revisão PDV</v>
      </c>
      <c r="B202" t="s">
        <v>247</v>
      </c>
      <c r="C202" t="s">
        <v>41</v>
      </c>
      <c r="D202" t="s">
        <v>249</v>
      </c>
      <c r="E202" t="s">
        <v>169</v>
      </c>
      <c r="F202">
        <v>2</v>
      </c>
      <c r="G202" t="s">
        <v>42</v>
      </c>
      <c r="H202">
        <v>0</v>
      </c>
      <c r="I202" t="s">
        <v>13</v>
      </c>
      <c r="J202" t="str">
        <f t="shared" si="7"/>
        <v>CTRBLOCOX-1Revisão PDV</v>
      </c>
      <c r="K202" t="str">
        <f>VLOOKUP(G202,[1]Recurso!B$2:B$79,1,FALSE)</f>
        <v>Celso Freitas</v>
      </c>
    </row>
    <row r="203" spans="1:11" x14ac:dyDescent="0.25">
      <c r="A203" t="str">
        <f t="shared" si="6"/>
        <v>CTRBLOCOX-1Teste Ramo</v>
      </c>
      <c r="B203" t="s">
        <v>247</v>
      </c>
      <c r="C203" t="s">
        <v>26</v>
      </c>
      <c r="D203" t="s">
        <v>173</v>
      </c>
      <c r="E203" t="s">
        <v>193</v>
      </c>
      <c r="F203">
        <v>5</v>
      </c>
      <c r="G203" t="s">
        <v>46</v>
      </c>
      <c r="H203">
        <v>0</v>
      </c>
      <c r="I203" t="s">
        <v>13</v>
      </c>
      <c r="J203" t="str">
        <f t="shared" si="7"/>
        <v>CTRBLOCOX-1Teste Ramo</v>
      </c>
      <c r="K203" t="e">
        <f>VLOOKUP(G203,[1]Recurso!B$2:B$79,1,FALSE)</f>
        <v>#N/A</v>
      </c>
    </row>
    <row r="204" spans="1:11" x14ac:dyDescent="0.25">
      <c r="A204" t="str">
        <f t="shared" si="6"/>
        <v>CTRBLOCOX-1Teste Master</v>
      </c>
      <c r="B204" t="s">
        <v>247</v>
      </c>
      <c r="C204" t="s">
        <v>30</v>
      </c>
      <c r="D204" t="s">
        <v>250</v>
      </c>
      <c r="E204" t="s">
        <v>251</v>
      </c>
      <c r="F204">
        <v>5</v>
      </c>
      <c r="G204" t="s">
        <v>81</v>
      </c>
      <c r="H204">
        <v>0</v>
      </c>
      <c r="I204" t="s">
        <v>13</v>
      </c>
      <c r="J204" t="str">
        <f t="shared" si="7"/>
        <v>CTRBLOCOX-1Teste Master</v>
      </c>
      <c r="K204" t="str">
        <f>VLOOKUP(G204,[1]Recurso!B$2:B$79,1,FALSE)</f>
        <v>Nalva Souza</v>
      </c>
    </row>
  </sheetData>
  <sheetProtection formatCells="0" formatColumns="0" formatRows="0" insertColumns="0" insertRows="0" insertHyperlinks="0" deleteColumns="0" deleteRows="0" sort="0" autoFilter="0" pivotTables="0"/>
  <autoFilter ref="A1:K204" xr:uid="{233D0FEB-72EE-4EF6-B924-41BC9002D18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87DAF-9630-439C-8B72-2B1D7E23A6F3}">
  <sheetPr filterMode="1"/>
  <dimension ref="A2:A204"/>
  <sheetViews>
    <sheetView tabSelected="1" topLeftCell="A127" workbookViewId="0">
      <selection activeCell="A3" sqref="A3:A198"/>
    </sheetView>
  </sheetViews>
  <sheetFormatPr defaultRowHeight="15" x14ac:dyDescent="0.25"/>
  <sheetData>
    <row r="2" spans="1:1" x14ac:dyDescent="0.25">
      <c r="A2" t="s">
        <v>8</v>
      </c>
    </row>
    <row r="3" spans="1:1" x14ac:dyDescent="0.25">
      <c r="A3" t="s">
        <v>8</v>
      </c>
    </row>
    <row r="4" spans="1:1" hidden="1" x14ac:dyDescent="0.25">
      <c r="A4" t="s">
        <v>8</v>
      </c>
    </row>
    <row r="5" spans="1:1" hidden="1" x14ac:dyDescent="0.25">
      <c r="A5" t="s">
        <v>8</v>
      </c>
    </row>
    <row r="6" spans="1:1" hidden="1" x14ac:dyDescent="0.25">
      <c r="A6" t="s">
        <v>8</v>
      </c>
    </row>
    <row r="7" spans="1:1" hidden="1" x14ac:dyDescent="0.25">
      <c r="A7" t="s">
        <v>8</v>
      </c>
    </row>
    <row r="8" spans="1:1" hidden="1" x14ac:dyDescent="0.25">
      <c r="A8" t="s">
        <v>8</v>
      </c>
    </row>
    <row r="9" spans="1:1" x14ac:dyDescent="0.25">
      <c r="A9" t="s">
        <v>33</v>
      </c>
    </row>
    <row r="10" spans="1:1" hidden="1" x14ac:dyDescent="0.25">
      <c r="A10" t="s">
        <v>33</v>
      </c>
    </row>
    <row r="11" spans="1:1" hidden="1" x14ac:dyDescent="0.25">
      <c r="A11" t="s">
        <v>33</v>
      </c>
    </row>
    <row r="12" spans="1:1" hidden="1" x14ac:dyDescent="0.25">
      <c r="A12" t="s">
        <v>33</v>
      </c>
    </row>
    <row r="13" spans="1:1" hidden="1" x14ac:dyDescent="0.25">
      <c r="A13" t="s">
        <v>33</v>
      </c>
    </row>
    <row r="14" spans="1:1" hidden="1" x14ac:dyDescent="0.25">
      <c r="A14" t="s">
        <v>33</v>
      </c>
    </row>
    <row r="15" spans="1:1" hidden="1" x14ac:dyDescent="0.25">
      <c r="A15" t="s">
        <v>33</v>
      </c>
    </row>
    <row r="16" spans="1:1" x14ac:dyDescent="0.25">
      <c r="A16" t="s">
        <v>48</v>
      </c>
    </row>
    <row r="17" spans="1:1" hidden="1" x14ac:dyDescent="0.25">
      <c r="A17" t="s">
        <v>48</v>
      </c>
    </row>
    <row r="18" spans="1:1" hidden="1" x14ac:dyDescent="0.25">
      <c r="A18" t="s">
        <v>48</v>
      </c>
    </row>
    <row r="19" spans="1:1" hidden="1" x14ac:dyDescent="0.25">
      <c r="A19" t="s">
        <v>48</v>
      </c>
    </row>
    <row r="20" spans="1:1" hidden="1" x14ac:dyDescent="0.25">
      <c r="A20" t="s">
        <v>48</v>
      </c>
    </row>
    <row r="21" spans="1:1" hidden="1" x14ac:dyDescent="0.25">
      <c r="A21" t="s">
        <v>48</v>
      </c>
    </row>
    <row r="22" spans="1:1" hidden="1" x14ac:dyDescent="0.25">
      <c r="A22" t="s">
        <v>48</v>
      </c>
    </row>
    <row r="23" spans="1:1" x14ac:dyDescent="0.25">
      <c r="A23" t="s">
        <v>60</v>
      </c>
    </row>
    <row r="24" spans="1:1" hidden="1" x14ac:dyDescent="0.25">
      <c r="A24" t="s">
        <v>60</v>
      </c>
    </row>
    <row r="25" spans="1:1" hidden="1" x14ac:dyDescent="0.25">
      <c r="A25" t="s">
        <v>60</v>
      </c>
    </row>
    <row r="26" spans="1:1" hidden="1" x14ac:dyDescent="0.25">
      <c r="A26" t="s">
        <v>60</v>
      </c>
    </row>
    <row r="27" spans="1:1" hidden="1" x14ac:dyDescent="0.25">
      <c r="A27" t="s">
        <v>60</v>
      </c>
    </row>
    <row r="28" spans="1:1" hidden="1" x14ac:dyDescent="0.25">
      <c r="A28" t="s">
        <v>60</v>
      </c>
    </row>
    <row r="29" spans="1:1" hidden="1" x14ac:dyDescent="0.25">
      <c r="A29" t="s">
        <v>60</v>
      </c>
    </row>
    <row r="30" spans="1:1" x14ac:dyDescent="0.25">
      <c r="A30" t="s">
        <v>72</v>
      </c>
    </row>
    <row r="31" spans="1:1" hidden="1" x14ac:dyDescent="0.25">
      <c r="A31" t="s">
        <v>72</v>
      </c>
    </row>
    <row r="32" spans="1:1" hidden="1" x14ac:dyDescent="0.25">
      <c r="A32" t="s">
        <v>72</v>
      </c>
    </row>
    <row r="33" spans="1:1" hidden="1" x14ac:dyDescent="0.25">
      <c r="A33" t="s">
        <v>72</v>
      </c>
    </row>
    <row r="34" spans="1:1" hidden="1" x14ac:dyDescent="0.25">
      <c r="A34" t="s">
        <v>72</v>
      </c>
    </row>
    <row r="35" spans="1:1" x14ac:dyDescent="0.25">
      <c r="A35" t="s">
        <v>84</v>
      </c>
    </row>
    <row r="36" spans="1:1" hidden="1" x14ac:dyDescent="0.25">
      <c r="A36" t="s">
        <v>84</v>
      </c>
    </row>
    <row r="37" spans="1:1" hidden="1" x14ac:dyDescent="0.25">
      <c r="A37" t="s">
        <v>84</v>
      </c>
    </row>
    <row r="38" spans="1:1" hidden="1" x14ac:dyDescent="0.25">
      <c r="A38" t="s">
        <v>84</v>
      </c>
    </row>
    <row r="39" spans="1:1" hidden="1" x14ac:dyDescent="0.25">
      <c r="A39" t="s">
        <v>84</v>
      </c>
    </row>
    <row r="40" spans="1:1" hidden="1" x14ac:dyDescent="0.25">
      <c r="A40" t="s">
        <v>84</v>
      </c>
    </row>
    <row r="41" spans="1:1" x14ac:dyDescent="0.25">
      <c r="A41" t="s">
        <v>92</v>
      </c>
    </row>
    <row r="42" spans="1:1" hidden="1" x14ac:dyDescent="0.25">
      <c r="A42" t="s">
        <v>92</v>
      </c>
    </row>
    <row r="43" spans="1:1" hidden="1" x14ac:dyDescent="0.25">
      <c r="A43" t="s">
        <v>92</v>
      </c>
    </row>
    <row r="44" spans="1:1" hidden="1" x14ac:dyDescent="0.25">
      <c r="A44" t="s">
        <v>92</v>
      </c>
    </row>
    <row r="45" spans="1:1" hidden="1" x14ac:dyDescent="0.25">
      <c r="A45" t="s">
        <v>92</v>
      </c>
    </row>
    <row r="46" spans="1:1" hidden="1" x14ac:dyDescent="0.25">
      <c r="A46" t="s">
        <v>92</v>
      </c>
    </row>
    <row r="47" spans="1:1" hidden="1" x14ac:dyDescent="0.25">
      <c r="A47" t="s">
        <v>92</v>
      </c>
    </row>
    <row r="48" spans="1:1" x14ac:dyDescent="0.25">
      <c r="A48" t="s">
        <v>97</v>
      </c>
    </row>
    <row r="49" spans="1:1" hidden="1" x14ac:dyDescent="0.25">
      <c r="A49" t="s">
        <v>97</v>
      </c>
    </row>
    <row r="50" spans="1:1" hidden="1" x14ac:dyDescent="0.25">
      <c r="A50" t="s">
        <v>97</v>
      </c>
    </row>
    <row r="51" spans="1:1" hidden="1" x14ac:dyDescent="0.25">
      <c r="A51" t="s">
        <v>97</v>
      </c>
    </row>
    <row r="52" spans="1:1" x14ac:dyDescent="0.25">
      <c r="A52" t="s">
        <v>107</v>
      </c>
    </row>
    <row r="53" spans="1:1" hidden="1" x14ac:dyDescent="0.25">
      <c r="A53" t="s">
        <v>107</v>
      </c>
    </row>
    <row r="54" spans="1:1" hidden="1" x14ac:dyDescent="0.25">
      <c r="A54" t="s">
        <v>107</v>
      </c>
    </row>
    <row r="55" spans="1:1" hidden="1" x14ac:dyDescent="0.25">
      <c r="A55" t="s">
        <v>107</v>
      </c>
    </row>
    <row r="56" spans="1:1" hidden="1" x14ac:dyDescent="0.25">
      <c r="A56" t="s">
        <v>107</v>
      </c>
    </row>
    <row r="57" spans="1:1" hidden="1" x14ac:dyDescent="0.25">
      <c r="A57" t="s">
        <v>107</v>
      </c>
    </row>
    <row r="58" spans="1:1" hidden="1" x14ac:dyDescent="0.25">
      <c r="A58" t="s">
        <v>107</v>
      </c>
    </row>
    <row r="59" spans="1:1" x14ac:dyDescent="0.25">
      <c r="A59" t="s">
        <v>113</v>
      </c>
    </row>
    <row r="60" spans="1:1" hidden="1" x14ac:dyDescent="0.25">
      <c r="A60" t="s">
        <v>113</v>
      </c>
    </row>
    <row r="61" spans="1:1" hidden="1" x14ac:dyDescent="0.25">
      <c r="A61" t="s">
        <v>113</v>
      </c>
    </row>
    <row r="62" spans="1:1" hidden="1" x14ac:dyDescent="0.25">
      <c r="A62" t="s">
        <v>113</v>
      </c>
    </row>
    <row r="63" spans="1:1" hidden="1" x14ac:dyDescent="0.25">
      <c r="A63" t="s">
        <v>113</v>
      </c>
    </row>
    <row r="64" spans="1:1" hidden="1" x14ac:dyDescent="0.25">
      <c r="A64" t="s">
        <v>113</v>
      </c>
    </row>
    <row r="65" spans="1:1" hidden="1" x14ac:dyDescent="0.25">
      <c r="A65" t="s">
        <v>113</v>
      </c>
    </row>
    <row r="66" spans="1:1" x14ac:dyDescent="0.25">
      <c r="A66" t="s">
        <v>116</v>
      </c>
    </row>
    <row r="67" spans="1:1" hidden="1" x14ac:dyDescent="0.25">
      <c r="A67" t="s">
        <v>116</v>
      </c>
    </row>
    <row r="68" spans="1:1" hidden="1" x14ac:dyDescent="0.25">
      <c r="A68" t="s">
        <v>116</v>
      </c>
    </row>
    <row r="69" spans="1:1" x14ac:dyDescent="0.25">
      <c r="A69" t="s">
        <v>122</v>
      </c>
    </row>
    <row r="70" spans="1:1" hidden="1" x14ac:dyDescent="0.25">
      <c r="A70" t="s">
        <v>122</v>
      </c>
    </row>
    <row r="71" spans="1:1" hidden="1" x14ac:dyDescent="0.25">
      <c r="A71" t="s">
        <v>122</v>
      </c>
    </row>
    <row r="72" spans="1:1" hidden="1" x14ac:dyDescent="0.25">
      <c r="A72" t="s">
        <v>122</v>
      </c>
    </row>
    <row r="73" spans="1:1" hidden="1" x14ac:dyDescent="0.25">
      <c r="A73" t="s">
        <v>122</v>
      </c>
    </row>
    <row r="74" spans="1:1" hidden="1" x14ac:dyDescent="0.25">
      <c r="A74" t="s">
        <v>122</v>
      </c>
    </row>
    <row r="75" spans="1:1" x14ac:dyDescent="0.25">
      <c r="A75" t="s">
        <v>132</v>
      </c>
    </row>
    <row r="76" spans="1:1" hidden="1" x14ac:dyDescent="0.25">
      <c r="A76" t="s">
        <v>132</v>
      </c>
    </row>
    <row r="77" spans="1:1" hidden="1" x14ac:dyDescent="0.25">
      <c r="A77" t="s">
        <v>132</v>
      </c>
    </row>
    <row r="78" spans="1:1" hidden="1" x14ac:dyDescent="0.25">
      <c r="A78" t="s">
        <v>132</v>
      </c>
    </row>
    <row r="79" spans="1:1" hidden="1" x14ac:dyDescent="0.25">
      <c r="A79" t="s">
        <v>132</v>
      </c>
    </row>
    <row r="80" spans="1:1" hidden="1" x14ac:dyDescent="0.25">
      <c r="A80" t="s">
        <v>132</v>
      </c>
    </row>
    <row r="81" spans="1:1" hidden="1" x14ac:dyDescent="0.25">
      <c r="A81" t="s">
        <v>132</v>
      </c>
    </row>
    <row r="82" spans="1:1" x14ac:dyDescent="0.25">
      <c r="A82" t="s">
        <v>138</v>
      </c>
    </row>
    <row r="83" spans="1:1" hidden="1" x14ac:dyDescent="0.25">
      <c r="A83" t="s">
        <v>138</v>
      </c>
    </row>
    <row r="84" spans="1:1" hidden="1" x14ac:dyDescent="0.25">
      <c r="A84" t="s">
        <v>138</v>
      </c>
    </row>
    <row r="85" spans="1:1" hidden="1" x14ac:dyDescent="0.25">
      <c r="A85" t="s">
        <v>138</v>
      </c>
    </row>
    <row r="86" spans="1:1" hidden="1" x14ac:dyDescent="0.25">
      <c r="A86" t="s">
        <v>138</v>
      </c>
    </row>
    <row r="87" spans="1:1" hidden="1" x14ac:dyDescent="0.25">
      <c r="A87" t="s">
        <v>138</v>
      </c>
    </row>
    <row r="88" spans="1:1" hidden="1" x14ac:dyDescent="0.25">
      <c r="A88" t="s">
        <v>138</v>
      </c>
    </row>
    <row r="89" spans="1:1" x14ac:dyDescent="0.25">
      <c r="A89" t="s">
        <v>143</v>
      </c>
    </row>
    <row r="90" spans="1:1" hidden="1" x14ac:dyDescent="0.25">
      <c r="A90" t="s">
        <v>143</v>
      </c>
    </row>
    <row r="91" spans="1:1" hidden="1" x14ac:dyDescent="0.25">
      <c r="A91" t="s">
        <v>143</v>
      </c>
    </row>
    <row r="92" spans="1:1" hidden="1" x14ac:dyDescent="0.25">
      <c r="A92" t="s">
        <v>143</v>
      </c>
    </row>
    <row r="93" spans="1:1" hidden="1" x14ac:dyDescent="0.25">
      <c r="A93" t="s">
        <v>143</v>
      </c>
    </row>
    <row r="94" spans="1:1" hidden="1" x14ac:dyDescent="0.25">
      <c r="A94" t="s">
        <v>143</v>
      </c>
    </row>
    <row r="95" spans="1:1" hidden="1" x14ac:dyDescent="0.25">
      <c r="A95" t="s">
        <v>143</v>
      </c>
    </row>
    <row r="96" spans="1:1" x14ac:dyDescent="0.25">
      <c r="A96" t="s">
        <v>145</v>
      </c>
    </row>
    <row r="97" spans="1:1" hidden="1" x14ac:dyDescent="0.25">
      <c r="A97" t="s">
        <v>145</v>
      </c>
    </row>
    <row r="98" spans="1:1" hidden="1" x14ac:dyDescent="0.25">
      <c r="A98" t="s">
        <v>145</v>
      </c>
    </row>
    <row r="99" spans="1:1" hidden="1" x14ac:dyDescent="0.25">
      <c r="A99" t="s">
        <v>145</v>
      </c>
    </row>
    <row r="100" spans="1:1" hidden="1" x14ac:dyDescent="0.25">
      <c r="A100" t="s">
        <v>145</v>
      </c>
    </row>
    <row r="101" spans="1:1" x14ac:dyDescent="0.25">
      <c r="A101" t="s">
        <v>151</v>
      </c>
    </row>
    <row r="102" spans="1:1" hidden="1" x14ac:dyDescent="0.25">
      <c r="A102" t="s">
        <v>151</v>
      </c>
    </row>
    <row r="103" spans="1:1" hidden="1" x14ac:dyDescent="0.25">
      <c r="A103" t="s">
        <v>151</v>
      </c>
    </row>
    <row r="104" spans="1:1" hidden="1" x14ac:dyDescent="0.25">
      <c r="A104" t="s">
        <v>151</v>
      </c>
    </row>
    <row r="105" spans="1:1" x14ac:dyDescent="0.25">
      <c r="A105" t="s">
        <v>152</v>
      </c>
    </row>
    <row r="106" spans="1:1" hidden="1" x14ac:dyDescent="0.25">
      <c r="A106" t="s">
        <v>152</v>
      </c>
    </row>
    <row r="107" spans="1:1" hidden="1" x14ac:dyDescent="0.25">
      <c r="A107" t="s">
        <v>152</v>
      </c>
    </row>
    <row r="108" spans="1:1" hidden="1" x14ac:dyDescent="0.25">
      <c r="A108" t="s">
        <v>152</v>
      </c>
    </row>
    <row r="109" spans="1:1" hidden="1" x14ac:dyDescent="0.25">
      <c r="A109" t="s">
        <v>152</v>
      </c>
    </row>
    <row r="110" spans="1:1" hidden="1" x14ac:dyDescent="0.25">
      <c r="A110" t="s">
        <v>152</v>
      </c>
    </row>
    <row r="111" spans="1:1" hidden="1" x14ac:dyDescent="0.25">
      <c r="A111" t="s">
        <v>152</v>
      </c>
    </row>
    <row r="112" spans="1:1" x14ac:dyDescent="0.25">
      <c r="A112" t="s">
        <v>155</v>
      </c>
    </row>
    <row r="113" spans="1:1" hidden="1" x14ac:dyDescent="0.25">
      <c r="A113" t="s">
        <v>155</v>
      </c>
    </row>
    <row r="114" spans="1:1" hidden="1" x14ac:dyDescent="0.25">
      <c r="A114" t="s">
        <v>155</v>
      </c>
    </row>
    <row r="115" spans="1:1" hidden="1" x14ac:dyDescent="0.25">
      <c r="A115" t="s">
        <v>155</v>
      </c>
    </row>
    <row r="116" spans="1:1" hidden="1" x14ac:dyDescent="0.25">
      <c r="A116" t="s">
        <v>155</v>
      </c>
    </row>
    <row r="117" spans="1:1" x14ac:dyDescent="0.25">
      <c r="A117" t="s">
        <v>156</v>
      </c>
    </row>
    <row r="118" spans="1:1" hidden="1" x14ac:dyDescent="0.25">
      <c r="A118" t="s">
        <v>156</v>
      </c>
    </row>
    <row r="119" spans="1:1" hidden="1" x14ac:dyDescent="0.25">
      <c r="A119" t="s">
        <v>156</v>
      </c>
    </row>
    <row r="120" spans="1:1" hidden="1" x14ac:dyDescent="0.25">
      <c r="A120" t="s">
        <v>156</v>
      </c>
    </row>
    <row r="121" spans="1:1" hidden="1" x14ac:dyDescent="0.25">
      <c r="A121" t="s">
        <v>156</v>
      </c>
    </row>
    <row r="122" spans="1:1" x14ac:dyDescent="0.25">
      <c r="A122" t="s">
        <v>159</v>
      </c>
    </row>
    <row r="123" spans="1:1" hidden="1" x14ac:dyDescent="0.25">
      <c r="A123" t="s">
        <v>159</v>
      </c>
    </row>
    <row r="124" spans="1:1" hidden="1" x14ac:dyDescent="0.25">
      <c r="A124" t="s">
        <v>159</v>
      </c>
    </row>
    <row r="125" spans="1:1" hidden="1" x14ac:dyDescent="0.25">
      <c r="A125" t="s">
        <v>159</v>
      </c>
    </row>
    <row r="126" spans="1:1" hidden="1" x14ac:dyDescent="0.25">
      <c r="A126" t="s">
        <v>159</v>
      </c>
    </row>
    <row r="127" spans="1:1" x14ac:dyDescent="0.25">
      <c r="A127" t="s">
        <v>166</v>
      </c>
    </row>
    <row r="128" spans="1:1" hidden="1" x14ac:dyDescent="0.25">
      <c r="A128" t="s">
        <v>166</v>
      </c>
    </row>
    <row r="129" spans="1:1" hidden="1" x14ac:dyDescent="0.25">
      <c r="A129" t="s">
        <v>166</v>
      </c>
    </row>
    <row r="130" spans="1:1" hidden="1" x14ac:dyDescent="0.25">
      <c r="A130" t="s">
        <v>166</v>
      </c>
    </row>
    <row r="131" spans="1:1" hidden="1" x14ac:dyDescent="0.25">
      <c r="A131" t="s">
        <v>166</v>
      </c>
    </row>
    <row r="132" spans="1:1" x14ac:dyDescent="0.25">
      <c r="A132" t="s">
        <v>168</v>
      </c>
    </row>
    <row r="133" spans="1:1" hidden="1" x14ac:dyDescent="0.25">
      <c r="A133" t="s">
        <v>168</v>
      </c>
    </row>
    <row r="134" spans="1:1" hidden="1" x14ac:dyDescent="0.25">
      <c r="A134" t="s">
        <v>168</v>
      </c>
    </row>
    <row r="135" spans="1:1" hidden="1" x14ac:dyDescent="0.25">
      <c r="A135" t="s">
        <v>168</v>
      </c>
    </row>
    <row r="136" spans="1:1" hidden="1" x14ac:dyDescent="0.25">
      <c r="A136" t="s">
        <v>168</v>
      </c>
    </row>
    <row r="137" spans="1:1" hidden="1" x14ac:dyDescent="0.25">
      <c r="A137" t="s">
        <v>168</v>
      </c>
    </row>
    <row r="138" spans="1:1" hidden="1" x14ac:dyDescent="0.25">
      <c r="A138" t="s">
        <v>168</v>
      </c>
    </row>
    <row r="139" spans="1:1" x14ac:dyDescent="0.25">
      <c r="A139" t="s">
        <v>175</v>
      </c>
    </row>
    <row r="140" spans="1:1" hidden="1" x14ac:dyDescent="0.25">
      <c r="A140" t="s">
        <v>175</v>
      </c>
    </row>
    <row r="141" spans="1:1" hidden="1" x14ac:dyDescent="0.25">
      <c r="A141" t="s">
        <v>175</v>
      </c>
    </row>
    <row r="142" spans="1:1" hidden="1" x14ac:dyDescent="0.25">
      <c r="A142" t="s">
        <v>175</v>
      </c>
    </row>
    <row r="143" spans="1:1" hidden="1" x14ac:dyDescent="0.25">
      <c r="A143" t="s">
        <v>175</v>
      </c>
    </row>
    <row r="144" spans="1:1" hidden="1" x14ac:dyDescent="0.25">
      <c r="A144" t="s">
        <v>175</v>
      </c>
    </row>
    <row r="145" spans="1:1" hidden="1" x14ac:dyDescent="0.25">
      <c r="A145" t="s">
        <v>175</v>
      </c>
    </row>
    <row r="146" spans="1:1" x14ac:dyDescent="0.25">
      <c r="A146" t="s">
        <v>178</v>
      </c>
    </row>
    <row r="147" spans="1:1" hidden="1" x14ac:dyDescent="0.25">
      <c r="A147" t="s">
        <v>178</v>
      </c>
    </row>
    <row r="148" spans="1:1" hidden="1" x14ac:dyDescent="0.25">
      <c r="A148" t="s">
        <v>178</v>
      </c>
    </row>
    <row r="149" spans="1:1" hidden="1" x14ac:dyDescent="0.25">
      <c r="A149" t="s">
        <v>178</v>
      </c>
    </row>
    <row r="150" spans="1:1" x14ac:dyDescent="0.25">
      <c r="A150" t="s">
        <v>180</v>
      </c>
    </row>
    <row r="151" spans="1:1" hidden="1" x14ac:dyDescent="0.25">
      <c r="A151" t="s">
        <v>180</v>
      </c>
    </row>
    <row r="152" spans="1:1" hidden="1" x14ac:dyDescent="0.25">
      <c r="A152" t="s">
        <v>180</v>
      </c>
    </row>
    <row r="153" spans="1:1" hidden="1" x14ac:dyDescent="0.25">
      <c r="A153" t="s">
        <v>180</v>
      </c>
    </row>
    <row r="154" spans="1:1" x14ac:dyDescent="0.25">
      <c r="A154" t="s">
        <v>183</v>
      </c>
    </row>
    <row r="155" spans="1:1" hidden="1" x14ac:dyDescent="0.25">
      <c r="A155" t="s">
        <v>183</v>
      </c>
    </row>
    <row r="156" spans="1:1" hidden="1" x14ac:dyDescent="0.25">
      <c r="A156" t="s">
        <v>183</v>
      </c>
    </row>
    <row r="157" spans="1:1" hidden="1" x14ac:dyDescent="0.25">
      <c r="A157" t="s">
        <v>183</v>
      </c>
    </row>
    <row r="158" spans="1:1" hidden="1" x14ac:dyDescent="0.25">
      <c r="A158" t="s">
        <v>183</v>
      </c>
    </row>
    <row r="159" spans="1:1" hidden="1" x14ac:dyDescent="0.25">
      <c r="A159" t="s">
        <v>183</v>
      </c>
    </row>
    <row r="160" spans="1:1" hidden="1" x14ac:dyDescent="0.25">
      <c r="A160" t="s">
        <v>183</v>
      </c>
    </row>
    <row r="161" spans="1:1" x14ac:dyDescent="0.25">
      <c r="A161" t="s">
        <v>188</v>
      </c>
    </row>
    <row r="162" spans="1:1" hidden="1" x14ac:dyDescent="0.25">
      <c r="A162" t="s">
        <v>188</v>
      </c>
    </row>
    <row r="163" spans="1:1" hidden="1" x14ac:dyDescent="0.25">
      <c r="A163" t="s">
        <v>188</v>
      </c>
    </row>
    <row r="164" spans="1:1" hidden="1" x14ac:dyDescent="0.25">
      <c r="A164" t="s">
        <v>188</v>
      </c>
    </row>
    <row r="165" spans="1:1" hidden="1" x14ac:dyDescent="0.25">
      <c r="A165" t="s">
        <v>188</v>
      </c>
    </row>
    <row r="166" spans="1:1" hidden="1" x14ac:dyDescent="0.25">
      <c r="A166" t="s">
        <v>188</v>
      </c>
    </row>
    <row r="167" spans="1:1" hidden="1" x14ac:dyDescent="0.25">
      <c r="A167" t="s">
        <v>188</v>
      </c>
    </row>
    <row r="168" spans="1:1" x14ac:dyDescent="0.25">
      <c r="A168" t="s">
        <v>192</v>
      </c>
    </row>
    <row r="169" spans="1:1" hidden="1" x14ac:dyDescent="0.25">
      <c r="A169" t="s">
        <v>192</v>
      </c>
    </row>
    <row r="170" spans="1:1" hidden="1" x14ac:dyDescent="0.25">
      <c r="A170" t="s">
        <v>192</v>
      </c>
    </row>
    <row r="171" spans="1:1" hidden="1" x14ac:dyDescent="0.25">
      <c r="A171" t="s">
        <v>192</v>
      </c>
    </row>
    <row r="172" spans="1:1" hidden="1" x14ac:dyDescent="0.25">
      <c r="A172" t="s">
        <v>192</v>
      </c>
    </row>
    <row r="173" spans="1:1" hidden="1" x14ac:dyDescent="0.25">
      <c r="A173" t="s">
        <v>192</v>
      </c>
    </row>
    <row r="174" spans="1:1" hidden="1" x14ac:dyDescent="0.25">
      <c r="A174" t="s">
        <v>192</v>
      </c>
    </row>
    <row r="175" spans="1:1" x14ac:dyDescent="0.25">
      <c r="A175" t="s">
        <v>202</v>
      </c>
    </row>
    <row r="176" spans="1:1" hidden="1" x14ac:dyDescent="0.25">
      <c r="A176" t="s">
        <v>202</v>
      </c>
    </row>
    <row r="177" spans="1:1" hidden="1" x14ac:dyDescent="0.25">
      <c r="A177" t="s">
        <v>202</v>
      </c>
    </row>
    <row r="178" spans="1:1" hidden="1" x14ac:dyDescent="0.25">
      <c r="A178" t="s">
        <v>202</v>
      </c>
    </row>
    <row r="179" spans="1:1" hidden="1" x14ac:dyDescent="0.25">
      <c r="A179" t="s">
        <v>202</v>
      </c>
    </row>
    <row r="180" spans="1:1" x14ac:dyDescent="0.25">
      <c r="A180" t="s">
        <v>212</v>
      </c>
    </row>
    <row r="181" spans="1:1" hidden="1" x14ac:dyDescent="0.25">
      <c r="A181" t="s">
        <v>212</v>
      </c>
    </row>
    <row r="182" spans="1:1" hidden="1" x14ac:dyDescent="0.25">
      <c r="A182" t="s">
        <v>212</v>
      </c>
    </row>
    <row r="183" spans="1:1" hidden="1" x14ac:dyDescent="0.25">
      <c r="A183" t="s">
        <v>212</v>
      </c>
    </row>
    <row r="184" spans="1:1" x14ac:dyDescent="0.25">
      <c r="A184" t="s">
        <v>215</v>
      </c>
    </row>
    <row r="185" spans="1:1" hidden="1" x14ac:dyDescent="0.25">
      <c r="A185" t="s">
        <v>215</v>
      </c>
    </row>
    <row r="186" spans="1:1" hidden="1" x14ac:dyDescent="0.25">
      <c r="A186" t="s">
        <v>215</v>
      </c>
    </row>
    <row r="187" spans="1:1" hidden="1" x14ac:dyDescent="0.25">
      <c r="A187" t="s">
        <v>215</v>
      </c>
    </row>
    <row r="188" spans="1:1" hidden="1" x14ac:dyDescent="0.25">
      <c r="A188" t="s">
        <v>215</v>
      </c>
    </row>
    <row r="189" spans="1:1" x14ac:dyDescent="0.25">
      <c r="A189" t="s">
        <v>227</v>
      </c>
    </row>
    <row r="190" spans="1:1" hidden="1" x14ac:dyDescent="0.25">
      <c r="A190" t="s">
        <v>227</v>
      </c>
    </row>
    <row r="191" spans="1:1" hidden="1" x14ac:dyDescent="0.25">
      <c r="A191" t="s">
        <v>227</v>
      </c>
    </row>
    <row r="192" spans="1:1" hidden="1" x14ac:dyDescent="0.25">
      <c r="A192" t="s">
        <v>227</v>
      </c>
    </row>
    <row r="193" spans="1:1" x14ac:dyDescent="0.25">
      <c r="A193" t="s">
        <v>235</v>
      </c>
    </row>
    <row r="194" spans="1:1" hidden="1" x14ac:dyDescent="0.25">
      <c r="A194" t="s">
        <v>235</v>
      </c>
    </row>
    <row r="195" spans="1:1" hidden="1" x14ac:dyDescent="0.25">
      <c r="A195" t="s">
        <v>235</v>
      </c>
    </row>
    <row r="196" spans="1:1" hidden="1" x14ac:dyDescent="0.25">
      <c r="A196" t="s">
        <v>235</v>
      </c>
    </row>
    <row r="197" spans="1:1" hidden="1" x14ac:dyDescent="0.25">
      <c r="A197" t="s">
        <v>235</v>
      </c>
    </row>
    <row r="198" spans="1:1" x14ac:dyDescent="0.25">
      <c r="A198" t="s">
        <v>247</v>
      </c>
    </row>
    <row r="199" spans="1:1" hidden="1" x14ac:dyDescent="0.25">
      <c r="A199" t="s">
        <v>247</v>
      </c>
    </row>
    <row r="200" spans="1:1" hidden="1" x14ac:dyDescent="0.25">
      <c r="A200" t="s">
        <v>247</v>
      </c>
    </row>
    <row r="201" spans="1:1" hidden="1" x14ac:dyDescent="0.25">
      <c r="A201" t="s">
        <v>247</v>
      </c>
    </row>
    <row r="202" spans="1:1" hidden="1" x14ac:dyDescent="0.25">
      <c r="A202" t="s">
        <v>247</v>
      </c>
    </row>
    <row r="203" spans="1:1" hidden="1" x14ac:dyDescent="0.25">
      <c r="A203" t="s">
        <v>247</v>
      </c>
    </row>
    <row r="204" spans="1:1" hidden="1" x14ac:dyDescent="0.25">
      <c r="A204" t="s">
        <v>247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4C21D-CC68-4952-8A87-0A487D765518}">
  <sheetPr filterMode="1"/>
  <dimension ref="A2:A43"/>
  <sheetViews>
    <sheetView topLeftCell="A2" workbookViewId="0">
      <selection activeCell="A2" sqref="A2:A43"/>
    </sheetView>
  </sheetViews>
  <sheetFormatPr defaultRowHeight="15" x14ac:dyDescent="0.25"/>
  <sheetData>
    <row r="2" spans="1:1" x14ac:dyDescent="0.25">
      <c r="A2" t="s">
        <v>40</v>
      </c>
    </row>
    <row r="3" spans="1:1" x14ac:dyDescent="0.25">
      <c r="A3" t="s">
        <v>46</v>
      </c>
    </row>
    <row r="4" spans="1:1" hidden="1" x14ac:dyDescent="0.25">
      <c r="A4" t="s">
        <v>46</v>
      </c>
    </row>
    <row r="5" spans="1:1" x14ac:dyDescent="0.25">
      <c r="A5" t="s">
        <v>57</v>
      </c>
    </row>
    <row r="6" spans="1:1" hidden="1" x14ac:dyDescent="0.25">
      <c r="A6" t="s">
        <v>57</v>
      </c>
    </row>
    <row r="7" spans="1:1" x14ac:dyDescent="0.25">
      <c r="A7" t="s">
        <v>68</v>
      </c>
    </row>
    <row r="8" spans="1:1" x14ac:dyDescent="0.25">
      <c r="A8" t="s">
        <v>40</v>
      </c>
    </row>
    <row r="9" spans="1:1" hidden="1" x14ac:dyDescent="0.25">
      <c r="A9" t="s">
        <v>46</v>
      </c>
    </row>
    <row r="10" spans="1:1" hidden="1" x14ac:dyDescent="0.25">
      <c r="A10" t="s">
        <v>46</v>
      </c>
    </row>
    <row r="11" spans="1:1" x14ac:dyDescent="0.25">
      <c r="A11" t="s">
        <v>100</v>
      </c>
    </row>
    <row r="12" spans="1:1" hidden="1" x14ac:dyDescent="0.25">
      <c r="A12" t="s">
        <v>100</v>
      </c>
    </row>
    <row r="13" spans="1:1" hidden="1" x14ac:dyDescent="0.25">
      <c r="A13" t="s">
        <v>46</v>
      </c>
    </row>
    <row r="14" spans="1:1" hidden="1" x14ac:dyDescent="0.25">
      <c r="A14" t="s">
        <v>68</v>
      </c>
    </row>
    <row r="15" spans="1:1" hidden="1" x14ac:dyDescent="0.25">
      <c r="A15" t="s">
        <v>40</v>
      </c>
    </row>
    <row r="16" spans="1:1" hidden="1" x14ac:dyDescent="0.25">
      <c r="A16" t="s">
        <v>57</v>
      </c>
    </row>
    <row r="17" spans="1:1" hidden="1" x14ac:dyDescent="0.25">
      <c r="A17" t="s">
        <v>46</v>
      </c>
    </row>
    <row r="18" spans="1:1" hidden="1" x14ac:dyDescent="0.25">
      <c r="A18" t="s">
        <v>57</v>
      </c>
    </row>
    <row r="19" spans="1:1" hidden="1" x14ac:dyDescent="0.25">
      <c r="A19" t="s">
        <v>100</v>
      </c>
    </row>
    <row r="20" spans="1:1" hidden="1" x14ac:dyDescent="0.25">
      <c r="A20" t="s">
        <v>68</v>
      </c>
    </row>
    <row r="21" spans="1:1" x14ac:dyDescent="0.25">
      <c r="A21" t="s">
        <v>136</v>
      </c>
    </row>
    <row r="22" spans="1:1" hidden="1" x14ac:dyDescent="0.25">
      <c r="A22" t="s">
        <v>136</v>
      </c>
    </row>
    <row r="23" spans="1:1" hidden="1" x14ac:dyDescent="0.25">
      <c r="A23" t="s">
        <v>100</v>
      </c>
    </row>
    <row r="24" spans="1:1" hidden="1" x14ac:dyDescent="0.25">
      <c r="A24" t="s">
        <v>46</v>
      </c>
    </row>
    <row r="25" spans="1:1" hidden="1" x14ac:dyDescent="0.25">
      <c r="A25" t="s">
        <v>40</v>
      </c>
    </row>
    <row r="26" spans="1:1" hidden="1" x14ac:dyDescent="0.25">
      <c r="A26" t="s">
        <v>46</v>
      </c>
    </row>
    <row r="27" spans="1:1" hidden="1" x14ac:dyDescent="0.25">
      <c r="A27" t="s">
        <v>40</v>
      </c>
    </row>
    <row r="28" spans="1:1" hidden="1" x14ac:dyDescent="0.25">
      <c r="A28" t="s">
        <v>68</v>
      </c>
    </row>
    <row r="29" spans="1:1" hidden="1" x14ac:dyDescent="0.25">
      <c r="A29" t="s">
        <v>46</v>
      </c>
    </row>
    <row r="30" spans="1:1" hidden="1" x14ac:dyDescent="0.25">
      <c r="A30" t="s">
        <v>46</v>
      </c>
    </row>
    <row r="31" spans="1:1" hidden="1" x14ac:dyDescent="0.25">
      <c r="A31" t="s">
        <v>68</v>
      </c>
    </row>
    <row r="32" spans="1:1" hidden="1" x14ac:dyDescent="0.25">
      <c r="A32" t="s">
        <v>57</v>
      </c>
    </row>
    <row r="33" spans="1:1" hidden="1" x14ac:dyDescent="0.25">
      <c r="A33" t="s">
        <v>46</v>
      </c>
    </row>
    <row r="34" spans="1:1" hidden="1" x14ac:dyDescent="0.25">
      <c r="A34" t="s">
        <v>46</v>
      </c>
    </row>
    <row r="35" spans="1:1" hidden="1" x14ac:dyDescent="0.25">
      <c r="A35" t="s">
        <v>57</v>
      </c>
    </row>
    <row r="36" spans="1:1" hidden="1" x14ac:dyDescent="0.25">
      <c r="A36" t="s">
        <v>46</v>
      </c>
    </row>
    <row r="37" spans="1:1" hidden="1" x14ac:dyDescent="0.25">
      <c r="A37" t="s">
        <v>40</v>
      </c>
    </row>
    <row r="38" spans="1:1" hidden="1" x14ac:dyDescent="0.25">
      <c r="A38" t="s">
        <v>46</v>
      </c>
    </row>
    <row r="39" spans="1:1" hidden="1" x14ac:dyDescent="0.25">
      <c r="A39" t="s">
        <v>57</v>
      </c>
    </row>
    <row r="40" spans="1:1" hidden="1" x14ac:dyDescent="0.25">
      <c r="A40" t="s">
        <v>68</v>
      </c>
    </row>
    <row r="41" spans="1:1" x14ac:dyDescent="0.25">
      <c r="A41" t="s">
        <v>191</v>
      </c>
    </row>
    <row r="42" spans="1:1" hidden="1" x14ac:dyDescent="0.25">
      <c r="A42" t="s">
        <v>40</v>
      </c>
    </row>
    <row r="43" spans="1:1" hidden="1" x14ac:dyDescent="0.25">
      <c r="A43" t="s">
        <v>46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F6DB7-5225-4C5B-AD85-619DBD5C31F7}">
  <dimension ref="A1"/>
  <sheetViews>
    <sheetView workbookViewId="0">
      <selection sqref="A1:H104857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62714-3C31-488A-9400-D2A1EE6E4E4D}">
  <sheetPr filterMode="1"/>
  <dimension ref="A1:F203"/>
  <sheetViews>
    <sheetView topLeftCell="A100" workbookViewId="0">
      <selection activeCell="F2" sqref="F2:F203"/>
    </sheetView>
  </sheetViews>
  <sheetFormatPr defaultRowHeight="15" x14ac:dyDescent="0.25"/>
  <cols>
    <col min="1" max="2" width="16" customWidth="1"/>
  </cols>
  <sheetData>
    <row r="1" spans="1:6" x14ac:dyDescent="0.25">
      <c r="A1" t="s">
        <v>8</v>
      </c>
    </row>
    <row r="2" spans="1:6" x14ac:dyDescent="0.25">
      <c r="A2" t="s">
        <v>8</v>
      </c>
      <c r="C2">
        <f>SUMIF(Worksheet!$B$2:$B$204,Planilha1!A2,Worksheet!$H$2:$H$204)</f>
        <v>576</v>
      </c>
      <c r="D2">
        <f>SUMIF(Worksheet!$J$2:$J$204,A2&amp;"Teste Ramo",Worksheet!$H$2:$H$204)+SUMIF(Worksheet!$J$2:$J$204,A2&amp;"Teste Master",Worksheet!$H$2:$H$204)</f>
        <v>80</v>
      </c>
      <c r="E2" t="str">
        <f>IF(C2=0,"Não Iniciado",IF(D2=0,"Em Desenvolvimento","Teste"))</f>
        <v>Teste</v>
      </c>
      <c r="F2" t="str">
        <f>VLOOKUP(Planilha1!A2,Worksheet!$B$2:$I$204,8,FALSE)</f>
        <v>Aprovado</v>
      </c>
    </row>
    <row r="3" spans="1:6" hidden="1" x14ac:dyDescent="0.25">
      <c r="A3" t="s">
        <v>8</v>
      </c>
    </row>
    <row r="4" spans="1:6" hidden="1" x14ac:dyDescent="0.25">
      <c r="A4" t="s">
        <v>8</v>
      </c>
    </row>
    <row r="5" spans="1:6" hidden="1" x14ac:dyDescent="0.25">
      <c r="A5" t="s">
        <v>8</v>
      </c>
    </row>
    <row r="6" spans="1:6" hidden="1" x14ac:dyDescent="0.25">
      <c r="A6" t="s">
        <v>8</v>
      </c>
    </row>
    <row r="7" spans="1:6" hidden="1" x14ac:dyDescent="0.25">
      <c r="A7" t="s">
        <v>8</v>
      </c>
    </row>
    <row r="8" spans="1:6" x14ac:dyDescent="0.25">
      <c r="A8" t="s">
        <v>33</v>
      </c>
      <c r="C8">
        <f>SUMIF(Worksheet!$B$2:$B$204,Planilha1!A8,Worksheet!$H$2:$H$204)</f>
        <v>300</v>
      </c>
      <c r="D8">
        <f>SUMIF(Worksheet!$J$2:$J$204,A8&amp;"Teste Ramo",Worksheet!$H$2:$H$204)+SUMIF(Worksheet!$J$2:$J$204,A8&amp;"Teste Master",Worksheet!$H$2:$H$204)</f>
        <v>0</v>
      </c>
      <c r="E8" t="str">
        <f>IF(C8=0,"Não Iniciado",IF(D8=0,"Em Desenvolvimento","Teste"))</f>
        <v>Em Desenvolvimento</v>
      </c>
      <c r="F8" t="str">
        <f>VLOOKUP(Planilha1!A8,Worksheet!$B$2:$I$204,8,FALSE)</f>
        <v>Aprovado</v>
      </c>
    </row>
    <row r="9" spans="1:6" hidden="1" x14ac:dyDescent="0.25">
      <c r="A9" t="s">
        <v>33</v>
      </c>
    </row>
    <row r="10" spans="1:6" hidden="1" x14ac:dyDescent="0.25">
      <c r="A10" t="s">
        <v>33</v>
      </c>
    </row>
    <row r="11" spans="1:6" hidden="1" x14ac:dyDescent="0.25">
      <c r="A11" t="s">
        <v>33</v>
      </c>
    </row>
    <row r="12" spans="1:6" hidden="1" x14ac:dyDescent="0.25">
      <c r="A12" t="s">
        <v>33</v>
      </c>
    </row>
    <row r="13" spans="1:6" hidden="1" x14ac:dyDescent="0.25">
      <c r="A13" t="s">
        <v>33</v>
      </c>
    </row>
    <row r="14" spans="1:6" hidden="1" x14ac:dyDescent="0.25">
      <c r="A14" t="s">
        <v>33</v>
      </c>
    </row>
    <row r="15" spans="1:6" x14ac:dyDescent="0.25">
      <c r="A15" t="s">
        <v>48</v>
      </c>
      <c r="C15">
        <f>SUMIF(Worksheet!$B$2:$B$204,Planilha1!A15,Worksheet!$H$2:$H$204)</f>
        <v>240</v>
      </c>
      <c r="D15">
        <f>SUMIF(Worksheet!$J$2:$J$204,A15&amp;"Teste Ramo",Worksheet!$H$2:$H$204)+SUMIF(Worksheet!$J$2:$J$204,A15&amp;"Teste Master",Worksheet!$H$2:$H$204)</f>
        <v>0</v>
      </c>
      <c r="E15" t="str">
        <f>IF(C15=0,"Não Iniciado",IF(D15=0,"Em Desenvolvimento","Teste"))</f>
        <v>Em Desenvolvimento</v>
      </c>
      <c r="F15" t="str">
        <f>VLOOKUP(Planilha1!A15,Worksheet!$B$2:$I$204,8,FALSE)</f>
        <v>Aprovado</v>
      </c>
    </row>
    <row r="16" spans="1:6" hidden="1" x14ac:dyDescent="0.25">
      <c r="A16" t="s">
        <v>48</v>
      </c>
    </row>
    <row r="17" spans="1:6" hidden="1" x14ac:dyDescent="0.25">
      <c r="A17" t="s">
        <v>48</v>
      </c>
    </row>
    <row r="18" spans="1:6" hidden="1" x14ac:dyDescent="0.25">
      <c r="A18" t="s">
        <v>48</v>
      </c>
    </row>
    <row r="19" spans="1:6" hidden="1" x14ac:dyDescent="0.25">
      <c r="A19" t="s">
        <v>48</v>
      </c>
    </row>
    <row r="20" spans="1:6" hidden="1" x14ac:dyDescent="0.25">
      <c r="A20" t="s">
        <v>48</v>
      </c>
    </row>
    <row r="21" spans="1:6" hidden="1" x14ac:dyDescent="0.25">
      <c r="A21" t="s">
        <v>48</v>
      </c>
    </row>
    <row r="22" spans="1:6" x14ac:dyDescent="0.25">
      <c r="A22" t="s">
        <v>60</v>
      </c>
      <c r="C22">
        <f>SUMIF(Worksheet!$B$2:$B$204,Planilha1!A22,Worksheet!$H$2:$H$204)</f>
        <v>400</v>
      </c>
      <c r="D22">
        <f>SUMIF(Worksheet!$J$2:$J$204,A22&amp;"Teste Ramo",Worksheet!$H$2:$H$204)+SUMIF(Worksheet!$J$2:$J$204,A22&amp;"Teste Master",Worksheet!$H$2:$H$204)</f>
        <v>0</v>
      </c>
      <c r="E22" t="str">
        <f>IF(C22=0,"Não Iniciado",IF(D22=0,"Em Desenvolvimento","Teste"))</f>
        <v>Em Desenvolvimento</v>
      </c>
      <c r="F22" t="str">
        <f>VLOOKUP(Planilha1!A22,Worksheet!$B$2:$I$204,8,FALSE)</f>
        <v>Aprovado</v>
      </c>
    </row>
    <row r="23" spans="1:6" hidden="1" x14ac:dyDescent="0.25">
      <c r="A23" t="s">
        <v>60</v>
      </c>
    </row>
    <row r="24" spans="1:6" hidden="1" x14ac:dyDescent="0.25">
      <c r="A24" t="s">
        <v>60</v>
      </c>
    </row>
    <row r="25" spans="1:6" hidden="1" x14ac:dyDescent="0.25">
      <c r="A25" t="s">
        <v>60</v>
      </c>
    </row>
    <row r="26" spans="1:6" hidden="1" x14ac:dyDescent="0.25">
      <c r="A26" t="s">
        <v>60</v>
      </c>
    </row>
    <row r="27" spans="1:6" hidden="1" x14ac:dyDescent="0.25">
      <c r="A27" t="s">
        <v>60</v>
      </c>
    </row>
    <row r="28" spans="1:6" hidden="1" x14ac:dyDescent="0.25">
      <c r="A28" t="s">
        <v>60</v>
      </c>
    </row>
    <row r="29" spans="1:6" x14ac:dyDescent="0.25">
      <c r="A29" t="s">
        <v>72</v>
      </c>
      <c r="C29">
        <f>SUMIF(Worksheet!$B$2:$B$204,Planilha1!A29,Worksheet!$H$2:$H$204)</f>
        <v>297</v>
      </c>
      <c r="D29">
        <f>SUMIF(Worksheet!$J$2:$J$204,A29&amp;"Teste Ramo",Worksheet!$H$2:$H$204)+SUMIF(Worksheet!$J$2:$J$204,A29&amp;"Teste Master",Worksheet!$H$2:$H$204)</f>
        <v>0</v>
      </c>
      <c r="E29" t="str">
        <f>IF(C29=0,"Não Iniciado",IF(D29=0,"Em Desenvolvimento","Teste"))</f>
        <v>Em Desenvolvimento</v>
      </c>
      <c r="F29" t="str">
        <f>VLOOKUP(Planilha1!A29,Worksheet!$B$2:$I$204,8,FALSE)</f>
        <v>Aprovado</v>
      </c>
    </row>
    <row r="30" spans="1:6" hidden="1" x14ac:dyDescent="0.25">
      <c r="A30" t="s">
        <v>72</v>
      </c>
    </row>
    <row r="31" spans="1:6" hidden="1" x14ac:dyDescent="0.25">
      <c r="A31" t="s">
        <v>72</v>
      </c>
    </row>
    <row r="32" spans="1:6" hidden="1" x14ac:dyDescent="0.25">
      <c r="A32" t="s">
        <v>72</v>
      </c>
    </row>
    <row r="33" spans="1:6" hidden="1" x14ac:dyDescent="0.25">
      <c r="A33" t="s">
        <v>72</v>
      </c>
    </row>
    <row r="34" spans="1:6" x14ac:dyDescent="0.25">
      <c r="A34" t="s">
        <v>84</v>
      </c>
      <c r="C34">
        <f>SUMIF(Worksheet!$B$2:$B$204,Planilha1!A34,Worksheet!$H$2:$H$204)</f>
        <v>100</v>
      </c>
      <c r="D34">
        <f>SUMIF(Worksheet!$J$2:$J$204,A34&amp;"Teste Ramo",Worksheet!$H$2:$H$204)+SUMIF(Worksheet!$J$2:$J$204,A34&amp;"Teste Master",Worksheet!$H$2:$H$204)</f>
        <v>0</v>
      </c>
      <c r="E34" t="str">
        <f>IF(C34=0,"Não Iniciado",IF(D34=0,"Em Desenvolvimento","Teste"))</f>
        <v>Em Desenvolvimento</v>
      </c>
      <c r="F34" t="str">
        <f>VLOOKUP(Planilha1!A34,Worksheet!$B$2:$I$204,8,FALSE)</f>
        <v>Aprovado</v>
      </c>
    </row>
    <row r="35" spans="1:6" hidden="1" x14ac:dyDescent="0.25">
      <c r="A35" t="s">
        <v>84</v>
      </c>
    </row>
    <row r="36" spans="1:6" hidden="1" x14ac:dyDescent="0.25">
      <c r="A36" t="s">
        <v>84</v>
      </c>
    </row>
    <row r="37" spans="1:6" hidden="1" x14ac:dyDescent="0.25">
      <c r="A37" t="s">
        <v>84</v>
      </c>
    </row>
    <row r="38" spans="1:6" hidden="1" x14ac:dyDescent="0.25">
      <c r="A38" t="s">
        <v>84</v>
      </c>
    </row>
    <row r="39" spans="1:6" hidden="1" x14ac:dyDescent="0.25">
      <c r="A39" t="s">
        <v>84</v>
      </c>
    </row>
    <row r="40" spans="1:6" x14ac:dyDescent="0.25">
      <c r="A40" t="s">
        <v>92</v>
      </c>
      <c r="C40">
        <f>SUMIF(Worksheet!$B$2:$B$204,Planilha1!A40,Worksheet!$H$2:$H$204)</f>
        <v>80</v>
      </c>
      <c r="D40">
        <f>SUMIF(Worksheet!$J$2:$J$204,A40&amp;"Teste Ramo",Worksheet!$H$2:$H$204)+SUMIF(Worksheet!$J$2:$J$204,A40&amp;"Teste Master",Worksheet!$H$2:$H$204)</f>
        <v>0</v>
      </c>
      <c r="E40" t="str">
        <f>IF(C40=0,"Não Iniciado",IF(D40=0,"Em Desenvolvimento","Teste"))</f>
        <v>Em Desenvolvimento</v>
      </c>
      <c r="F40" t="str">
        <f>VLOOKUP(Planilha1!A40,Worksheet!$B$2:$I$204,8,FALSE)</f>
        <v>Aprovado</v>
      </c>
    </row>
    <row r="41" spans="1:6" hidden="1" x14ac:dyDescent="0.25">
      <c r="A41" t="s">
        <v>92</v>
      </c>
    </row>
    <row r="42" spans="1:6" hidden="1" x14ac:dyDescent="0.25">
      <c r="A42" t="s">
        <v>92</v>
      </c>
    </row>
    <row r="43" spans="1:6" hidden="1" x14ac:dyDescent="0.25">
      <c r="A43" t="s">
        <v>92</v>
      </c>
    </row>
    <row r="44" spans="1:6" hidden="1" x14ac:dyDescent="0.25">
      <c r="A44" t="s">
        <v>92</v>
      </c>
    </row>
    <row r="45" spans="1:6" hidden="1" x14ac:dyDescent="0.25">
      <c r="A45" t="s">
        <v>92</v>
      </c>
    </row>
    <row r="46" spans="1:6" hidden="1" x14ac:dyDescent="0.25">
      <c r="A46" t="s">
        <v>92</v>
      </c>
    </row>
    <row r="47" spans="1:6" x14ac:dyDescent="0.25">
      <c r="A47" t="s">
        <v>97</v>
      </c>
      <c r="C47">
        <f>SUMIF(Worksheet!$B$2:$B$204,Planilha1!A47,Worksheet!$H$2:$H$204)</f>
        <v>300</v>
      </c>
      <c r="D47">
        <f>SUMIF(Worksheet!$J$2:$J$204,A47&amp;"Teste Ramo",Worksheet!$H$2:$H$204)+SUMIF(Worksheet!$J$2:$J$204,A47&amp;"Teste Master",Worksheet!$H$2:$H$204)</f>
        <v>0</v>
      </c>
      <c r="E47" t="str">
        <f>IF(C47=0,"Não Iniciado",IF(D47=0,"Em Desenvolvimento","Teste"))</f>
        <v>Em Desenvolvimento</v>
      </c>
      <c r="F47" t="str">
        <f>VLOOKUP(Planilha1!A47,Worksheet!$B$2:$I$204,8,FALSE)</f>
        <v>Aprovado</v>
      </c>
    </row>
    <row r="48" spans="1:6" hidden="1" x14ac:dyDescent="0.25">
      <c r="A48" t="s">
        <v>97</v>
      </c>
    </row>
    <row r="49" spans="1:6" hidden="1" x14ac:dyDescent="0.25">
      <c r="A49" t="s">
        <v>97</v>
      </c>
    </row>
    <row r="50" spans="1:6" hidden="1" x14ac:dyDescent="0.25">
      <c r="A50" t="s">
        <v>97</v>
      </c>
    </row>
    <row r="51" spans="1:6" x14ac:dyDescent="0.25">
      <c r="A51" t="s">
        <v>107</v>
      </c>
      <c r="C51">
        <f>SUMIF(Worksheet!$B$2:$B$204,Planilha1!A51,Worksheet!$H$2:$H$204)</f>
        <v>0</v>
      </c>
      <c r="D51">
        <f>SUMIF(Worksheet!$J$2:$J$204,A51&amp;"Teste Ramo",Worksheet!$H$2:$H$204)+SUMIF(Worksheet!$J$2:$J$204,A51&amp;"Teste Master",Worksheet!$H$2:$H$204)</f>
        <v>0</v>
      </c>
      <c r="E51" t="str">
        <f>IF(C51=0,"Não Iniciado",IF(D51=0,"Em Desenvolvimento","Teste"))</f>
        <v>Não Iniciado</v>
      </c>
      <c r="F51" t="str">
        <f>VLOOKUP(Planilha1!A51,Worksheet!$B$2:$I$204,8,FALSE)</f>
        <v>Aprovado</v>
      </c>
    </row>
    <row r="52" spans="1:6" hidden="1" x14ac:dyDescent="0.25">
      <c r="A52" t="s">
        <v>107</v>
      </c>
    </row>
    <row r="53" spans="1:6" hidden="1" x14ac:dyDescent="0.25">
      <c r="A53" t="s">
        <v>107</v>
      </c>
    </row>
    <row r="54" spans="1:6" hidden="1" x14ac:dyDescent="0.25">
      <c r="A54" t="s">
        <v>107</v>
      </c>
    </row>
    <row r="55" spans="1:6" hidden="1" x14ac:dyDescent="0.25">
      <c r="A55" t="s">
        <v>107</v>
      </c>
    </row>
    <row r="56" spans="1:6" hidden="1" x14ac:dyDescent="0.25">
      <c r="A56" t="s">
        <v>107</v>
      </c>
    </row>
    <row r="57" spans="1:6" hidden="1" x14ac:dyDescent="0.25">
      <c r="A57" t="s">
        <v>107</v>
      </c>
    </row>
    <row r="58" spans="1:6" x14ac:dyDescent="0.25">
      <c r="A58" t="s">
        <v>113</v>
      </c>
      <c r="C58">
        <f>SUMIF(Worksheet!$B$2:$B$204,Planilha1!A58,Worksheet!$H$2:$H$204)</f>
        <v>0</v>
      </c>
      <c r="D58">
        <f>SUMIF(Worksheet!$J$2:$J$204,A58&amp;"Teste Ramo",Worksheet!$H$2:$H$204)+SUMIF(Worksheet!$J$2:$J$204,A58&amp;"Teste Master",Worksheet!$H$2:$H$204)</f>
        <v>0</v>
      </c>
      <c r="E58" t="str">
        <f>IF(C58=0,"Não Iniciado",IF(D58=0,"Em Desenvolvimento","Teste"))</f>
        <v>Não Iniciado</v>
      </c>
      <c r="F58" t="str">
        <f>VLOOKUP(Planilha1!A58,Worksheet!$B$2:$I$204,8,FALSE)</f>
        <v>Aprovado</v>
      </c>
    </row>
    <row r="59" spans="1:6" hidden="1" x14ac:dyDescent="0.25">
      <c r="A59" t="s">
        <v>113</v>
      </c>
    </row>
    <row r="60" spans="1:6" hidden="1" x14ac:dyDescent="0.25">
      <c r="A60" t="s">
        <v>113</v>
      </c>
    </row>
    <row r="61" spans="1:6" hidden="1" x14ac:dyDescent="0.25">
      <c r="A61" t="s">
        <v>113</v>
      </c>
    </row>
    <row r="62" spans="1:6" hidden="1" x14ac:dyDescent="0.25">
      <c r="A62" t="s">
        <v>113</v>
      </c>
    </row>
    <row r="63" spans="1:6" hidden="1" x14ac:dyDescent="0.25">
      <c r="A63" t="s">
        <v>113</v>
      </c>
    </row>
    <row r="64" spans="1:6" hidden="1" x14ac:dyDescent="0.25">
      <c r="A64" t="s">
        <v>113</v>
      </c>
    </row>
    <row r="65" spans="1:6" x14ac:dyDescent="0.25">
      <c r="A65" t="s">
        <v>116</v>
      </c>
      <c r="C65">
        <f>SUMIF(Worksheet!$B$2:$B$204,Planilha1!A65,Worksheet!$H$2:$H$204)</f>
        <v>100</v>
      </c>
      <c r="D65">
        <f>SUMIF(Worksheet!$J$2:$J$204,A65&amp;"Teste Ramo",Worksheet!$H$2:$H$204)+SUMIF(Worksheet!$J$2:$J$204,A65&amp;"Teste Master",Worksheet!$H$2:$H$204)</f>
        <v>0</v>
      </c>
      <c r="E65" t="str">
        <f>IF(C65=0,"Não Iniciado",IF(D65=0,"Em Desenvolvimento","Teste"))</f>
        <v>Em Desenvolvimento</v>
      </c>
      <c r="F65" t="str">
        <f>VLOOKUP(Planilha1!A65,Worksheet!$B$2:$I$204,8,FALSE)</f>
        <v>Aprovado</v>
      </c>
    </row>
    <row r="66" spans="1:6" hidden="1" x14ac:dyDescent="0.25">
      <c r="A66" t="s">
        <v>116</v>
      </c>
    </row>
    <row r="67" spans="1:6" hidden="1" x14ac:dyDescent="0.25">
      <c r="A67" t="s">
        <v>116</v>
      </c>
    </row>
    <row r="68" spans="1:6" x14ac:dyDescent="0.25">
      <c r="A68" t="s">
        <v>122</v>
      </c>
      <c r="C68">
        <f>SUMIF(Worksheet!$B$2:$B$204,Planilha1!A68,Worksheet!$H$2:$H$204)</f>
        <v>0</v>
      </c>
      <c r="D68">
        <f>SUMIF(Worksheet!$J$2:$J$204,A68&amp;"Teste Ramo",Worksheet!$H$2:$H$204)+SUMIF(Worksheet!$J$2:$J$204,A68&amp;"Teste Master",Worksheet!$H$2:$H$204)</f>
        <v>0</v>
      </c>
      <c r="E68" t="str">
        <f>IF(C68=0,"Não Iniciado",IF(D68=0,"Em Desenvolvimento","Teste"))</f>
        <v>Não Iniciado</v>
      </c>
      <c r="F68" t="str">
        <f>VLOOKUP(Planilha1!A68,Worksheet!$B$2:$I$204,8,FALSE)</f>
        <v>Aprovado</v>
      </c>
    </row>
    <row r="69" spans="1:6" hidden="1" x14ac:dyDescent="0.25">
      <c r="A69" t="s">
        <v>122</v>
      </c>
    </row>
    <row r="70" spans="1:6" hidden="1" x14ac:dyDescent="0.25">
      <c r="A70" t="s">
        <v>122</v>
      </c>
    </row>
    <row r="71" spans="1:6" hidden="1" x14ac:dyDescent="0.25">
      <c r="A71" t="s">
        <v>122</v>
      </c>
    </row>
    <row r="72" spans="1:6" hidden="1" x14ac:dyDescent="0.25">
      <c r="A72" t="s">
        <v>122</v>
      </c>
    </row>
    <row r="73" spans="1:6" hidden="1" x14ac:dyDescent="0.25">
      <c r="A73" t="s">
        <v>122</v>
      </c>
    </row>
    <row r="74" spans="1:6" x14ac:dyDescent="0.25">
      <c r="A74" t="s">
        <v>132</v>
      </c>
      <c r="C74">
        <f>SUMIF(Worksheet!$B$2:$B$204,Planilha1!A74,Worksheet!$H$2:$H$204)</f>
        <v>0</v>
      </c>
      <c r="D74">
        <f>SUMIF(Worksheet!$J$2:$J$204,A74&amp;"Teste Ramo",Worksheet!$H$2:$H$204)+SUMIF(Worksheet!$J$2:$J$204,A74&amp;"Teste Master",Worksheet!$H$2:$H$204)</f>
        <v>0</v>
      </c>
      <c r="E74" t="str">
        <f>IF(C74=0,"Não Iniciado",IF(D74=0,"Em Desenvolvimento","Teste"))</f>
        <v>Não Iniciado</v>
      </c>
      <c r="F74" t="str">
        <f>VLOOKUP(Planilha1!A74,Worksheet!$B$2:$I$204,8,FALSE)</f>
        <v>Aprovado</v>
      </c>
    </row>
    <row r="75" spans="1:6" hidden="1" x14ac:dyDescent="0.25">
      <c r="A75" t="s">
        <v>132</v>
      </c>
    </row>
    <row r="76" spans="1:6" hidden="1" x14ac:dyDescent="0.25">
      <c r="A76" t="s">
        <v>132</v>
      </c>
    </row>
    <row r="77" spans="1:6" hidden="1" x14ac:dyDescent="0.25">
      <c r="A77" t="s">
        <v>132</v>
      </c>
    </row>
    <row r="78" spans="1:6" hidden="1" x14ac:dyDescent="0.25">
      <c r="A78" t="s">
        <v>132</v>
      </c>
    </row>
    <row r="79" spans="1:6" hidden="1" x14ac:dyDescent="0.25">
      <c r="A79" t="s">
        <v>132</v>
      </c>
    </row>
    <row r="80" spans="1:6" hidden="1" x14ac:dyDescent="0.25">
      <c r="A80" t="s">
        <v>132</v>
      </c>
    </row>
    <row r="81" spans="1:6" x14ac:dyDescent="0.25">
      <c r="A81" t="s">
        <v>138</v>
      </c>
      <c r="C81">
        <f>SUMIF(Worksheet!$B$2:$B$204,Planilha1!A81,Worksheet!$H$2:$H$204)</f>
        <v>295</v>
      </c>
      <c r="D81">
        <f>SUMIF(Worksheet!$J$2:$J$204,A81&amp;"Teste Ramo",Worksheet!$H$2:$H$204)+SUMIF(Worksheet!$J$2:$J$204,A81&amp;"Teste Master",Worksheet!$H$2:$H$204)</f>
        <v>0</v>
      </c>
      <c r="E81" t="str">
        <f>IF(C81=0,"Não Iniciado",IF(D81=0,"Em Desenvolvimento","Teste"))</f>
        <v>Em Desenvolvimento</v>
      </c>
      <c r="F81" t="str">
        <f>VLOOKUP(Planilha1!A81,Worksheet!$B$2:$I$204,8,FALSE)</f>
        <v>Aprovado</v>
      </c>
    </row>
    <row r="82" spans="1:6" hidden="1" x14ac:dyDescent="0.25">
      <c r="A82" t="s">
        <v>138</v>
      </c>
    </row>
    <row r="83" spans="1:6" hidden="1" x14ac:dyDescent="0.25">
      <c r="A83" t="s">
        <v>138</v>
      </c>
    </row>
    <row r="84" spans="1:6" hidden="1" x14ac:dyDescent="0.25">
      <c r="A84" t="s">
        <v>138</v>
      </c>
    </row>
    <row r="85" spans="1:6" hidden="1" x14ac:dyDescent="0.25">
      <c r="A85" t="s">
        <v>138</v>
      </c>
    </row>
    <row r="86" spans="1:6" hidden="1" x14ac:dyDescent="0.25">
      <c r="A86" t="s">
        <v>138</v>
      </c>
    </row>
    <row r="87" spans="1:6" hidden="1" x14ac:dyDescent="0.25">
      <c r="A87" t="s">
        <v>138</v>
      </c>
    </row>
    <row r="88" spans="1:6" x14ac:dyDescent="0.25">
      <c r="A88" t="s">
        <v>143</v>
      </c>
      <c r="C88">
        <f>SUMIF(Worksheet!$B$2:$B$204,Planilha1!A88,Worksheet!$H$2:$H$204)</f>
        <v>0</v>
      </c>
      <c r="D88">
        <f>SUMIF(Worksheet!$J$2:$J$204,A88&amp;"Teste Ramo",Worksheet!$H$2:$H$204)+SUMIF(Worksheet!$J$2:$J$204,A88&amp;"Teste Master",Worksheet!$H$2:$H$204)</f>
        <v>0</v>
      </c>
      <c r="E88" t="str">
        <f>IF(C88=0,"Não Iniciado",IF(D88=0,"Em Desenvolvimento","Teste"))</f>
        <v>Não Iniciado</v>
      </c>
      <c r="F88" t="str">
        <f>VLOOKUP(Planilha1!A88,Worksheet!$B$2:$I$204,8,FALSE)</f>
        <v>Aprovado</v>
      </c>
    </row>
    <row r="89" spans="1:6" hidden="1" x14ac:dyDescent="0.25">
      <c r="A89" t="s">
        <v>143</v>
      </c>
    </row>
    <row r="90" spans="1:6" hidden="1" x14ac:dyDescent="0.25">
      <c r="A90" t="s">
        <v>143</v>
      </c>
    </row>
    <row r="91" spans="1:6" hidden="1" x14ac:dyDescent="0.25">
      <c r="A91" t="s">
        <v>143</v>
      </c>
    </row>
    <row r="92" spans="1:6" hidden="1" x14ac:dyDescent="0.25">
      <c r="A92" t="s">
        <v>143</v>
      </c>
    </row>
    <row r="93" spans="1:6" hidden="1" x14ac:dyDescent="0.25">
      <c r="A93" t="s">
        <v>143</v>
      </c>
    </row>
    <row r="94" spans="1:6" hidden="1" x14ac:dyDescent="0.25">
      <c r="A94" t="s">
        <v>143</v>
      </c>
    </row>
    <row r="95" spans="1:6" x14ac:dyDescent="0.25">
      <c r="A95" t="s">
        <v>145</v>
      </c>
      <c r="C95">
        <f>SUMIF(Worksheet!$B$2:$B$204,Planilha1!A95,Worksheet!$H$2:$H$204)</f>
        <v>0</v>
      </c>
      <c r="D95">
        <f>SUMIF(Worksheet!$J$2:$J$204,A95&amp;"Teste Ramo",Worksheet!$H$2:$H$204)+SUMIF(Worksheet!$J$2:$J$204,A95&amp;"Teste Master",Worksheet!$H$2:$H$204)</f>
        <v>0</v>
      </c>
      <c r="E95" t="str">
        <f>IF(C95=0,"Não Iniciado",IF(D95=0,"Em Desenvolvimento","Teste"))</f>
        <v>Não Iniciado</v>
      </c>
      <c r="F95" t="str">
        <f>VLOOKUP(Planilha1!A95,Worksheet!$B$2:$I$204,8,FALSE)</f>
        <v>Aprovado</v>
      </c>
    </row>
    <row r="96" spans="1:6" hidden="1" x14ac:dyDescent="0.25">
      <c r="A96" t="s">
        <v>145</v>
      </c>
    </row>
    <row r="97" spans="1:6" hidden="1" x14ac:dyDescent="0.25">
      <c r="A97" t="s">
        <v>145</v>
      </c>
    </row>
    <row r="98" spans="1:6" hidden="1" x14ac:dyDescent="0.25">
      <c r="A98" t="s">
        <v>145</v>
      </c>
    </row>
    <row r="99" spans="1:6" hidden="1" x14ac:dyDescent="0.25">
      <c r="A99" t="s">
        <v>145</v>
      </c>
    </row>
    <row r="100" spans="1:6" x14ac:dyDescent="0.25">
      <c r="A100" t="s">
        <v>151</v>
      </c>
      <c r="C100">
        <f>SUMIF(Worksheet!$B$2:$B$204,Planilha1!A100,Worksheet!$H$2:$H$204)</f>
        <v>0</v>
      </c>
      <c r="D100">
        <f>SUMIF(Worksheet!$J$2:$J$204,A100&amp;"Teste Ramo",Worksheet!$H$2:$H$204)+SUMIF(Worksheet!$J$2:$J$204,A100&amp;"Teste Master",Worksheet!$H$2:$H$204)</f>
        <v>0</v>
      </c>
      <c r="E100" t="str">
        <f>IF(C100=0,"Não Iniciado",IF(D100=0,"Em Desenvolvimento","Teste"))</f>
        <v>Não Iniciado</v>
      </c>
      <c r="F100" t="str">
        <f>VLOOKUP(Planilha1!A100,Worksheet!$B$2:$I$204,8,FALSE)</f>
        <v>Aprovado</v>
      </c>
    </row>
    <row r="101" spans="1:6" hidden="1" x14ac:dyDescent="0.25">
      <c r="A101" t="s">
        <v>151</v>
      </c>
    </row>
    <row r="102" spans="1:6" hidden="1" x14ac:dyDescent="0.25">
      <c r="A102" t="s">
        <v>151</v>
      </c>
    </row>
    <row r="103" spans="1:6" hidden="1" x14ac:dyDescent="0.25">
      <c r="A103" t="s">
        <v>151</v>
      </c>
    </row>
    <row r="104" spans="1:6" x14ac:dyDescent="0.25">
      <c r="A104" t="s">
        <v>152</v>
      </c>
      <c r="C104">
        <f>SUMIF(Worksheet!$B$2:$B$204,Planilha1!A104,Worksheet!$H$2:$H$204)</f>
        <v>0</v>
      </c>
      <c r="D104">
        <f>SUMIF(Worksheet!$J$2:$J$204,A104&amp;"Teste Ramo",Worksheet!$H$2:$H$204)+SUMIF(Worksheet!$J$2:$J$204,A104&amp;"Teste Master",Worksheet!$H$2:$H$204)</f>
        <v>0</v>
      </c>
      <c r="E104" t="str">
        <f>IF(C104=0,"Não Iniciado",IF(D104=0,"Em Desenvolvimento","Teste"))</f>
        <v>Não Iniciado</v>
      </c>
      <c r="F104" t="str">
        <f>VLOOKUP(Planilha1!A104,Worksheet!$B$2:$I$204,8,FALSE)</f>
        <v>Aprovado</v>
      </c>
    </row>
    <row r="105" spans="1:6" hidden="1" x14ac:dyDescent="0.25">
      <c r="A105" t="s">
        <v>152</v>
      </c>
    </row>
    <row r="106" spans="1:6" hidden="1" x14ac:dyDescent="0.25">
      <c r="A106" t="s">
        <v>152</v>
      </c>
    </row>
    <row r="107" spans="1:6" hidden="1" x14ac:dyDescent="0.25">
      <c r="A107" t="s">
        <v>152</v>
      </c>
    </row>
    <row r="108" spans="1:6" hidden="1" x14ac:dyDescent="0.25">
      <c r="A108" t="s">
        <v>152</v>
      </c>
    </row>
    <row r="109" spans="1:6" hidden="1" x14ac:dyDescent="0.25">
      <c r="A109" t="s">
        <v>152</v>
      </c>
    </row>
    <row r="110" spans="1:6" hidden="1" x14ac:dyDescent="0.25">
      <c r="A110" t="s">
        <v>152</v>
      </c>
    </row>
    <row r="111" spans="1:6" x14ac:dyDescent="0.25">
      <c r="A111" t="s">
        <v>155</v>
      </c>
      <c r="C111">
        <f>SUMIF(Worksheet!$B$2:$B$204,Planilha1!A111,Worksheet!$H$2:$H$204)</f>
        <v>0</v>
      </c>
      <c r="D111">
        <f>SUMIF(Worksheet!$J$2:$J$204,A111&amp;"Teste Ramo",Worksheet!$H$2:$H$204)+SUMIF(Worksheet!$J$2:$J$204,A111&amp;"Teste Master",Worksheet!$H$2:$H$204)</f>
        <v>0</v>
      </c>
      <c r="E111" t="str">
        <f>IF(C111=0,"Não Iniciado",IF(D111=0,"Em Desenvolvimento","Teste"))</f>
        <v>Não Iniciado</v>
      </c>
      <c r="F111" t="str">
        <f>VLOOKUP(Planilha1!A111,Worksheet!$B$2:$I$204,8,FALSE)</f>
        <v>Aprovado</v>
      </c>
    </row>
    <row r="112" spans="1:6" hidden="1" x14ac:dyDescent="0.25">
      <c r="A112" t="s">
        <v>155</v>
      </c>
    </row>
    <row r="113" spans="1:6" hidden="1" x14ac:dyDescent="0.25">
      <c r="A113" t="s">
        <v>155</v>
      </c>
    </row>
    <row r="114" spans="1:6" hidden="1" x14ac:dyDescent="0.25">
      <c r="A114" t="s">
        <v>155</v>
      </c>
    </row>
    <row r="115" spans="1:6" hidden="1" x14ac:dyDescent="0.25">
      <c r="A115" t="s">
        <v>155</v>
      </c>
    </row>
    <row r="116" spans="1:6" x14ac:dyDescent="0.25">
      <c r="A116" t="s">
        <v>156</v>
      </c>
      <c r="C116">
        <f>SUMIF(Worksheet!$B$2:$B$204,Planilha1!A116,Worksheet!$H$2:$H$204)</f>
        <v>0</v>
      </c>
      <c r="D116">
        <f>SUMIF(Worksheet!$J$2:$J$204,A116&amp;"Teste Ramo",Worksheet!$H$2:$H$204)+SUMIF(Worksheet!$J$2:$J$204,A116&amp;"Teste Master",Worksheet!$H$2:$H$204)</f>
        <v>0</v>
      </c>
      <c r="E116" t="str">
        <f>IF(C116=0,"Não Iniciado",IF(D116=0,"Em Desenvolvimento","Teste"))</f>
        <v>Não Iniciado</v>
      </c>
      <c r="F116" t="str">
        <f>VLOOKUP(Planilha1!A116,Worksheet!$B$2:$I$204,8,FALSE)</f>
        <v>Aprovado</v>
      </c>
    </row>
    <row r="117" spans="1:6" hidden="1" x14ac:dyDescent="0.25">
      <c r="A117" t="s">
        <v>156</v>
      </c>
    </row>
    <row r="118" spans="1:6" hidden="1" x14ac:dyDescent="0.25">
      <c r="A118" t="s">
        <v>156</v>
      </c>
    </row>
    <row r="119" spans="1:6" hidden="1" x14ac:dyDescent="0.25">
      <c r="A119" t="s">
        <v>156</v>
      </c>
    </row>
    <row r="120" spans="1:6" hidden="1" x14ac:dyDescent="0.25">
      <c r="A120" t="s">
        <v>156</v>
      </c>
    </row>
    <row r="121" spans="1:6" x14ac:dyDescent="0.25">
      <c r="A121" t="s">
        <v>159</v>
      </c>
      <c r="C121">
        <f>SUMIF(Worksheet!$B$2:$B$204,Planilha1!A121,Worksheet!$H$2:$H$204)</f>
        <v>0</v>
      </c>
      <c r="D121">
        <f>SUMIF(Worksheet!$J$2:$J$204,A121&amp;"Teste Ramo",Worksheet!$H$2:$H$204)+SUMIF(Worksheet!$J$2:$J$204,A121&amp;"Teste Master",Worksheet!$H$2:$H$204)</f>
        <v>0</v>
      </c>
      <c r="E121" t="str">
        <f>IF(C121=0,"Não Iniciado",IF(D121=0,"Em Desenvolvimento","Teste"))</f>
        <v>Não Iniciado</v>
      </c>
      <c r="F121" t="str">
        <f>VLOOKUP(Planilha1!A121,Worksheet!$B$2:$I$204,8,FALSE)</f>
        <v>Aprovado</v>
      </c>
    </row>
    <row r="122" spans="1:6" hidden="1" x14ac:dyDescent="0.25">
      <c r="A122" t="s">
        <v>159</v>
      </c>
    </row>
    <row r="123" spans="1:6" hidden="1" x14ac:dyDescent="0.25">
      <c r="A123" t="s">
        <v>159</v>
      </c>
    </row>
    <row r="124" spans="1:6" hidden="1" x14ac:dyDescent="0.25">
      <c r="A124" t="s">
        <v>159</v>
      </c>
    </row>
    <row r="125" spans="1:6" hidden="1" x14ac:dyDescent="0.25">
      <c r="A125" t="s">
        <v>159</v>
      </c>
    </row>
    <row r="126" spans="1:6" x14ac:dyDescent="0.25">
      <c r="A126" t="s">
        <v>166</v>
      </c>
      <c r="C126">
        <f>SUMIF(Worksheet!$B$2:$B$204,Planilha1!A126,Worksheet!$H$2:$H$204)</f>
        <v>0</v>
      </c>
      <c r="D126">
        <f>SUMIF(Worksheet!$J$2:$J$204,A126&amp;"Teste Ramo",Worksheet!$H$2:$H$204)+SUMIF(Worksheet!$J$2:$J$204,A126&amp;"Teste Master",Worksheet!$H$2:$H$204)</f>
        <v>0</v>
      </c>
      <c r="E126" t="str">
        <f>IF(C126=0,"Não Iniciado",IF(D126=0,"Em Desenvolvimento","Teste"))</f>
        <v>Não Iniciado</v>
      </c>
      <c r="F126" t="str">
        <f>VLOOKUP(Planilha1!A126,Worksheet!$B$2:$I$204,8,FALSE)</f>
        <v>Previsto</v>
      </c>
    </row>
    <row r="127" spans="1:6" hidden="1" x14ac:dyDescent="0.25">
      <c r="A127" t="s">
        <v>166</v>
      </c>
    </row>
    <row r="128" spans="1:6" hidden="1" x14ac:dyDescent="0.25">
      <c r="A128" t="s">
        <v>166</v>
      </c>
    </row>
    <row r="129" spans="1:6" hidden="1" x14ac:dyDescent="0.25">
      <c r="A129" t="s">
        <v>166</v>
      </c>
    </row>
    <row r="130" spans="1:6" hidden="1" x14ac:dyDescent="0.25">
      <c r="A130" t="s">
        <v>166</v>
      </c>
    </row>
    <row r="131" spans="1:6" x14ac:dyDescent="0.25">
      <c r="A131" t="s">
        <v>168</v>
      </c>
      <c r="C131">
        <f>SUMIF(Worksheet!$B$2:$B$204,Planilha1!A131,Worksheet!$H$2:$H$204)</f>
        <v>0</v>
      </c>
      <c r="D131">
        <f>SUMIF(Worksheet!$J$2:$J$204,A131&amp;"Teste Ramo",Worksheet!$H$2:$H$204)+SUMIF(Worksheet!$J$2:$J$204,A131&amp;"Teste Master",Worksheet!$H$2:$H$204)</f>
        <v>0</v>
      </c>
      <c r="E131" t="str">
        <f>IF(C131=0,"Não Iniciado",IF(D131=0,"Em Desenvolvimento","Teste"))</f>
        <v>Não Iniciado</v>
      </c>
      <c r="F131" t="str">
        <f>VLOOKUP(Planilha1!A131,Worksheet!$B$2:$I$204,8,FALSE)</f>
        <v>Aprovado</v>
      </c>
    </row>
    <row r="132" spans="1:6" hidden="1" x14ac:dyDescent="0.25">
      <c r="A132" t="s">
        <v>168</v>
      </c>
    </row>
    <row r="133" spans="1:6" hidden="1" x14ac:dyDescent="0.25">
      <c r="A133" t="s">
        <v>168</v>
      </c>
    </row>
    <row r="134" spans="1:6" hidden="1" x14ac:dyDescent="0.25">
      <c r="A134" t="s">
        <v>168</v>
      </c>
    </row>
    <row r="135" spans="1:6" hidden="1" x14ac:dyDescent="0.25">
      <c r="A135" t="s">
        <v>168</v>
      </c>
    </row>
    <row r="136" spans="1:6" hidden="1" x14ac:dyDescent="0.25">
      <c r="A136" t="s">
        <v>168</v>
      </c>
    </row>
    <row r="137" spans="1:6" hidden="1" x14ac:dyDescent="0.25">
      <c r="A137" t="s">
        <v>168</v>
      </c>
    </row>
    <row r="138" spans="1:6" x14ac:dyDescent="0.25">
      <c r="A138" t="s">
        <v>175</v>
      </c>
      <c r="C138">
        <f>SUMIF(Worksheet!$B$2:$B$204,Planilha1!A138,Worksheet!$H$2:$H$204)</f>
        <v>0</v>
      </c>
      <c r="D138">
        <f>SUMIF(Worksheet!$J$2:$J$204,A138&amp;"Teste Ramo",Worksheet!$H$2:$H$204)+SUMIF(Worksheet!$J$2:$J$204,A138&amp;"Teste Master",Worksheet!$H$2:$H$204)</f>
        <v>0</v>
      </c>
      <c r="E138" t="str">
        <f>IF(C138=0,"Não Iniciado",IF(D138=0,"Em Desenvolvimento","Teste"))</f>
        <v>Não Iniciado</v>
      </c>
      <c r="F138" t="str">
        <f>VLOOKUP(Planilha1!A138,Worksheet!$B$2:$I$204,8,FALSE)</f>
        <v>Previsto</v>
      </c>
    </row>
    <row r="139" spans="1:6" hidden="1" x14ac:dyDescent="0.25">
      <c r="A139" t="s">
        <v>175</v>
      </c>
    </row>
    <row r="140" spans="1:6" hidden="1" x14ac:dyDescent="0.25">
      <c r="A140" t="s">
        <v>175</v>
      </c>
    </row>
    <row r="141" spans="1:6" hidden="1" x14ac:dyDescent="0.25">
      <c r="A141" t="s">
        <v>175</v>
      </c>
    </row>
    <row r="142" spans="1:6" hidden="1" x14ac:dyDescent="0.25">
      <c r="A142" t="s">
        <v>175</v>
      </c>
    </row>
    <row r="143" spans="1:6" hidden="1" x14ac:dyDescent="0.25">
      <c r="A143" t="s">
        <v>175</v>
      </c>
    </row>
    <row r="144" spans="1:6" hidden="1" x14ac:dyDescent="0.25">
      <c r="A144" t="s">
        <v>175</v>
      </c>
    </row>
    <row r="145" spans="1:6" x14ac:dyDescent="0.25">
      <c r="A145" t="s">
        <v>178</v>
      </c>
      <c r="C145">
        <f>SUMIF(Worksheet!$B$2:$B$204,Planilha1!A145,Worksheet!$H$2:$H$204)</f>
        <v>0</v>
      </c>
      <c r="D145">
        <f>SUMIF(Worksheet!$J$2:$J$204,A145&amp;"Teste Ramo",Worksheet!$H$2:$H$204)+SUMIF(Worksheet!$J$2:$J$204,A145&amp;"Teste Master",Worksheet!$H$2:$H$204)</f>
        <v>0</v>
      </c>
      <c r="E145" t="str">
        <f>IF(C145=0,"Não Iniciado",IF(D145=0,"Em Desenvolvimento","Teste"))</f>
        <v>Não Iniciado</v>
      </c>
      <c r="F145" t="str">
        <f>VLOOKUP(Planilha1!A145,Worksheet!$B$2:$I$204,8,FALSE)</f>
        <v>Previsto</v>
      </c>
    </row>
    <row r="146" spans="1:6" hidden="1" x14ac:dyDescent="0.25">
      <c r="A146" t="s">
        <v>178</v>
      </c>
    </row>
    <row r="147" spans="1:6" hidden="1" x14ac:dyDescent="0.25">
      <c r="A147" t="s">
        <v>178</v>
      </c>
    </row>
    <row r="148" spans="1:6" hidden="1" x14ac:dyDescent="0.25">
      <c r="A148" t="s">
        <v>178</v>
      </c>
    </row>
    <row r="149" spans="1:6" x14ac:dyDescent="0.25">
      <c r="A149" t="s">
        <v>180</v>
      </c>
      <c r="C149">
        <f>SUMIF(Worksheet!$B$2:$B$204,Planilha1!A149,Worksheet!$H$2:$H$204)</f>
        <v>0</v>
      </c>
      <c r="D149">
        <f>SUMIF(Worksheet!$J$2:$J$204,A149&amp;"Teste Ramo",Worksheet!$H$2:$H$204)+SUMIF(Worksheet!$J$2:$J$204,A149&amp;"Teste Master",Worksheet!$H$2:$H$204)</f>
        <v>0</v>
      </c>
      <c r="E149" t="str">
        <f>IF(C149=0,"Não Iniciado",IF(D149=0,"Em Desenvolvimento","Teste"))</f>
        <v>Não Iniciado</v>
      </c>
      <c r="F149" t="str">
        <f>VLOOKUP(Planilha1!A149,Worksheet!$B$2:$I$204,8,FALSE)</f>
        <v>Previsto</v>
      </c>
    </row>
    <row r="150" spans="1:6" hidden="1" x14ac:dyDescent="0.25">
      <c r="A150" t="s">
        <v>180</v>
      </c>
    </row>
    <row r="151" spans="1:6" hidden="1" x14ac:dyDescent="0.25">
      <c r="A151" t="s">
        <v>180</v>
      </c>
    </row>
    <row r="152" spans="1:6" hidden="1" x14ac:dyDescent="0.25">
      <c r="A152" t="s">
        <v>180</v>
      </c>
    </row>
    <row r="153" spans="1:6" x14ac:dyDescent="0.25">
      <c r="A153" t="s">
        <v>183</v>
      </c>
      <c r="C153">
        <f>SUMIF(Worksheet!$B$2:$B$204,Planilha1!A153,Worksheet!$H$2:$H$204)</f>
        <v>0</v>
      </c>
      <c r="D153">
        <f>SUMIF(Worksheet!$J$2:$J$204,A153&amp;"Teste Ramo",Worksheet!$H$2:$H$204)+SUMIF(Worksheet!$J$2:$J$204,A153&amp;"Teste Master",Worksheet!$H$2:$H$204)</f>
        <v>0</v>
      </c>
      <c r="E153" t="str">
        <f>IF(C153=0,"Não Iniciado",IF(D153=0,"Em Desenvolvimento","Teste"))</f>
        <v>Não Iniciado</v>
      </c>
      <c r="F153" t="str">
        <f>VLOOKUP(Planilha1!A153,Worksheet!$B$2:$I$204,8,FALSE)</f>
        <v>Previsto</v>
      </c>
    </row>
    <row r="154" spans="1:6" hidden="1" x14ac:dyDescent="0.25">
      <c r="A154" t="s">
        <v>183</v>
      </c>
    </row>
    <row r="155" spans="1:6" hidden="1" x14ac:dyDescent="0.25">
      <c r="A155" t="s">
        <v>183</v>
      </c>
    </row>
    <row r="156" spans="1:6" hidden="1" x14ac:dyDescent="0.25">
      <c r="A156" t="s">
        <v>183</v>
      </c>
    </row>
    <row r="157" spans="1:6" hidden="1" x14ac:dyDescent="0.25">
      <c r="A157" t="s">
        <v>183</v>
      </c>
    </row>
    <row r="158" spans="1:6" hidden="1" x14ac:dyDescent="0.25">
      <c r="A158" t="s">
        <v>183</v>
      </c>
    </row>
    <row r="159" spans="1:6" hidden="1" x14ac:dyDescent="0.25">
      <c r="A159" t="s">
        <v>183</v>
      </c>
    </row>
    <row r="160" spans="1:6" x14ac:dyDescent="0.25">
      <c r="A160" t="s">
        <v>188</v>
      </c>
      <c r="C160">
        <f>SUMIF(Worksheet!$B$2:$B$204,Planilha1!A160,Worksheet!$H$2:$H$204)</f>
        <v>0</v>
      </c>
      <c r="D160">
        <f>SUMIF(Worksheet!$J$2:$J$204,A160&amp;"Teste Ramo",Worksheet!$H$2:$H$204)+SUMIF(Worksheet!$J$2:$J$204,A160&amp;"Teste Master",Worksheet!$H$2:$H$204)</f>
        <v>0</v>
      </c>
      <c r="E160" t="str">
        <f>IF(C160=0,"Não Iniciado",IF(D160=0,"Em Desenvolvimento","Teste"))</f>
        <v>Não Iniciado</v>
      </c>
      <c r="F160" t="str">
        <f>VLOOKUP(Planilha1!A160,Worksheet!$B$2:$I$204,8,FALSE)</f>
        <v>Previsto</v>
      </c>
    </row>
    <row r="161" spans="1:6" hidden="1" x14ac:dyDescent="0.25">
      <c r="A161" t="s">
        <v>188</v>
      </c>
    </row>
    <row r="162" spans="1:6" hidden="1" x14ac:dyDescent="0.25">
      <c r="A162" t="s">
        <v>188</v>
      </c>
    </row>
    <row r="163" spans="1:6" hidden="1" x14ac:dyDescent="0.25">
      <c r="A163" t="s">
        <v>188</v>
      </c>
    </row>
    <row r="164" spans="1:6" hidden="1" x14ac:dyDescent="0.25">
      <c r="A164" t="s">
        <v>188</v>
      </c>
    </row>
    <row r="165" spans="1:6" hidden="1" x14ac:dyDescent="0.25">
      <c r="A165" t="s">
        <v>188</v>
      </c>
    </row>
    <row r="166" spans="1:6" hidden="1" x14ac:dyDescent="0.25">
      <c r="A166" t="s">
        <v>188</v>
      </c>
    </row>
    <row r="167" spans="1:6" x14ac:dyDescent="0.25">
      <c r="A167" t="s">
        <v>192</v>
      </c>
      <c r="C167">
        <f>SUMIF(Worksheet!$B$2:$B$204,Planilha1!A167,Worksheet!$H$2:$H$204)</f>
        <v>0</v>
      </c>
      <c r="D167">
        <f>SUMIF(Worksheet!$J$2:$J$204,A167&amp;"Teste Ramo",Worksheet!$H$2:$H$204)+SUMIF(Worksheet!$J$2:$J$204,A167&amp;"Teste Master",Worksheet!$H$2:$H$204)</f>
        <v>0</v>
      </c>
      <c r="E167" t="str">
        <f>IF(C167=0,"Não Iniciado",IF(D167=0,"Em Desenvolvimento","Teste"))</f>
        <v>Não Iniciado</v>
      </c>
      <c r="F167" t="str">
        <f>VLOOKUP(Planilha1!A167,Worksheet!$B$2:$I$204,8,FALSE)</f>
        <v>Previsto</v>
      </c>
    </row>
    <row r="168" spans="1:6" hidden="1" x14ac:dyDescent="0.25">
      <c r="A168" t="s">
        <v>192</v>
      </c>
    </row>
    <row r="169" spans="1:6" hidden="1" x14ac:dyDescent="0.25">
      <c r="A169" t="s">
        <v>192</v>
      </c>
    </row>
    <row r="170" spans="1:6" hidden="1" x14ac:dyDescent="0.25">
      <c r="A170" t="s">
        <v>192</v>
      </c>
    </row>
    <row r="171" spans="1:6" hidden="1" x14ac:dyDescent="0.25">
      <c r="A171" t="s">
        <v>192</v>
      </c>
    </row>
    <row r="172" spans="1:6" hidden="1" x14ac:dyDescent="0.25">
      <c r="A172" t="s">
        <v>192</v>
      </c>
    </row>
    <row r="173" spans="1:6" hidden="1" x14ac:dyDescent="0.25">
      <c r="A173" t="s">
        <v>192</v>
      </c>
    </row>
    <row r="174" spans="1:6" x14ac:dyDescent="0.25">
      <c r="A174" t="s">
        <v>202</v>
      </c>
      <c r="C174">
        <f>SUMIF(Worksheet!$B$2:$B$204,Planilha1!A174,Worksheet!$H$2:$H$204)</f>
        <v>395</v>
      </c>
      <c r="D174">
        <f>SUMIF(Worksheet!$J$2:$J$204,A174&amp;"Teste Ramo",Worksheet!$H$2:$H$204)+SUMIF(Worksheet!$J$2:$J$204,A174&amp;"Teste Master",Worksheet!$H$2:$H$204)</f>
        <v>95</v>
      </c>
      <c r="E174" t="str">
        <f>IF(C174=0,"Não Iniciado",IF(D174=0,"Em Desenvolvimento","Teste"))</f>
        <v>Teste</v>
      </c>
      <c r="F174" t="str">
        <f>VLOOKUP(Planilha1!A174,Worksheet!$B$2:$I$204,8,FALSE)</f>
        <v>Aprovado</v>
      </c>
    </row>
    <row r="175" spans="1:6" hidden="1" x14ac:dyDescent="0.25">
      <c r="A175" t="s">
        <v>202</v>
      </c>
    </row>
    <row r="176" spans="1:6" hidden="1" x14ac:dyDescent="0.25">
      <c r="A176" t="s">
        <v>202</v>
      </c>
    </row>
    <row r="177" spans="1:6" hidden="1" x14ac:dyDescent="0.25">
      <c r="A177" t="s">
        <v>202</v>
      </c>
    </row>
    <row r="178" spans="1:6" hidden="1" x14ac:dyDescent="0.25">
      <c r="A178" t="s">
        <v>202</v>
      </c>
    </row>
    <row r="179" spans="1:6" x14ac:dyDescent="0.25">
      <c r="A179" t="s">
        <v>212</v>
      </c>
      <c r="C179">
        <f>SUMIF(Worksheet!$B$2:$B$204,Planilha1!A179,Worksheet!$H$2:$H$204)</f>
        <v>0</v>
      </c>
      <c r="D179">
        <f>SUMIF(Worksheet!$J$2:$J$204,A179&amp;"Teste Ramo",Worksheet!$H$2:$H$204)+SUMIF(Worksheet!$J$2:$J$204,A179&amp;"Teste Master",Worksheet!$H$2:$H$204)</f>
        <v>0</v>
      </c>
      <c r="E179" t="str">
        <f>IF(C179=0,"Não Iniciado",IF(D179=0,"Em Desenvolvimento","Teste"))</f>
        <v>Não Iniciado</v>
      </c>
      <c r="F179" t="str">
        <f>VLOOKUP(Planilha1!A179,Worksheet!$B$2:$I$204,8,FALSE)</f>
        <v>Aprovado</v>
      </c>
    </row>
    <row r="180" spans="1:6" hidden="1" x14ac:dyDescent="0.25">
      <c r="A180" t="s">
        <v>212</v>
      </c>
    </row>
    <row r="181" spans="1:6" hidden="1" x14ac:dyDescent="0.25">
      <c r="A181" t="s">
        <v>212</v>
      </c>
    </row>
    <row r="182" spans="1:6" hidden="1" x14ac:dyDescent="0.25">
      <c r="A182" t="s">
        <v>212</v>
      </c>
    </row>
    <row r="183" spans="1:6" x14ac:dyDescent="0.25">
      <c r="A183" t="s">
        <v>215</v>
      </c>
      <c r="C183">
        <f>SUMIF(Worksheet!$B$2:$B$204,Planilha1!A183,Worksheet!$H$2:$H$204)</f>
        <v>380</v>
      </c>
      <c r="D183">
        <f>SUMIF(Worksheet!$J$2:$J$204,A183&amp;"Teste Ramo",Worksheet!$H$2:$H$204)+SUMIF(Worksheet!$J$2:$J$204,A183&amp;"Teste Master",Worksheet!$H$2:$H$204)</f>
        <v>80</v>
      </c>
      <c r="E183" t="str">
        <f>IF(C183=0,"Não Iniciado",IF(D183=0,"Em Desenvolvimento","Teste"))</f>
        <v>Teste</v>
      </c>
      <c r="F183" t="str">
        <f>VLOOKUP(Planilha1!A183,Worksheet!$B$2:$I$204,8,FALSE)</f>
        <v>Aprovado</v>
      </c>
    </row>
    <row r="184" spans="1:6" hidden="1" x14ac:dyDescent="0.25">
      <c r="A184" t="s">
        <v>215</v>
      </c>
    </row>
    <row r="185" spans="1:6" hidden="1" x14ac:dyDescent="0.25">
      <c r="A185" t="s">
        <v>215</v>
      </c>
    </row>
    <row r="186" spans="1:6" hidden="1" x14ac:dyDescent="0.25">
      <c r="A186" t="s">
        <v>215</v>
      </c>
    </row>
    <row r="187" spans="1:6" hidden="1" x14ac:dyDescent="0.25">
      <c r="A187" t="s">
        <v>215</v>
      </c>
    </row>
    <row r="188" spans="1:6" x14ac:dyDescent="0.25">
      <c r="A188" t="s">
        <v>227</v>
      </c>
      <c r="C188">
        <f>SUMIF(Worksheet!$B$2:$B$204,Planilha1!A188,Worksheet!$H$2:$H$204)</f>
        <v>80</v>
      </c>
      <c r="D188">
        <f>SUMIF(Worksheet!$J$2:$J$204,A188&amp;"Teste Ramo",Worksheet!$H$2:$H$204)+SUMIF(Worksheet!$J$2:$J$204,A188&amp;"Teste Master",Worksheet!$H$2:$H$204)</f>
        <v>0</v>
      </c>
      <c r="E188" t="str">
        <f>IF(C188=0,"Não Iniciado",IF(D188=0,"Em Desenvolvimento","Teste"))</f>
        <v>Em Desenvolvimento</v>
      </c>
      <c r="F188" t="str">
        <f>VLOOKUP(Planilha1!A188,Worksheet!$B$2:$I$204,8,FALSE)</f>
        <v>Aprovado</v>
      </c>
    </row>
    <row r="189" spans="1:6" hidden="1" x14ac:dyDescent="0.25">
      <c r="A189" t="s">
        <v>227</v>
      </c>
    </row>
    <row r="190" spans="1:6" hidden="1" x14ac:dyDescent="0.25">
      <c r="A190" t="s">
        <v>227</v>
      </c>
    </row>
    <row r="191" spans="1:6" hidden="1" x14ac:dyDescent="0.25">
      <c r="A191" t="s">
        <v>227</v>
      </c>
    </row>
    <row r="192" spans="1:6" x14ac:dyDescent="0.25">
      <c r="A192" t="s">
        <v>235</v>
      </c>
      <c r="C192">
        <f>SUMIF(Worksheet!$B$2:$B$204,Planilha1!A192,Worksheet!$H$2:$H$204)</f>
        <v>400</v>
      </c>
      <c r="D192">
        <f>SUMIF(Worksheet!$J$2:$J$204,A192&amp;"Teste Ramo",Worksheet!$H$2:$H$204)+SUMIF(Worksheet!$J$2:$J$204,A192&amp;"Teste Master",Worksheet!$H$2:$H$204)</f>
        <v>100</v>
      </c>
      <c r="E192" t="str">
        <f>IF(C192=0,"Não Iniciado",IF(D192=0,"Em Desenvolvimento","Teste"))</f>
        <v>Teste</v>
      </c>
      <c r="F192" t="str">
        <f>VLOOKUP(Planilha1!A192,Worksheet!$B$2:$I$204,8,FALSE)</f>
        <v>Aprovado</v>
      </c>
    </row>
    <row r="193" spans="1:6" hidden="1" x14ac:dyDescent="0.25">
      <c r="A193" t="s">
        <v>235</v>
      </c>
    </row>
    <row r="194" spans="1:6" hidden="1" x14ac:dyDescent="0.25">
      <c r="A194" t="s">
        <v>235</v>
      </c>
    </row>
    <row r="195" spans="1:6" hidden="1" x14ac:dyDescent="0.25">
      <c r="A195" t="s">
        <v>235</v>
      </c>
    </row>
    <row r="196" spans="1:6" hidden="1" x14ac:dyDescent="0.25">
      <c r="A196" t="s">
        <v>235</v>
      </c>
    </row>
    <row r="197" spans="1:6" x14ac:dyDescent="0.25">
      <c r="A197" t="s">
        <v>247</v>
      </c>
      <c r="C197">
        <f>SUMIF(Worksheet!$B$2:$B$204,Planilha1!A197,Worksheet!$H$2:$H$204)</f>
        <v>0</v>
      </c>
      <c r="D197">
        <f>SUMIF(Worksheet!$J$2:$J$204,A197&amp;"Teste Ramo",Worksheet!$H$2:$H$204)+SUMIF(Worksheet!$J$2:$J$204,A197&amp;"Teste Master",Worksheet!$H$2:$H$204)</f>
        <v>0</v>
      </c>
      <c r="E197" t="str">
        <f>IF(C197=0,"Não Iniciado",IF(D197=0,"Em Desenvolvimento","Teste"))</f>
        <v>Não Iniciado</v>
      </c>
      <c r="F197" t="str">
        <f>VLOOKUP(Planilha1!A197,Worksheet!$B$2:$I$204,8,FALSE)</f>
        <v>Aprovado</v>
      </c>
    </row>
    <row r="198" spans="1:6" hidden="1" x14ac:dyDescent="0.25">
      <c r="A198" t="s">
        <v>247</v>
      </c>
    </row>
    <row r="199" spans="1:6" hidden="1" x14ac:dyDescent="0.25">
      <c r="A199" t="s">
        <v>247</v>
      </c>
    </row>
    <row r="200" spans="1:6" hidden="1" x14ac:dyDescent="0.25">
      <c r="A200" t="s">
        <v>247</v>
      </c>
    </row>
    <row r="201" spans="1:6" hidden="1" x14ac:dyDescent="0.25">
      <c r="A201" t="s">
        <v>247</v>
      </c>
    </row>
    <row r="202" spans="1:6" hidden="1" x14ac:dyDescent="0.25">
      <c r="A202" t="s">
        <v>247</v>
      </c>
    </row>
    <row r="203" spans="1:6" hidden="1" x14ac:dyDescent="0.25">
      <c r="A203" t="s">
        <v>247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E0EDB-28F3-42B7-87A2-16B2BAB0EB4E}">
  <sheetPr filterMode="1"/>
  <dimension ref="A1:F36"/>
  <sheetViews>
    <sheetView workbookViewId="0">
      <selection activeCell="F3" sqref="F3:F36"/>
    </sheetView>
  </sheetViews>
  <sheetFormatPr defaultRowHeight="15" x14ac:dyDescent="0.25"/>
  <cols>
    <col min="1" max="1" width="13.7109375" customWidth="1"/>
  </cols>
  <sheetData>
    <row r="1" spans="1:6" x14ac:dyDescent="0.25">
      <c r="A1" s="1" t="s">
        <v>252</v>
      </c>
      <c r="B1" s="1" t="s">
        <v>253</v>
      </c>
    </row>
    <row r="2" spans="1:6" hidden="1" x14ac:dyDescent="0.25">
      <c r="A2" t="s">
        <v>8</v>
      </c>
      <c r="B2" t="str">
        <f>VLOOKUP(A2,[1]Projeto!B$1:B$174,1,FALSE)</f>
        <v>MLCOMANDA-1</v>
      </c>
    </row>
    <row r="3" spans="1:6" x14ac:dyDescent="0.25">
      <c r="A3" t="s">
        <v>33</v>
      </c>
      <c r="B3" t="e">
        <f>VLOOKUP(A3,[1]Projeto!B$1:B$174,1,FALSE)</f>
        <v>#N/A</v>
      </c>
      <c r="C3">
        <f>SUMIF(Worksheet!$B$2:$B$204,Planilha1!A3,Worksheet!$H$2:$H$204)</f>
        <v>576</v>
      </c>
      <c r="D3">
        <f>SUMIF(Worksheet!$J$2:$J$204,A3&amp;"Teste Ramo",Worksheet!$H$2:$H$204)+SUMIF(Worksheet!$J$2:$J$204,A3&amp;"Teste Master",Worksheet!$H$2:$H$204)</f>
        <v>0</v>
      </c>
      <c r="E3" t="str">
        <f>IF(C3=0,"Não Iniciado",IF(D3=0,"Em Desenvolvimento","Teste"))</f>
        <v>Em Desenvolvimento</v>
      </c>
      <c r="F3" t="str">
        <f>VLOOKUP(A3,Worksheet!$B$2:$I$204,8,FALSE)</f>
        <v>Aprovado</v>
      </c>
    </row>
    <row r="4" spans="1:6" hidden="1" x14ac:dyDescent="0.25">
      <c r="A4" t="s">
        <v>48</v>
      </c>
      <c r="B4" t="str">
        <f>VLOOKUP(A4,[1]Projeto!B$1:B$174,1,FALSE)</f>
        <v>PROMOAPP2-1</v>
      </c>
    </row>
    <row r="5" spans="1:6" x14ac:dyDescent="0.25">
      <c r="A5" t="s">
        <v>60</v>
      </c>
      <c r="B5" t="e">
        <f>VLOOKUP(A5,[1]Projeto!B$1:B$174,1,FALSE)</f>
        <v>#N/A</v>
      </c>
      <c r="C5">
        <f>SUMIF(Worksheet!$B$2:$B$204,Planilha1!A5,Worksheet!$H$2:$H$204)</f>
        <v>576</v>
      </c>
      <c r="D5">
        <f>SUMIF(Worksheet!$J$2:$J$204,A5&amp;"Teste Ramo",Worksheet!$H$2:$H$204)+SUMIF(Worksheet!$J$2:$J$204,A5&amp;"Teste Master",Worksheet!$H$2:$H$204)</f>
        <v>0</v>
      </c>
      <c r="E5" t="str">
        <f>IF(C5=0,"Não Iniciado",IF(D5=0,"Em Desenvolvimento","Teste"))</f>
        <v>Em Desenvolvimento</v>
      </c>
      <c r="F5" t="str">
        <f>VLOOKUP(A5,Worksheet!$B$2:$I$204,8,FALSE)</f>
        <v>Aprovado</v>
      </c>
    </row>
    <row r="6" spans="1:6" hidden="1" x14ac:dyDescent="0.25">
      <c r="A6" t="s">
        <v>72</v>
      </c>
      <c r="B6" t="str">
        <f>VLOOKUP(A6,[1]Projeto!B$1:B$174,1,FALSE)</f>
        <v>ZANINTALOC-1</v>
      </c>
    </row>
    <row r="7" spans="1:6" hidden="1" x14ac:dyDescent="0.25">
      <c r="A7" t="s">
        <v>84</v>
      </c>
      <c r="B7" t="str">
        <f>VLOOKUP(A7,[1]Projeto!B$1:B$174,1,FALSE)</f>
        <v>POPUPMERC-1</v>
      </c>
    </row>
    <row r="8" spans="1:6" x14ac:dyDescent="0.25">
      <c r="A8" t="s">
        <v>92</v>
      </c>
      <c r="B8" t="e">
        <f>VLOOKUP(A8,[1]Projeto!B$1:B$174,1,FALSE)</f>
        <v>#N/A</v>
      </c>
      <c r="C8">
        <f>SUMIF(Worksheet!$B$2:$B$204,Planilha1!A8,Worksheet!$H$2:$H$204)</f>
        <v>300</v>
      </c>
      <c r="D8">
        <f>SUMIF(Worksheet!$J$2:$J$204,A8&amp;"Teste Ramo",Worksheet!$H$2:$H$204)+SUMIF(Worksheet!$J$2:$J$204,A8&amp;"Teste Master",Worksheet!$H$2:$H$204)</f>
        <v>0</v>
      </c>
      <c r="E8" t="str">
        <f t="shared" ref="E8:E9" si="0">IF(C8=0,"Não Iniciado",IF(D8=0,"Em Desenvolvimento","Teste"))</f>
        <v>Em Desenvolvimento</v>
      </c>
      <c r="F8" t="str">
        <f>VLOOKUP(A8,Worksheet!$B$2:$I$204,8,FALSE)</f>
        <v>Aprovado</v>
      </c>
    </row>
    <row r="9" spans="1:6" x14ac:dyDescent="0.25">
      <c r="A9" t="s">
        <v>97</v>
      </c>
      <c r="B9" t="e">
        <f>VLOOKUP(A9,[1]Projeto!B$1:B$174,1,FALSE)</f>
        <v>#N/A</v>
      </c>
      <c r="C9">
        <f>SUMIF(Worksheet!$B$2:$B$204,Planilha1!A9,Worksheet!$H$2:$H$204)</f>
        <v>300</v>
      </c>
      <c r="D9">
        <f>SUMIF(Worksheet!$J$2:$J$204,A9&amp;"Teste Ramo",Worksheet!$H$2:$H$204)+SUMIF(Worksheet!$J$2:$J$204,A9&amp;"Teste Master",Worksheet!$H$2:$H$204)</f>
        <v>0</v>
      </c>
      <c r="E9" t="str">
        <f t="shared" si="0"/>
        <v>Em Desenvolvimento</v>
      </c>
      <c r="F9" t="str">
        <f>VLOOKUP(A9,Worksheet!$B$2:$I$204,8,FALSE)</f>
        <v>Aprovado</v>
      </c>
    </row>
    <row r="10" spans="1:6" hidden="1" x14ac:dyDescent="0.25">
      <c r="A10" t="s">
        <v>107</v>
      </c>
      <c r="B10" t="str">
        <f>VLOOKUP(A10,[1]Projeto!B$1:B$174,1,FALSE)</f>
        <v>CRMPONTOS-1</v>
      </c>
    </row>
    <row r="11" spans="1:6" x14ac:dyDescent="0.25">
      <c r="A11" t="s">
        <v>113</v>
      </c>
      <c r="B11" t="e">
        <f>VLOOKUP(A11,[1]Projeto!B$1:B$174,1,FALSE)</f>
        <v>#N/A</v>
      </c>
      <c r="C11">
        <f>SUMIF(Worksheet!$B$2:$B$204,Planilha1!A11,Worksheet!$H$2:$H$204)</f>
        <v>300</v>
      </c>
      <c r="D11">
        <f>SUMIF(Worksheet!$J$2:$J$204,A11&amp;"Teste Ramo",Worksheet!$H$2:$H$204)+SUMIF(Worksheet!$J$2:$J$204,A11&amp;"Teste Master",Worksheet!$H$2:$H$204)</f>
        <v>0</v>
      </c>
      <c r="E11" t="str">
        <f>IF(C11=0,"Não Iniciado",IF(D11=0,"Em Desenvolvimento","Teste"))</f>
        <v>Em Desenvolvimento</v>
      </c>
      <c r="F11" t="str">
        <f>VLOOKUP(A11,Worksheet!$B$2:$I$204,8,FALSE)</f>
        <v>Aprovado</v>
      </c>
    </row>
    <row r="12" spans="1:6" hidden="1" x14ac:dyDescent="0.25">
      <c r="A12" t="s">
        <v>116</v>
      </c>
      <c r="B12" t="str">
        <f>VLOOKUP(A12,[1]Projeto!B$1:B$174,1,FALSE)</f>
        <v>PROMOCONV-1</v>
      </c>
    </row>
    <row r="13" spans="1:6" x14ac:dyDescent="0.25">
      <c r="A13" t="s">
        <v>122</v>
      </c>
      <c r="B13" t="e">
        <f>VLOOKUP(A13,[1]Projeto!B$1:B$174,1,FALSE)</f>
        <v>#N/A</v>
      </c>
      <c r="C13">
        <f>SUMIF(Worksheet!$B$2:$B$204,Planilha1!A13,Worksheet!$H$2:$H$204)</f>
        <v>300</v>
      </c>
      <c r="D13">
        <f>SUMIF(Worksheet!$J$2:$J$204,A13&amp;"Teste Ramo",Worksheet!$H$2:$H$204)+SUMIF(Worksheet!$J$2:$J$204,A13&amp;"Teste Master",Worksheet!$H$2:$H$204)</f>
        <v>0</v>
      </c>
      <c r="E13" t="str">
        <f t="shared" ref="E13:E21" si="1">IF(C13=0,"Não Iniciado",IF(D13=0,"Em Desenvolvimento","Teste"))</f>
        <v>Em Desenvolvimento</v>
      </c>
      <c r="F13" t="str">
        <f>VLOOKUP(A13,Worksheet!$B$2:$I$204,8,FALSE)</f>
        <v>Aprovado</v>
      </c>
    </row>
    <row r="14" spans="1:6" x14ac:dyDescent="0.25">
      <c r="A14" t="s">
        <v>132</v>
      </c>
      <c r="B14" t="e">
        <f>VLOOKUP(A14,[1]Projeto!B$1:B$174,1,FALSE)</f>
        <v>#N/A</v>
      </c>
      <c r="C14">
        <f>SUMIF(Worksheet!$B$2:$B$204,Planilha1!A14,Worksheet!$H$2:$H$204)</f>
        <v>300</v>
      </c>
      <c r="D14">
        <f>SUMIF(Worksheet!$J$2:$J$204,A14&amp;"Teste Ramo",Worksheet!$H$2:$H$204)+SUMIF(Worksheet!$J$2:$J$204,A14&amp;"Teste Master",Worksheet!$H$2:$H$204)</f>
        <v>0</v>
      </c>
      <c r="E14" t="str">
        <f t="shared" si="1"/>
        <v>Em Desenvolvimento</v>
      </c>
      <c r="F14" t="str">
        <f>VLOOKUP(A14,Worksheet!$B$2:$I$204,8,FALSE)</f>
        <v>Aprovado</v>
      </c>
    </row>
    <row r="15" spans="1:6" x14ac:dyDescent="0.25">
      <c r="A15" t="s">
        <v>138</v>
      </c>
      <c r="B15" t="e">
        <f>VLOOKUP(A15,[1]Projeto!B$1:B$174,1,FALSE)</f>
        <v>#N/A</v>
      </c>
      <c r="C15">
        <f>SUMIF(Worksheet!$B$2:$B$204,Planilha1!A15,Worksheet!$H$2:$H$204)</f>
        <v>240</v>
      </c>
      <c r="D15">
        <f>SUMIF(Worksheet!$J$2:$J$204,A15&amp;"Teste Ramo",Worksheet!$H$2:$H$204)+SUMIF(Worksheet!$J$2:$J$204,A15&amp;"Teste Master",Worksheet!$H$2:$H$204)</f>
        <v>0</v>
      </c>
      <c r="E15" t="str">
        <f t="shared" si="1"/>
        <v>Em Desenvolvimento</v>
      </c>
      <c r="F15" t="str">
        <f>VLOOKUP(A15,Worksheet!$B$2:$I$204,8,FALSE)</f>
        <v>Aprovado</v>
      </c>
    </row>
    <row r="16" spans="1:6" x14ac:dyDescent="0.25">
      <c r="A16" t="s">
        <v>143</v>
      </c>
      <c r="B16" t="e">
        <f>VLOOKUP(A16,[1]Projeto!B$1:B$174,1,FALSE)</f>
        <v>#N/A</v>
      </c>
      <c r="C16">
        <f>SUMIF(Worksheet!$B$2:$B$204,Planilha1!A16,Worksheet!$H$2:$H$204)</f>
        <v>240</v>
      </c>
      <c r="D16">
        <f>SUMIF(Worksheet!$J$2:$J$204,A16&amp;"Teste Ramo",Worksheet!$H$2:$H$204)+SUMIF(Worksheet!$J$2:$J$204,A16&amp;"Teste Master",Worksheet!$H$2:$H$204)</f>
        <v>0</v>
      </c>
      <c r="E16" t="str">
        <f t="shared" si="1"/>
        <v>Em Desenvolvimento</v>
      </c>
      <c r="F16" t="str">
        <f>VLOOKUP(A16,Worksheet!$B$2:$I$204,8,FALSE)</f>
        <v>Aprovado</v>
      </c>
    </row>
    <row r="17" spans="1:6" x14ac:dyDescent="0.25">
      <c r="A17" t="s">
        <v>145</v>
      </c>
      <c r="B17" t="e">
        <f>VLOOKUP(A17,[1]Projeto!B$1:B$174,1,FALSE)</f>
        <v>#N/A</v>
      </c>
      <c r="C17">
        <f>SUMIF(Worksheet!$B$2:$B$204,Planilha1!A17,Worksheet!$H$2:$H$204)</f>
        <v>240</v>
      </c>
      <c r="D17">
        <f>SUMIF(Worksheet!$J$2:$J$204,A17&amp;"Teste Ramo",Worksheet!$H$2:$H$204)+SUMIF(Worksheet!$J$2:$J$204,A17&amp;"Teste Master",Worksheet!$H$2:$H$204)</f>
        <v>0</v>
      </c>
      <c r="E17" t="str">
        <f t="shared" si="1"/>
        <v>Em Desenvolvimento</v>
      </c>
      <c r="F17" t="str">
        <f>VLOOKUP(A17,Worksheet!$B$2:$I$204,8,FALSE)</f>
        <v>Aprovado</v>
      </c>
    </row>
    <row r="18" spans="1:6" x14ac:dyDescent="0.25">
      <c r="A18" t="s">
        <v>151</v>
      </c>
      <c r="B18" t="e">
        <f>VLOOKUP(A18,[1]Projeto!B$1:B$174,1,FALSE)</f>
        <v>#N/A</v>
      </c>
      <c r="C18">
        <f>SUMIF(Worksheet!$B$2:$B$204,Planilha1!A18,Worksheet!$H$2:$H$204)</f>
        <v>240</v>
      </c>
      <c r="D18">
        <f>SUMIF(Worksheet!$J$2:$J$204,A18&amp;"Teste Ramo",Worksheet!$H$2:$H$204)+SUMIF(Worksheet!$J$2:$J$204,A18&amp;"Teste Master",Worksheet!$H$2:$H$204)</f>
        <v>0</v>
      </c>
      <c r="E18" t="str">
        <f t="shared" si="1"/>
        <v>Em Desenvolvimento</v>
      </c>
      <c r="F18" t="str">
        <f>VLOOKUP(A18,Worksheet!$B$2:$I$204,8,FALSE)</f>
        <v>Aprovado</v>
      </c>
    </row>
    <row r="19" spans="1:6" x14ac:dyDescent="0.25">
      <c r="A19" t="s">
        <v>152</v>
      </c>
      <c r="B19" t="e">
        <f>VLOOKUP(A19,[1]Projeto!B$1:B$174,1,FALSE)</f>
        <v>#N/A</v>
      </c>
      <c r="C19">
        <f>SUMIF(Worksheet!$B$2:$B$204,Planilha1!A19,Worksheet!$H$2:$H$204)</f>
        <v>240</v>
      </c>
      <c r="D19">
        <f>SUMIF(Worksheet!$J$2:$J$204,A19&amp;"Teste Ramo",Worksheet!$H$2:$H$204)+SUMIF(Worksheet!$J$2:$J$204,A19&amp;"Teste Master",Worksheet!$H$2:$H$204)</f>
        <v>0</v>
      </c>
      <c r="E19" t="str">
        <f t="shared" si="1"/>
        <v>Em Desenvolvimento</v>
      </c>
      <c r="F19" t="str">
        <f>VLOOKUP(A19,Worksheet!$B$2:$I$204,8,FALSE)</f>
        <v>Aprovado</v>
      </c>
    </row>
    <row r="20" spans="1:6" x14ac:dyDescent="0.25">
      <c r="A20" t="s">
        <v>155</v>
      </c>
      <c r="B20" t="e">
        <f>VLOOKUP(A20,[1]Projeto!B$1:B$174,1,FALSE)</f>
        <v>#N/A</v>
      </c>
      <c r="C20">
        <f>SUMIF(Worksheet!$B$2:$B$204,Planilha1!A20,Worksheet!$H$2:$H$204)</f>
        <v>240</v>
      </c>
      <c r="D20">
        <f>SUMIF(Worksheet!$J$2:$J$204,A20&amp;"Teste Ramo",Worksheet!$H$2:$H$204)+SUMIF(Worksheet!$J$2:$J$204,A20&amp;"Teste Master",Worksheet!$H$2:$H$204)</f>
        <v>0</v>
      </c>
      <c r="E20" t="str">
        <f t="shared" si="1"/>
        <v>Em Desenvolvimento</v>
      </c>
      <c r="F20" t="str">
        <f>VLOOKUP(A20,Worksheet!$B$2:$I$204,8,FALSE)</f>
        <v>Aprovado</v>
      </c>
    </row>
    <row r="21" spans="1:6" x14ac:dyDescent="0.25">
      <c r="A21" t="s">
        <v>156</v>
      </c>
      <c r="B21" t="e">
        <f>VLOOKUP(A21,[1]Projeto!B$1:B$174,1,FALSE)</f>
        <v>#N/A</v>
      </c>
      <c r="C21">
        <f>SUMIF(Worksheet!$B$2:$B$204,Planilha1!A21,Worksheet!$H$2:$H$204)</f>
        <v>240</v>
      </c>
      <c r="D21">
        <f>SUMIF(Worksheet!$J$2:$J$204,A21&amp;"Teste Ramo",Worksheet!$H$2:$H$204)+SUMIF(Worksheet!$J$2:$J$204,A21&amp;"Teste Master",Worksheet!$H$2:$H$204)</f>
        <v>0</v>
      </c>
      <c r="E21" t="str">
        <f t="shared" si="1"/>
        <v>Em Desenvolvimento</v>
      </c>
      <c r="F21" t="str">
        <f>VLOOKUP(A21,Worksheet!$B$2:$I$204,8,FALSE)</f>
        <v>Aprovado</v>
      </c>
    </row>
    <row r="22" spans="1:6" hidden="1" x14ac:dyDescent="0.25">
      <c r="A22" t="s">
        <v>159</v>
      </c>
      <c r="B22" t="str">
        <f>VLOOKUP(A22,[1]Projeto!B$1:B$174,1,FALSE)</f>
        <v>NFECOMPLE-1</v>
      </c>
    </row>
    <row r="23" spans="1:6" x14ac:dyDescent="0.25">
      <c r="A23" t="s">
        <v>166</v>
      </c>
      <c r="B23" t="e">
        <f>VLOOKUP(A23,[1]Projeto!B$1:B$174,1,FALSE)</f>
        <v>#N/A</v>
      </c>
      <c r="C23">
        <f>SUMIF(Worksheet!$B$2:$B$204,Planilha1!A23,Worksheet!$H$2:$H$204)</f>
        <v>400</v>
      </c>
      <c r="D23">
        <f>SUMIF(Worksheet!$J$2:$J$204,A23&amp;"Teste Ramo",Worksheet!$H$2:$H$204)+SUMIF(Worksheet!$J$2:$J$204,A23&amp;"Teste Master",Worksheet!$H$2:$H$204)</f>
        <v>0</v>
      </c>
      <c r="E23" t="str">
        <f>IF(C23=0,"Não Iniciado",IF(D23=0,"Em Desenvolvimento","Teste"))</f>
        <v>Em Desenvolvimento</v>
      </c>
      <c r="F23" t="str">
        <f>VLOOKUP(A23,Worksheet!$B$2:$I$204,8,FALSE)</f>
        <v>Previsto</v>
      </c>
    </row>
    <row r="24" spans="1:6" hidden="1" x14ac:dyDescent="0.25">
      <c r="A24" t="s">
        <v>168</v>
      </c>
      <c r="B24" t="str">
        <f>VLOOKUP(A24,[1]Projeto!B$1:B$174,1,FALSE)</f>
        <v>STOPBANK-1</v>
      </c>
    </row>
    <row r="25" spans="1:6" x14ac:dyDescent="0.25">
      <c r="A25" t="s">
        <v>175</v>
      </c>
      <c r="B25" t="e">
        <f>VLOOKUP(A25,[1]Projeto!B$1:B$174,1,FALSE)</f>
        <v>#N/A</v>
      </c>
      <c r="C25">
        <f>SUMIF(Worksheet!$B$2:$B$204,Planilha1!A25,Worksheet!$H$2:$H$204)</f>
        <v>400</v>
      </c>
      <c r="D25">
        <f>SUMIF(Worksheet!$J$2:$J$204,A25&amp;"Teste Ramo",Worksheet!$H$2:$H$204)+SUMIF(Worksheet!$J$2:$J$204,A25&amp;"Teste Master",Worksheet!$H$2:$H$204)</f>
        <v>0</v>
      </c>
      <c r="E25" t="str">
        <f t="shared" ref="E25:E30" si="2">IF(C25=0,"Não Iniciado",IF(D25=0,"Em Desenvolvimento","Teste"))</f>
        <v>Em Desenvolvimento</v>
      </c>
      <c r="F25" t="str">
        <f>VLOOKUP(A25,Worksheet!$B$2:$I$204,8,FALSE)</f>
        <v>Previsto</v>
      </c>
    </row>
    <row r="26" spans="1:6" x14ac:dyDescent="0.25">
      <c r="A26" t="s">
        <v>178</v>
      </c>
      <c r="B26" t="e">
        <f>VLOOKUP(A26,[1]Projeto!B$1:B$174,1,FALSE)</f>
        <v>#N/A</v>
      </c>
      <c r="C26">
        <f>SUMIF(Worksheet!$B$2:$B$204,Planilha1!A26,Worksheet!$H$2:$H$204)</f>
        <v>400</v>
      </c>
      <c r="D26">
        <f>SUMIF(Worksheet!$J$2:$J$204,A26&amp;"Teste Ramo",Worksheet!$H$2:$H$204)+SUMIF(Worksheet!$J$2:$J$204,A26&amp;"Teste Master",Worksheet!$H$2:$H$204)</f>
        <v>0</v>
      </c>
      <c r="E26" t="str">
        <f t="shared" si="2"/>
        <v>Em Desenvolvimento</v>
      </c>
      <c r="F26" t="str">
        <f>VLOOKUP(A26,Worksheet!$B$2:$I$204,8,FALSE)</f>
        <v>Previsto</v>
      </c>
    </row>
    <row r="27" spans="1:6" x14ac:dyDescent="0.25">
      <c r="A27" t="s">
        <v>180</v>
      </c>
      <c r="B27" t="e">
        <f>VLOOKUP(A27,[1]Projeto!B$1:B$174,1,FALSE)</f>
        <v>#N/A</v>
      </c>
      <c r="C27">
        <f>SUMIF(Worksheet!$B$2:$B$204,Planilha1!A27,Worksheet!$H$2:$H$204)</f>
        <v>400</v>
      </c>
      <c r="D27">
        <f>SUMIF(Worksheet!$J$2:$J$204,A27&amp;"Teste Ramo",Worksheet!$H$2:$H$204)+SUMIF(Worksheet!$J$2:$J$204,A27&amp;"Teste Master",Worksheet!$H$2:$H$204)</f>
        <v>0</v>
      </c>
      <c r="E27" t="str">
        <f t="shared" si="2"/>
        <v>Em Desenvolvimento</v>
      </c>
      <c r="F27" t="str">
        <f>VLOOKUP(A27,Worksheet!$B$2:$I$204,8,FALSE)</f>
        <v>Previsto</v>
      </c>
    </row>
    <row r="28" spans="1:6" x14ac:dyDescent="0.25">
      <c r="A28" t="s">
        <v>183</v>
      </c>
      <c r="B28" t="e">
        <f>VLOOKUP(A28,[1]Projeto!B$1:B$174,1,FALSE)</f>
        <v>#N/A</v>
      </c>
      <c r="C28">
        <f>SUMIF(Worksheet!$B$2:$B$204,Planilha1!A28,Worksheet!$H$2:$H$204)</f>
        <v>400</v>
      </c>
      <c r="D28">
        <f>SUMIF(Worksheet!$J$2:$J$204,A28&amp;"Teste Ramo",Worksheet!$H$2:$H$204)+SUMIF(Worksheet!$J$2:$J$204,A28&amp;"Teste Master",Worksheet!$H$2:$H$204)</f>
        <v>0</v>
      </c>
      <c r="E28" t="str">
        <f t="shared" si="2"/>
        <v>Em Desenvolvimento</v>
      </c>
      <c r="F28" t="str">
        <f>VLOOKUP(A28,Worksheet!$B$2:$I$204,8,FALSE)</f>
        <v>Previsto</v>
      </c>
    </row>
    <row r="29" spans="1:6" x14ac:dyDescent="0.25">
      <c r="A29" t="s">
        <v>188</v>
      </c>
      <c r="B29" t="e">
        <f>VLOOKUP(A29,[1]Projeto!B$1:B$174,1,FALSE)</f>
        <v>#N/A</v>
      </c>
      <c r="C29">
        <f>SUMIF(Worksheet!$B$2:$B$204,Planilha1!A29,Worksheet!$H$2:$H$204)</f>
        <v>297</v>
      </c>
      <c r="D29">
        <f>SUMIF(Worksheet!$J$2:$J$204,A29&amp;"Teste Ramo",Worksheet!$H$2:$H$204)+SUMIF(Worksheet!$J$2:$J$204,A29&amp;"Teste Master",Worksheet!$H$2:$H$204)</f>
        <v>0</v>
      </c>
      <c r="E29" t="str">
        <f t="shared" si="2"/>
        <v>Em Desenvolvimento</v>
      </c>
      <c r="F29" t="str">
        <f>VLOOKUP(A29,Worksheet!$B$2:$I$204,8,FALSE)</f>
        <v>Previsto</v>
      </c>
    </row>
    <row r="30" spans="1:6" x14ac:dyDescent="0.25">
      <c r="A30" t="s">
        <v>192</v>
      </c>
      <c r="B30" t="e">
        <f>VLOOKUP(A30,[1]Projeto!B$1:B$174,1,FALSE)</f>
        <v>#N/A</v>
      </c>
      <c r="C30">
        <f>SUMIF(Worksheet!$B$2:$B$204,Planilha1!A30,Worksheet!$H$2:$H$204)</f>
        <v>297</v>
      </c>
      <c r="D30">
        <f>SUMIF(Worksheet!$J$2:$J$204,A30&amp;"Teste Ramo",Worksheet!$H$2:$H$204)+SUMIF(Worksheet!$J$2:$J$204,A30&amp;"Teste Master",Worksheet!$H$2:$H$204)</f>
        <v>0</v>
      </c>
      <c r="E30" t="str">
        <f t="shared" si="2"/>
        <v>Em Desenvolvimento</v>
      </c>
      <c r="F30" t="str">
        <f>VLOOKUP(A30,Worksheet!$B$2:$I$204,8,FALSE)</f>
        <v>Previsto</v>
      </c>
    </row>
    <row r="31" spans="1:6" hidden="1" x14ac:dyDescent="0.25">
      <c r="A31" t="s">
        <v>202</v>
      </c>
      <c r="B31" t="str">
        <f>VLOOKUP(A31,[1]Projeto!B$1:B$174,1,FALSE)</f>
        <v>INTRETAIL-1</v>
      </c>
    </row>
    <row r="32" spans="1:6" hidden="1" x14ac:dyDescent="0.25">
      <c r="A32" t="s">
        <v>212</v>
      </c>
      <c r="B32" t="str">
        <f>VLOOKUP(A32,[1]Projeto!B$1:B$174,1,FALSE)</f>
        <v>SAASAUTO-1</v>
      </c>
    </row>
    <row r="33" spans="1:2" hidden="1" x14ac:dyDescent="0.25">
      <c r="A33" t="s">
        <v>215</v>
      </c>
      <c r="B33" t="str">
        <f>VLOOKUP(A33,[1]Projeto!B$1:B$174,1,FALSE)</f>
        <v>COMZ-1</v>
      </c>
    </row>
    <row r="34" spans="1:2" hidden="1" x14ac:dyDescent="0.25">
      <c r="A34" t="s">
        <v>227</v>
      </c>
      <c r="B34" t="str">
        <f>VLOOKUP(A34,[1]Projeto!B$1:B$174,1,FALSE)</f>
        <v>VAANDROID-1</v>
      </c>
    </row>
    <row r="35" spans="1:2" hidden="1" x14ac:dyDescent="0.25">
      <c r="A35" t="s">
        <v>235</v>
      </c>
      <c r="B35" t="str">
        <f>VLOOKUP(A35,[1]Projeto!B$1:B$174,1,FALSE)</f>
        <v>PARKPLUS-2</v>
      </c>
    </row>
    <row r="36" spans="1:2" hidden="1" x14ac:dyDescent="0.25">
      <c r="A36" t="s">
        <v>247</v>
      </c>
      <c r="B36" t="str">
        <f>VLOOKUP(A36,[1]Projeto!B$1:B$174,1,FALSE)</f>
        <v>CTRBLOCOX-1</v>
      </c>
    </row>
  </sheetData>
  <autoFilter ref="A1:B36" xr:uid="{E2050262-974E-49DC-8AC1-5142B2776C8D}">
    <filterColumn colId="1">
      <filters>
        <filter val="#N/D"/>
      </filters>
    </filterColumn>
  </autoFilter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A0FCC-C124-4E7C-8B5C-42F9A4F57E2E}">
  <dimension ref="B1:U204"/>
  <sheetViews>
    <sheetView topLeftCell="D1" workbookViewId="0">
      <selection activeCell="H5" sqref="H5"/>
    </sheetView>
  </sheetViews>
  <sheetFormatPr defaultRowHeight="15" x14ac:dyDescent="0.25"/>
  <cols>
    <col min="2" max="2" width="17" customWidth="1"/>
    <col min="3" max="3" width="30.7109375" customWidth="1"/>
    <col min="4" max="4" width="10.42578125" customWidth="1"/>
    <col min="8" max="8" width="11" customWidth="1"/>
    <col min="17" max="17" width="10.7109375" bestFit="1" customWidth="1"/>
    <col min="18" max="18" width="11.5703125" customWidth="1"/>
    <col min="20" max="20" width="10.7109375" bestFit="1" customWidth="1"/>
    <col min="21" max="21" width="10.85546875" customWidth="1"/>
  </cols>
  <sheetData>
    <row r="1" spans="2:21" x14ac:dyDescent="0.25">
      <c r="B1" t="s">
        <v>1</v>
      </c>
      <c r="C1" t="s">
        <v>0</v>
      </c>
      <c r="D1" t="s">
        <v>4</v>
      </c>
      <c r="E1" t="s">
        <v>6</v>
      </c>
      <c r="H1" t="s">
        <v>5</v>
      </c>
      <c r="I1" t="s">
        <v>2</v>
      </c>
      <c r="J1" t="s">
        <v>3</v>
      </c>
      <c r="N1" t="s">
        <v>7</v>
      </c>
    </row>
    <row r="2" spans="2:21" x14ac:dyDescent="0.25">
      <c r="B2" t="s">
        <v>9</v>
      </c>
      <c r="C2" t="s">
        <v>8</v>
      </c>
      <c r="D2">
        <v>14</v>
      </c>
      <c r="E2">
        <v>100</v>
      </c>
      <c r="F2" t="str">
        <f>IF(Q2&gt;$U$2,"null","'"&amp;I2&amp;"'")</f>
        <v>'2019-04-01'</v>
      </c>
      <c r="G2" t="str">
        <f>IF(R2&gt;$U$2,"null","'"&amp;J2&amp;"'")</f>
        <v>'2019-05-31'</v>
      </c>
      <c r="H2" t="s">
        <v>12</v>
      </c>
      <c r="I2" t="s">
        <v>10</v>
      </c>
      <c r="J2" t="s">
        <v>11</v>
      </c>
      <c r="N2" t="s">
        <v>13</v>
      </c>
      <c r="O2" t="str">
        <f t="shared" ref="O2:O65" si="0">C2&amp;B2</f>
        <v>MLCOMANDA-1Análise de Negócio</v>
      </c>
      <c r="P2">
        <f>COUNTIF([1]Atividade!$R$2:$R$903,O2)</f>
        <v>0</v>
      </c>
      <c r="Q2" s="2">
        <f>DATE(LEFT(I2,4),MID(I2,6,2),RIGHT(I2,2))</f>
        <v>43556</v>
      </c>
      <c r="R2" s="2">
        <f>DATE(LEFT(J2,4),MID(J2,6,2),RIGHT(J2,2))</f>
        <v>43616</v>
      </c>
      <c r="U2" s="2">
        <v>44211</v>
      </c>
    </row>
    <row r="3" spans="2:21" x14ac:dyDescent="0.25">
      <c r="B3" t="s">
        <v>14</v>
      </c>
      <c r="C3" t="s">
        <v>8</v>
      </c>
      <c r="D3">
        <v>75</v>
      </c>
      <c r="E3">
        <v>100</v>
      </c>
      <c r="F3" t="str">
        <f t="shared" ref="F3:F66" si="1">IF(Q3&gt;$U$2,"null","'"&amp;I3&amp;"'")</f>
        <v>'2019-06-03'</v>
      </c>
      <c r="G3" t="str">
        <f t="shared" ref="G3:G66" si="2">IF(R3&gt;$U$2,"null","'"&amp;J3&amp;"'")</f>
        <v>'2020-06-02'</v>
      </c>
      <c r="H3" t="s">
        <v>17</v>
      </c>
      <c r="I3" t="s">
        <v>15</v>
      </c>
      <c r="J3" t="s">
        <v>16</v>
      </c>
      <c r="N3" t="s">
        <v>13</v>
      </c>
      <c r="O3" t="str">
        <f t="shared" si="0"/>
        <v>MLCOMANDA-1Desenvolvimento Manager</v>
      </c>
      <c r="P3">
        <f>COUNTIF([1]Atividade!$R$2:$R$903,O3)</f>
        <v>0</v>
      </c>
      <c r="Q3" s="2">
        <f t="shared" ref="Q3:Q14" si="3">DATE(LEFT(I3,4),MID(I3,6,2),RIGHT(I3,2))</f>
        <v>43619</v>
      </c>
      <c r="R3" s="2">
        <f t="shared" ref="R3:R14" si="4">DATE(LEFT(J3,4),MID(J3,6,2),RIGHT(J3,2))</f>
        <v>43984</v>
      </c>
    </row>
    <row r="4" spans="2:21" x14ac:dyDescent="0.25">
      <c r="B4" t="s">
        <v>18</v>
      </c>
      <c r="C4" t="s">
        <v>8</v>
      </c>
      <c r="D4">
        <v>3</v>
      </c>
      <c r="E4">
        <v>100</v>
      </c>
      <c r="F4" t="str">
        <f t="shared" si="1"/>
        <v>'2020-07-17'</v>
      </c>
      <c r="G4" t="str">
        <f t="shared" si="2"/>
        <v>'2020-10-23'</v>
      </c>
      <c r="H4" t="s">
        <v>21</v>
      </c>
      <c r="I4" t="s">
        <v>19</v>
      </c>
      <c r="J4" t="s">
        <v>20</v>
      </c>
      <c r="N4" t="s">
        <v>13</v>
      </c>
      <c r="O4" t="str">
        <f t="shared" si="0"/>
        <v>MLCOMANDA-1Revisão Manager</v>
      </c>
      <c r="P4">
        <f>COUNTIF([1]Atividade!$R$2:$R$903,O4)</f>
        <v>0</v>
      </c>
      <c r="Q4" s="2">
        <f t="shared" si="3"/>
        <v>44029</v>
      </c>
      <c r="R4" s="2">
        <f t="shared" si="4"/>
        <v>44127</v>
      </c>
    </row>
    <row r="5" spans="2:21" x14ac:dyDescent="0.25">
      <c r="B5" t="s">
        <v>22</v>
      </c>
      <c r="C5" t="s">
        <v>8</v>
      </c>
      <c r="D5">
        <v>90</v>
      </c>
      <c r="E5">
        <v>100</v>
      </c>
      <c r="F5" t="str">
        <f t="shared" si="1"/>
        <v>'2019-06-03'</v>
      </c>
      <c r="G5" t="str">
        <f t="shared" si="2"/>
        <v>'2020-06-02'</v>
      </c>
      <c r="H5" t="s">
        <v>17</v>
      </c>
      <c r="I5" t="s">
        <v>15</v>
      </c>
      <c r="J5" t="s">
        <v>16</v>
      </c>
      <c r="N5" t="s">
        <v>13</v>
      </c>
      <c r="O5" t="str">
        <f t="shared" si="0"/>
        <v>MLCOMANDA-1Desenvolvimento Mobile</v>
      </c>
      <c r="P5">
        <f>COUNTIF([1]Atividade!$R$2:$R$903,O5)</f>
        <v>0</v>
      </c>
      <c r="Q5" s="2">
        <f t="shared" si="3"/>
        <v>43619</v>
      </c>
      <c r="R5" s="2">
        <f t="shared" si="4"/>
        <v>43984</v>
      </c>
    </row>
    <row r="6" spans="2:21" x14ac:dyDescent="0.25">
      <c r="B6" t="s">
        <v>23</v>
      </c>
      <c r="C6" t="s">
        <v>8</v>
      </c>
      <c r="D6">
        <v>3</v>
      </c>
      <c r="E6">
        <v>96</v>
      </c>
      <c r="F6" t="str">
        <f t="shared" si="1"/>
        <v>'2020-07-17'</v>
      </c>
      <c r="G6" t="str">
        <f t="shared" si="2"/>
        <v>null</v>
      </c>
      <c r="H6" t="s">
        <v>25</v>
      </c>
      <c r="I6" t="s">
        <v>19</v>
      </c>
      <c r="J6" t="s">
        <v>24</v>
      </c>
      <c r="N6" t="s">
        <v>13</v>
      </c>
      <c r="O6" t="str">
        <f t="shared" si="0"/>
        <v>MLCOMANDA-1Revisão Mobile</v>
      </c>
      <c r="P6">
        <f>COUNTIF([1]Atividade!$R$2:$R$903,O6)</f>
        <v>0</v>
      </c>
      <c r="Q6" s="2">
        <f t="shared" si="3"/>
        <v>44029</v>
      </c>
      <c r="R6" s="2">
        <f t="shared" si="4"/>
        <v>44221</v>
      </c>
    </row>
    <row r="7" spans="2:21" x14ac:dyDescent="0.25">
      <c r="B7" t="s">
        <v>26</v>
      </c>
      <c r="C7" t="s">
        <v>8</v>
      </c>
      <c r="D7">
        <v>5</v>
      </c>
      <c r="E7">
        <v>80</v>
      </c>
      <c r="F7" t="str">
        <f t="shared" si="1"/>
        <v>null</v>
      </c>
      <c r="G7" t="str">
        <f t="shared" si="2"/>
        <v>null</v>
      </c>
      <c r="H7" t="s">
        <v>29</v>
      </c>
      <c r="I7" t="s">
        <v>27</v>
      </c>
      <c r="J7" t="s">
        <v>28</v>
      </c>
      <c r="N7" t="s">
        <v>13</v>
      </c>
      <c r="O7" t="str">
        <f t="shared" si="0"/>
        <v>MLCOMANDA-1Teste Ramo</v>
      </c>
      <c r="P7">
        <f>COUNTIF([1]Atividade!$R$2:$R$903,O7)</f>
        <v>0</v>
      </c>
      <c r="Q7" s="2">
        <f t="shared" si="3"/>
        <v>44214</v>
      </c>
      <c r="R7" s="2">
        <f t="shared" si="4"/>
        <v>44225</v>
      </c>
    </row>
    <row r="8" spans="2:21" x14ac:dyDescent="0.25">
      <c r="B8" t="s">
        <v>30</v>
      </c>
      <c r="C8" t="s">
        <v>8</v>
      </c>
      <c r="D8">
        <v>5</v>
      </c>
      <c r="E8">
        <v>0</v>
      </c>
      <c r="F8" t="str">
        <f t="shared" si="1"/>
        <v>null</v>
      </c>
      <c r="G8" t="str">
        <f t="shared" si="2"/>
        <v>null</v>
      </c>
      <c r="H8" t="s">
        <v>29</v>
      </c>
      <c r="I8" t="s">
        <v>31</v>
      </c>
      <c r="J8" t="s">
        <v>32</v>
      </c>
      <c r="N8" t="s">
        <v>13</v>
      </c>
      <c r="O8" t="str">
        <f t="shared" si="0"/>
        <v>MLCOMANDA-1Teste Master</v>
      </c>
      <c r="P8">
        <f>COUNTIF([1]Atividade!$R$2:$R$903,O8)</f>
        <v>0</v>
      </c>
      <c r="Q8" s="2">
        <f t="shared" si="3"/>
        <v>44228</v>
      </c>
      <c r="R8" s="2">
        <f t="shared" si="4"/>
        <v>44232</v>
      </c>
    </row>
    <row r="9" spans="2:21" x14ac:dyDescent="0.25">
      <c r="B9" t="s">
        <v>9</v>
      </c>
      <c r="C9" t="s">
        <v>33</v>
      </c>
      <c r="D9">
        <v>8</v>
      </c>
      <c r="E9">
        <v>100</v>
      </c>
      <c r="F9" t="str">
        <f t="shared" si="1"/>
        <v>'2020-11-06'</v>
      </c>
      <c r="G9" t="str">
        <f t="shared" si="2"/>
        <v>'2020-11-20'</v>
      </c>
      <c r="H9" t="s">
        <v>36</v>
      </c>
      <c r="I9" t="s">
        <v>34</v>
      </c>
      <c r="J9" t="s">
        <v>35</v>
      </c>
      <c r="N9" t="s">
        <v>13</v>
      </c>
      <c r="O9" t="str">
        <f t="shared" si="0"/>
        <v>AMEDIGITAL-1Análise de Negócio</v>
      </c>
      <c r="P9">
        <f>COUNTIF([1]Atividade!$R$2:$R$903,O9)</f>
        <v>0</v>
      </c>
      <c r="Q9" s="2">
        <f t="shared" si="3"/>
        <v>44141</v>
      </c>
      <c r="R9" s="2">
        <f t="shared" si="4"/>
        <v>44155</v>
      </c>
    </row>
    <row r="10" spans="2:21" x14ac:dyDescent="0.25">
      <c r="B10" t="s">
        <v>37</v>
      </c>
      <c r="C10" t="s">
        <v>33</v>
      </c>
      <c r="D10">
        <v>12</v>
      </c>
      <c r="E10">
        <v>100</v>
      </c>
      <c r="F10" t="str">
        <f t="shared" si="1"/>
        <v>'2020-12-16'</v>
      </c>
      <c r="G10" t="str">
        <f t="shared" si="2"/>
        <v>'2021-01-12'</v>
      </c>
      <c r="H10" t="s">
        <v>40</v>
      </c>
      <c r="I10" t="s">
        <v>38</v>
      </c>
      <c r="J10" t="s">
        <v>39</v>
      </c>
      <c r="N10" t="s">
        <v>13</v>
      </c>
      <c r="O10" t="str">
        <f t="shared" si="0"/>
        <v>AMEDIGITAL-1Desenvolvimento PDV</v>
      </c>
      <c r="P10">
        <f>COUNTIF([1]Atividade!$R$2:$R$903,O10)</f>
        <v>0</v>
      </c>
      <c r="Q10" s="2">
        <f t="shared" si="3"/>
        <v>44181</v>
      </c>
      <c r="R10" s="2">
        <f t="shared" si="4"/>
        <v>44208</v>
      </c>
    </row>
    <row r="11" spans="2:21" x14ac:dyDescent="0.25">
      <c r="B11" t="s">
        <v>41</v>
      </c>
      <c r="C11" t="s">
        <v>33</v>
      </c>
      <c r="D11">
        <v>1</v>
      </c>
      <c r="E11">
        <v>0</v>
      </c>
      <c r="F11" t="str">
        <f t="shared" si="1"/>
        <v>null</v>
      </c>
      <c r="G11" t="str">
        <f t="shared" si="2"/>
        <v>null</v>
      </c>
      <c r="H11" t="s">
        <v>42</v>
      </c>
      <c r="I11" t="s">
        <v>27</v>
      </c>
      <c r="J11" t="s">
        <v>27</v>
      </c>
      <c r="N11" t="s">
        <v>13</v>
      </c>
      <c r="O11" t="str">
        <f t="shared" si="0"/>
        <v>AMEDIGITAL-1Revisão PDV</v>
      </c>
      <c r="P11">
        <f>COUNTIF([1]Atividade!$R$2:$R$903,O11)</f>
        <v>0</v>
      </c>
      <c r="Q11" s="2">
        <f t="shared" si="3"/>
        <v>44214</v>
      </c>
      <c r="R11" s="2">
        <f t="shared" si="4"/>
        <v>44214</v>
      </c>
    </row>
    <row r="12" spans="2:21" x14ac:dyDescent="0.25">
      <c r="B12" t="s">
        <v>14</v>
      </c>
      <c r="C12" t="s">
        <v>33</v>
      </c>
      <c r="D12">
        <v>8</v>
      </c>
      <c r="E12">
        <v>100</v>
      </c>
      <c r="F12" t="str">
        <f t="shared" si="1"/>
        <v>'2020-12-08'</v>
      </c>
      <c r="G12" t="str">
        <f t="shared" si="2"/>
        <v>'2021-01-11'</v>
      </c>
      <c r="H12" t="s">
        <v>45</v>
      </c>
      <c r="I12" t="s">
        <v>43</v>
      </c>
      <c r="J12" t="s">
        <v>44</v>
      </c>
      <c r="N12" t="s">
        <v>13</v>
      </c>
      <c r="O12" t="str">
        <f t="shared" si="0"/>
        <v>AMEDIGITAL-1Desenvolvimento Manager</v>
      </c>
      <c r="P12">
        <f>COUNTIF([1]Atividade!$R$2:$R$903,O12)</f>
        <v>0</v>
      </c>
      <c r="Q12" s="2">
        <f t="shared" si="3"/>
        <v>44173</v>
      </c>
      <c r="R12" s="2">
        <f t="shared" si="4"/>
        <v>44207</v>
      </c>
    </row>
    <row r="13" spans="2:21" x14ac:dyDescent="0.25">
      <c r="B13" t="s">
        <v>18</v>
      </c>
      <c r="C13" t="s">
        <v>33</v>
      </c>
      <c r="D13">
        <v>1</v>
      </c>
      <c r="E13">
        <v>0</v>
      </c>
      <c r="F13" t="str">
        <f t="shared" si="1"/>
        <v>null</v>
      </c>
      <c r="G13" t="str">
        <f t="shared" si="2"/>
        <v>null</v>
      </c>
      <c r="H13" t="s">
        <v>21</v>
      </c>
      <c r="I13" t="s">
        <v>27</v>
      </c>
      <c r="J13" t="s">
        <v>27</v>
      </c>
      <c r="N13" t="s">
        <v>13</v>
      </c>
      <c r="O13" t="str">
        <f t="shared" si="0"/>
        <v>AMEDIGITAL-1Revisão Manager</v>
      </c>
      <c r="P13">
        <f>COUNTIF([1]Atividade!$R$2:$R$903,O13)</f>
        <v>0</v>
      </c>
      <c r="Q13" s="2">
        <f t="shared" si="3"/>
        <v>44214</v>
      </c>
      <c r="R13" s="2">
        <f t="shared" si="4"/>
        <v>44214</v>
      </c>
    </row>
    <row r="14" spans="2:21" x14ac:dyDescent="0.25">
      <c r="B14" t="s">
        <v>26</v>
      </c>
      <c r="C14" t="s">
        <v>33</v>
      </c>
      <c r="D14">
        <v>10</v>
      </c>
      <c r="E14">
        <v>0</v>
      </c>
      <c r="F14" t="str">
        <f t="shared" si="1"/>
        <v>null</v>
      </c>
      <c r="G14" t="str">
        <f t="shared" si="2"/>
        <v>null</v>
      </c>
      <c r="H14" t="s">
        <v>46</v>
      </c>
      <c r="I14" t="s">
        <v>27</v>
      </c>
      <c r="J14" t="s">
        <v>28</v>
      </c>
      <c r="N14" t="s">
        <v>13</v>
      </c>
      <c r="O14" t="str">
        <f t="shared" si="0"/>
        <v>AMEDIGITAL-1Teste Ramo</v>
      </c>
      <c r="P14">
        <f>COUNTIF([1]Atividade!$R$2:$R$903,O14)</f>
        <v>0</v>
      </c>
      <c r="Q14" s="2">
        <f t="shared" si="3"/>
        <v>44214</v>
      </c>
      <c r="R14" s="2">
        <f t="shared" si="4"/>
        <v>44225</v>
      </c>
    </row>
    <row r="15" spans="2:21" x14ac:dyDescent="0.25">
      <c r="B15" t="s">
        <v>30</v>
      </c>
      <c r="C15" t="s">
        <v>33</v>
      </c>
      <c r="D15">
        <v>2</v>
      </c>
      <c r="E15">
        <v>0</v>
      </c>
      <c r="F15" t="str">
        <f t="shared" si="1"/>
        <v>null</v>
      </c>
      <c r="G15" t="str">
        <f t="shared" si="2"/>
        <v>null</v>
      </c>
      <c r="H15" t="s">
        <v>46</v>
      </c>
      <c r="I15" t="s">
        <v>31</v>
      </c>
      <c r="J15" t="s">
        <v>47</v>
      </c>
      <c r="N15" t="s">
        <v>13</v>
      </c>
      <c r="O15" t="str">
        <f t="shared" si="0"/>
        <v>AMEDIGITAL-1Teste Master</v>
      </c>
      <c r="P15">
        <f>COUNTIF([1]Atividade!$R$2:$R$903,O15)</f>
        <v>0</v>
      </c>
      <c r="Q15" s="2">
        <f>DATE(LEFT(I15,4),MID(I15,6,2),RIGHT(I15,2))</f>
        <v>44228</v>
      </c>
      <c r="R15" s="2">
        <f>DATE(LEFT(J15,4),MID(J15,6,2),RIGHT(J15,2))</f>
        <v>44229</v>
      </c>
    </row>
    <row r="16" spans="2:21" x14ac:dyDescent="0.25">
      <c r="B16" t="s">
        <v>9</v>
      </c>
      <c r="C16" t="s">
        <v>48</v>
      </c>
      <c r="D16">
        <v>10</v>
      </c>
      <c r="E16">
        <v>100</v>
      </c>
      <c r="F16" t="str">
        <f t="shared" si="1"/>
        <v>'2020-03-27'</v>
      </c>
      <c r="G16" t="str">
        <f t="shared" si="2"/>
        <v>'2020-09-10'</v>
      </c>
      <c r="H16" t="s">
        <v>51</v>
      </c>
      <c r="I16" t="s">
        <v>49</v>
      </c>
      <c r="J16" t="s">
        <v>50</v>
      </c>
      <c r="N16" t="s">
        <v>13</v>
      </c>
      <c r="O16" t="str">
        <f t="shared" si="0"/>
        <v>PROMOAPP2-1Análise de Negócio</v>
      </c>
      <c r="P16">
        <f>COUNTIF([1]Atividade!$R$2:$R$903,O16)</f>
        <v>0</v>
      </c>
      <c r="Q16" s="2">
        <f t="shared" ref="Q16:Q79" si="5">DATE(LEFT(I16,4),MID(I16,6,2),RIGHT(I16,2))</f>
        <v>43917</v>
      </c>
      <c r="R16" s="2">
        <f t="shared" ref="R16:R79" si="6">DATE(LEFT(J16,4),MID(J16,6,2),RIGHT(J16,2))</f>
        <v>44084</v>
      </c>
    </row>
    <row r="17" spans="2:18" x14ac:dyDescent="0.25">
      <c r="B17" t="s">
        <v>14</v>
      </c>
      <c r="C17" t="s">
        <v>48</v>
      </c>
      <c r="D17">
        <v>10</v>
      </c>
      <c r="E17">
        <v>70</v>
      </c>
      <c r="F17" t="str">
        <f t="shared" si="1"/>
        <v>'2020-12-18'</v>
      </c>
      <c r="G17" t="str">
        <f t="shared" si="2"/>
        <v>null</v>
      </c>
      <c r="H17" t="s">
        <v>54</v>
      </c>
      <c r="I17" t="s">
        <v>52</v>
      </c>
      <c r="J17" t="s">
        <v>53</v>
      </c>
      <c r="N17" t="s">
        <v>13</v>
      </c>
      <c r="O17" t="str">
        <f t="shared" si="0"/>
        <v>PROMOAPP2-1Desenvolvimento Manager</v>
      </c>
      <c r="P17">
        <f>COUNTIF([1]Atividade!$R$2:$R$903,O17)</f>
        <v>0</v>
      </c>
      <c r="Q17" s="2">
        <f t="shared" si="5"/>
        <v>44183</v>
      </c>
      <c r="R17" s="2">
        <f t="shared" si="6"/>
        <v>44224</v>
      </c>
    </row>
    <row r="18" spans="2:18" x14ac:dyDescent="0.25">
      <c r="B18" t="s">
        <v>18</v>
      </c>
      <c r="C18" t="s">
        <v>48</v>
      </c>
      <c r="D18">
        <v>1</v>
      </c>
      <c r="E18">
        <v>0</v>
      </c>
      <c r="F18" t="str">
        <f t="shared" si="1"/>
        <v>null</v>
      </c>
      <c r="G18" t="str">
        <f t="shared" si="2"/>
        <v>null</v>
      </c>
      <c r="H18" t="s">
        <v>21</v>
      </c>
      <c r="I18" t="s">
        <v>28</v>
      </c>
      <c r="J18" t="s">
        <v>28</v>
      </c>
      <c r="N18" t="s">
        <v>13</v>
      </c>
      <c r="O18" t="str">
        <f t="shared" si="0"/>
        <v>PROMOAPP2-1Revisão Manager</v>
      </c>
      <c r="P18">
        <f>COUNTIF([1]Atividade!$R$2:$R$903,O18)</f>
        <v>0</v>
      </c>
      <c r="Q18" s="2">
        <f t="shared" si="5"/>
        <v>44225</v>
      </c>
      <c r="R18" s="2">
        <f t="shared" si="6"/>
        <v>44225</v>
      </c>
    </row>
    <row r="19" spans="2:18" x14ac:dyDescent="0.25">
      <c r="B19" t="s">
        <v>37</v>
      </c>
      <c r="C19" t="s">
        <v>48</v>
      </c>
      <c r="D19">
        <v>10</v>
      </c>
      <c r="E19">
        <v>70</v>
      </c>
      <c r="F19" t="str">
        <f t="shared" si="1"/>
        <v>'2020-12-18'</v>
      </c>
      <c r="G19" t="str">
        <f t="shared" si="2"/>
        <v>null</v>
      </c>
      <c r="H19" t="s">
        <v>55</v>
      </c>
      <c r="I19" t="s">
        <v>52</v>
      </c>
      <c r="J19" t="s">
        <v>53</v>
      </c>
      <c r="N19" t="s">
        <v>13</v>
      </c>
      <c r="O19" t="str">
        <f t="shared" si="0"/>
        <v>PROMOAPP2-1Desenvolvimento PDV</v>
      </c>
      <c r="P19">
        <f>COUNTIF([1]Atividade!$R$2:$R$903,O19)</f>
        <v>0</v>
      </c>
      <c r="Q19" s="2">
        <f t="shared" si="5"/>
        <v>44183</v>
      </c>
      <c r="R19" s="2">
        <f t="shared" si="6"/>
        <v>44224</v>
      </c>
    </row>
    <row r="20" spans="2:18" x14ac:dyDescent="0.25">
      <c r="B20" t="s">
        <v>41</v>
      </c>
      <c r="C20" t="s">
        <v>48</v>
      </c>
      <c r="D20">
        <v>1</v>
      </c>
      <c r="E20">
        <v>0</v>
      </c>
      <c r="F20" t="str">
        <f t="shared" si="1"/>
        <v>null</v>
      </c>
      <c r="G20" t="str">
        <f t="shared" si="2"/>
        <v>null</v>
      </c>
      <c r="H20" t="s">
        <v>42</v>
      </c>
      <c r="I20" t="s">
        <v>28</v>
      </c>
      <c r="J20" t="s">
        <v>28</v>
      </c>
      <c r="N20" t="s">
        <v>13</v>
      </c>
      <c r="O20" t="str">
        <f t="shared" si="0"/>
        <v>PROMOAPP2-1Revisão PDV</v>
      </c>
      <c r="P20">
        <f>COUNTIF([1]Atividade!$R$2:$R$903,O20)</f>
        <v>0</v>
      </c>
      <c r="Q20" s="2">
        <f t="shared" si="5"/>
        <v>44225</v>
      </c>
      <c r="R20" s="2">
        <f t="shared" si="6"/>
        <v>44225</v>
      </c>
    </row>
    <row r="21" spans="2:18" x14ac:dyDescent="0.25">
      <c r="B21" t="s">
        <v>26</v>
      </c>
      <c r="C21" t="s">
        <v>48</v>
      </c>
      <c r="D21">
        <v>10</v>
      </c>
      <c r="E21">
        <v>0</v>
      </c>
      <c r="F21" t="str">
        <f t="shared" si="1"/>
        <v>null</v>
      </c>
      <c r="G21" t="str">
        <f t="shared" si="2"/>
        <v>null</v>
      </c>
      <c r="H21" t="s">
        <v>57</v>
      </c>
      <c r="I21" t="s">
        <v>28</v>
      </c>
      <c r="J21" t="s">
        <v>56</v>
      </c>
      <c r="N21" t="s">
        <v>13</v>
      </c>
      <c r="O21" t="str">
        <f t="shared" si="0"/>
        <v>PROMOAPP2-1Teste Ramo</v>
      </c>
      <c r="P21">
        <f>COUNTIF([1]Atividade!$R$2:$R$903,O21)</f>
        <v>0</v>
      </c>
      <c r="Q21" s="2">
        <f t="shared" si="5"/>
        <v>44225</v>
      </c>
      <c r="R21" s="2">
        <f t="shared" si="6"/>
        <v>44238</v>
      </c>
    </row>
    <row r="22" spans="2:18" x14ac:dyDescent="0.25">
      <c r="B22" t="s">
        <v>30</v>
      </c>
      <c r="C22" t="s">
        <v>48</v>
      </c>
      <c r="D22">
        <v>5</v>
      </c>
      <c r="E22">
        <v>0</v>
      </c>
      <c r="F22" t="str">
        <f t="shared" si="1"/>
        <v>null</v>
      </c>
      <c r="G22" t="str">
        <f t="shared" si="2"/>
        <v>null</v>
      </c>
      <c r="H22" t="s">
        <v>57</v>
      </c>
      <c r="I22" t="s">
        <v>58</v>
      </c>
      <c r="J22" t="s">
        <v>59</v>
      </c>
      <c r="N22" t="s">
        <v>13</v>
      </c>
      <c r="O22" t="str">
        <f t="shared" si="0"/>
        <v>PROMOAPP2-1Teste Master</v>
      </c>
      <c r="P22">
        <f>COUNTIF([1]Atividade!$R$2:$R$903,O22)</f>
        <v>0</v>
      </c>
      <c r="Q22" s="2">
        <f t="shared" si="5"/>
        <v>44239</v>
      </c>
      <c r="R22" s="2">
        <f t="shared" si="6"/>
        <v>44245</v>
      </c>
    </row>
    <row r="23" spans="2:18" x14ac:dyDescent="0.25">
      <c r="B23" t="s">
        <v>9</v>
      </c>
      <c r="C23" t="s">
        <v>60</v>
      </c>
      <c r="D23">
        <v>3</v>
      </c>
      <c r="E23">
        <v>100</v>
      </c>
      <c r="F23" t="str">
        <f t="shared" si="1"/>
        <v>'2020-09-03'</v>
      </c>
      <c r="G23" t="str">
        <f t="shared" si="2"/>
        <v>'2020-09-11'</v>
      </c>
      <c r="H23" t="s">
        <v>51</v>
      </c>
      <c r="I23" t="s">
        <v>61</v>
      </c>
      <c r="J23" t="s">
        <v>62</v>
      </c>
      <c r="N23" t="s">
        <v>13</v>
      </c>
      <c r="O23" t="str">
        <f t="shared" si="0"/>
        <v>REDUC4DIG-1Análise de Negócio</v>
      </c>
      <c r="P23">
        <f>COUNTIF([1]Atividade!$R$2:$R$903,O23)</f>
        <v>0</v>
      </c>
      <c r="Q23" s="2">
        <f t="shared" si="5"/>
        <v>44077</v>
      </c>
      <c r="R23" s="2">
        <f t="shared" si="6"/>
        <v>44085</v>
      </c>
    </row>
    <row r="24" spans="2:18" x14ac:dyDescent="0.25">
      <c r="B24" t="s">
        <v>37</v>
      </c>
      <c r="C24" t="s">
        <v>60</v>
      </c>
      <c r="D24">
        <v>4</v>
      </c>
      <c r="E24">
        <v>100</v>
      </c>
      <c r="F24" t="str">
        <f t="shared" si="1"/>
        <v>'2020-09-14'</v>
      </c>
      <c r="G24" t="str">
        <f t="shared" si="2"/>
        <v>'2020-09-15'</v>
      </c>
      <c r="H24" t="s">
        <v>42</v>
      </c>
      <c r="I24" t="s">
        <v>63</v>
      </c>
      <c r="J24" t="s">
        <v>64</v>
      </c>
      <c r="N24" t="s">
        <v>13</v>
      </c>
      <c r="O24" t="str">
        <f t="shared" si="0"/>
        <v>REDUC4DIG-1Desenvolvimento PDV</v>
      </c>
      <c r="P24">
        <f>COUNTIF([1]Atividade!$R$2:$R$903,O24)</f>
        <v>0</v>
      </c>
      <c r="Q24" s="2">
        <f t="shared" si="5"/>
        <v>44088</v>
      </c>
      <c r="R24" s="2">
        <f t="shared" si="6"/>
        <v>44089</v>
      </c>
    </row>
    <row r="25" spans="2:18" x14ac:dyDescent="0.25">
      <c r="B25" t="s">
        <v>41</v>
      </c>
      <c r="C25" t="s">
        <v>60</v>
      </c>
      <c r="D25">
        <v>1</v>
      </c>
      <c r="E25">
        <v>100</v>
      </c>
      <c r="F25" t="str">
        <f t="shared" si="1"/>
        <v>'2020-10-05'</v>
      </c>
      <c r="G25" t="str">
        <f t="shared" si="2"/>
        <v>'2020-10-05'</v>
      </c>
      <c r="H25" t="s">
        <v>42</v>
      </c>
      <c r="I25" t="s">
        <v>65</v>
      </c>
      <c r="J25" t="s">
        <v>65</v>
      </c>
      <c r="N25" t="s">
        <v>13</v>
      </c>
      <c r="O25" t="str">
        <f t="shared" si="0"/>
        <v>REDUC4DIG-1Revisão PDV</v>
      </c>
      <c r="P25">
        <f>COUNTIF([1]Atividade!$R$2:$R$903,O25)</f>
        <v>0</v>
      </c>
      <c r="Q25" s="2">
        <f t="shared" si="5"/>
        <v>44109</v>
      </c>
      <c r="R25" s="2">
        <f t="shared" si="6"/>
        <v>44109</v>
      </c>
    </row>
    <row r="26" spans="2:18" x14ac:dyDescent="0.25">
      <c r="B26" t="s">
        <v>14</v>
      </c>
      <c r="C26" t="s">
        <v>60</v>
      </c>
      <c r="D26">
        <v>10</v>
      </c>
      <c r="E26">
        <v>100</v>
      </c>
      <c r="F26" t="str">
        <f t="shared" si="1"/>
        <v>'2020-12-28'</v>
      </c>
      <c r="G26" t="str">
        <f t="shared" si="2"/>
        <v>'2021-01-08'</v>
      </c>
      <c r="H26" t="s">
        <v>68</v>
      </c>
      <c r="I26" t="s">
        <v>66</v>
      </c>
      <c r="J26" t="s">
        <v>67</v>
      </c>
      <c r="N26" t="s">
        <v>13</v>
      </c>
      <c r="O26" t="str">
        <f t="shared" si="0"/>
        <v>REDUC4DIG-1Desenvolvimento Manager</v>
      </c>
      <c r="P26">
        <f>COUNTIF([1]Atividade!$R$2:$R$903,O26)</f>
        <v>0</v>
      </c>
      <c r="Q26" s="2">
        <f t="shared" si="5"/>
        <v>44193</v>
      </c>
      <c r="R26" s="2">
        <f t="shared" si="6"/>
        <v>44204</v>
      </c>
    </row>
    <row r="27" spans="2:18" x14ac:dyDescent="0.25">
      <c r="B27" t="s">
        <v>18</v>
      </c>
      <c r="C27" t="s">
        <v>60</v>
      </c>
      <c r="D27">
        <v>1</v>
      </c>
      <c r="E27">
        <v>0</v>
      </c>
      <c r="F27" t="str">
        <f t="shared" si="1"/>
        <v>null</v>
      </c>
      <c r="G27" t="str">
        <f t="shared" si="2"/>
        <v>null</v>
      </c>
      <c r="H27" t="s">
        <v>21</v>
      </c>
      <c r="I27" t="s">
        <v>69</v>
      </c>
      <c r="J27" t="s">
        <v>69</v>
      </c>
      <c r="N27" t="s">
        <v>13</v>
      </c>
      <c r="O27" t="str">
        <f t="shared" si="0"/>
        <v>REDUC4DIG-1Revisão Manager</v>
      </c>
      <c r="P27">
        <f>COUNTIF([1]Atividade!$R$2:$R$903,O27)</f>
        <v>0</v>
      </c>
      <c r="Q27" s="2">
        <f t="shared" si="5"/>
        <v>44215</v>
      </c>
      <c r="R27" s="2">
        <f t="shared" si="6"/>
        <v>44215</v>
      </c>
    </row>
    <row r="28" spans="2:18" x14ac:dyDescent="0.25">
      <c r="B28" t="s">
        <v>26</v>
      </c>
      <c r="C28" t="s">
        <v>60</v>
      </c>
      <c r="D28">
        <v>5</v>
      </c>
      <c r="E28">
        <v>0</v>
      </c>
      <c r="F28" t="str">
        <f t="shared" si="1"/>
        <v>null</v>
      </c>
      <c r="G28" t="str">
        <f t="shared" si="2"/>
        <v>null</v>
      </c>
      <c r="H28" t="s">
        <v>71</v>
      </c>
      <c r="I28" t="s">
        <v>27</v>
      </c>
      <c r="J28" t="s">
        <v>70</v>
      </c>
      <c r="N28" t="s">
        <v>13</v>
      </c>
      <c r="O28" t="str">
        <f t="shared" si="0"/>
        <v>REDUC4DIG-1Teste Ramo</v>
      </c>
      <c r="P28">
        <f>COUNTIF([1]Atividade!$R$2:$R$903,O28)</f>
        <v>0</v>
      </c>
      <c r="Q28" s="2">
        <f t="shared" si="5"/>
        <v>44214</v>
      </c>
      <c r="R28" s="2">
        <f t="shared" si="6"/>
        <v>44218</v>
      </c>
    </row>
    <row r="29" spans="2:18" x14ac:dyDescent="0.25">
      <c r="B29" t="s">
        <v>30</v>
      </c>
      <c r="C29" t="s">
        <v>60</v>
      </c>
      <c r="D29">
        <v>1</v>
      </c>
      <c r="E29">
        <v>0</v>
      </c>
      <c r="F29" t="str">
        <f t="shared" si="1"/>
        <v>null</v>
      </c>
      <c r="G29" t="str">
        <f t="shared" si="2"/>
        <v>null</v>
      </c>
      <c r="H29" t="s">
        <v>71</v>
      </c>
      <c r="I29" t="s">
        <v>24</v>
      </c>
      <c r="J29" t="s">
        <v>24</v>
      </c>
      <c r="N29" t="s">
        <v>13</v>
      </c>
      <c r="O29" t="str">
        <f t="shared" si="0"/>
        <v>REDUC4DIG-1Teste Master</v>
      </c>
      <c r="P29">
        <f>COUNTIF([1]Atividade!$R$2:$R$903,O29)</f>
        <v>0</v>
      </c>
      <c r="Q29" s="2">
        <f t="shared" si="5"/>
        <v>44221</v>
      </c>
      <c r="R29" s="2">
        <f t="shared" si="6"/>
        <v>44221</v>
      </c>
    </row>
    <row r="30" spans="2:18" x14ac:dyDescent="0.25">
      <c r="B30" t="s">
        <v>9</v>
      </c>
      <c r="C30" t="s">
        <v>72</v>
      </c>
      <c r="D30">
        <v>5</v>
      </c>
      <c r="E30">
        <v>100</v>
      </c>
      <c r="F30" t="str">
        <f t="shared" si="1"/>
        <v>'2019-02-04'</v>
      </c>
      <c r="G30" t="str">
        <f t="shared" si="2"/>
        <v>'2019-03-01'</v>
      </c>
      <c r="H30" t="s">
        <v>75</v>
      </c>
      <c r="I30" t="s">
        <v>73</v>
      </c>
      <c r="J30" t="s">
        <v>74</v>
      </c>
      <c r="N30" t="s">
        <v>13</v>
      </c>
      <c r="O30" t="str">
        <f t="shared" si="0"/>
        <v>ZANINTALOC-1Análise de Negócio</v>
      </c>
      <c r="P30">
        <f>COUNTIF([1]Atividade!$R$2:$R$903,O30)</f>
        <v>0</v>
      </c>
      <c r="Q30" s="2">
        <f t="shared" si="5"/>
        <v>43500</v>
      </c>
      <c r="R30" s="2">
        <f t="shared" si="6"/>
        <v>43525</v>
      </c>
    </row>
    <row r="31" spans="2:18" x14ac:dyDescent="0.25">
      <c r="B31" t="s">
        <v>14</v>
      </c>
      <c r="C31" t="s">
        <v>72</v>
      </c>
      <c r="D31">
        <v>25</v>
      </c>
      <c r="E31">
        <v>97</v>
      </c>
      <c r="F31" t="str">
        <f t="shared" si="1"/>
        <v>'2019-03-06'</v>
      </c>
      <c r="G31" t="str">
        <f t="shared" si="2"/>
        <v>null</v>
      </c>
      <c r="H31" t="s">
        <v>77</v>
      </c>
      <c r="I31" t="s">
        <v>76</v>
      </c>
      <c r="J31" t="s">
        <v>32</v>
      </c>
      <c r="N31" t="s">
        <v>13</v>
      </c>
      <c r="O31" t="str">
        <f t="shared" si="0"/>
        <v>ZANINTALOC-1Desenvolvimento Manager</v>
      </c>
      <c r="P31">
        <f>COUNTIF([1]Atividade!$R$2:$R$903,O31)</f>
        <v>0</v>
      </c>
      <c r="Q31" s="2">
        <f t="shared" si="5"/>
        <v>43530</v>
      </c>
      <c r="R31" s="2">
        <f t="shared" si="6"/>
        <v>44232</v>
      </c>
    </row>
    <row r="32" spans="2:18" x14ac:dyDescent="0.25">
      <c r="B32" t="s">
        <v>18</v>
      </c>
      <c r="C32" t="s">
        <v>72</v>
      </c>
      <c r="D32">
        <v>1</v>
      </c>
      <c r="E32">
        <v>100</v>
      </c>
      <c r="F32" t="str">
        <f t="shared" si="1"/>
        <v>'2019-06-02'</v>
      </c>
      <c r="G32" t="str">
        <f t="shared" si="2"/>
        <v>'2019-08-07'</v>
      </c>
      <c r="H32" t="s">
        <v>21</v>
      </c>
      <c r="I32" t="s">
        <v>78</v>
      </c>
      <c r="J32" t="s">
        <v>79</v>
      </c>
      <c r="N32" t="s">
        <v>13</v>
      </c>
      <c r="O32" t="str">
        <f t="shared" si="0"/>
        <v>ZANINTALOC-1Revisão Manager</v>
      </c>
      <c r="P32">
        <f>COUNTIF([1]Atividade!$R$2:$R$903,O32)</f>
        <v>0</v>
      </c>
      <c r="Q32" s="2">
        <f t="shared" si="5"/>
        <v>43618</v>
      </c>
      <c r="R32" s="2">
        <f t="shared" si="6"/>
        <v>43684</v>
      </c>
    </row>
    <row r="33" spans="2:18" x14ac:dyDescent="0.25">
      <c r="B33" t="s">
        <v>26</v>
      </c>
      <c r="C33" t="s">
        <v>72</v>
      </c>
      <c r="D33">
        <v>5</v>
      </c>
      <c r="E33">
        <v>0</v>
      </c>
      <c r="F33" t="str">
        <f t="shared" si="1"/>
        <v>null</v>
      </c>
      <c r="G33" t="str">
        <f t="shared" si="2"/>
        <v>null</v>
      </c>
      <c r="H33" t="s">
        <v>81</v>
      </c>
      <c r="I33" t="s">
        <v>80</v>
      </c>
      <c r="J33" t="s">
        <v>58</v>
      </c>
      <c r="N33" t="s">
        <v>13</v>
      </c>
      <c r="O33" t="str">
        <f t="shared" si="0"/>
        <v>ZANINTALOC-1Teste Ramo</v>
      </c>
      <c r="P33">
        <f>COUNTIF([1]Atividade!$R$2:$R$903,O33)</f>
        <v>0</v>
      </c>
      <c r="Q33" s="2">
        <f t="shared" si="5"/>
        <v>44235</v>
      </c>
      <c r="R33" s="2">
        <f t="shared" si="6"/>
        <v>44239</v>
      </c>
    </row>
    <row r="34" spans="2:18" x14ac:dyDescent="0.25">
      <c r="B34" t="s">
        <v>30</v>
      </c>
      <c r="C34" t="s">
        <v>72</v>
      </c>
      <c r="D34">
        <v>5</v>
      </c>
      <c r="E34">
        <v>0</v>
      </c>
      <c r="F34" t="str">
        <f t="shared" si="1"/>
        <v>null</v>
      </c>
      <c r="G34" t="str">
        <f t="shared" si="2"/>
        <v>null</v>
      </c>
      <c r="H34" t="s">
        <v>81</v>
      </c>
      <c r="I34" t="s">
        <v>82</v>
      </c>
      <c r="J34" t="s">
        <v>83</v>
      </c>
      <c r="N34" t="s">
        <v>13</v>
      </c>
      <c r="O34" t="str">
        <f t="shared" si="0"/>
        <v>ZANINTALOC-1Teste Master</v>
      </c>
      <c r="P34">
        <f>COUNTIF([1]Atividade!$R$2:$R$903,O34)</f>
        <v>0</v>
      </c>
      <c r="Q34" s="2">
        <f t="shared" si="5"/>
        <v>44242</v>
      </c>
      <c r="R34" s="2">
        <f t="shared" si="6"/>
        <v>44246</v>
      </c>
    </row>
    <row r="35" spans="2:18" x14ac:dyDescent="0.25">
      <c r="B35" t="s">
        <v>9</v>
      </c>
      <c r="C35" t="s">
        <v>84</v>
      </c>
      <c r="D35">
        <v>5</v>
      </c>
      <c r="E35">
        <v>100</v>
      </c>
      <c r="F35" t="str">
        <f t="shared" si="1"/>
        <v>'2020-11-09'</v>
      </c>
      <c r="G35" t="str">
        <f t="shared" si="2"/>
        <v>'2020-11-24'</v>
      </c>
      <c r="H35" t="s">
        <v>87</v>
      </c>
      <c r="I35" t="s">
        <v>85</v>
      </c>
      <c r="J35" t="s">
        <v>86</v>
      </c>
      <c r="N35" t="s">
        <v>13</v>
      </c>
      <c r="O35" t="str">
        <f t="shared" si="0"/>
        <v>POPUPMERC-1Análise de Negócio</v>
      </c>
      <c r="P35">
        <f>COUNTIF([1]Atividade!$R$2:$R$903,O35)</f>
        <v>0</v>
      </c>
      <c r="Q35" s="2">
        <f t="shared" si="5"/>
        <v>44144</v>
      </c>
      <c r="R35" s="2">
        <f t="shared" si="6"/>
        <v>44159</v>
      </c>
    </row>
    <row r="36" spans="2:18" x14ac:dyDescent="0.25">
      <c r="B36" t="s">
        <v>37</v>
      </c>
      <c r="C36" t="s">
        <v>84</v>
      </c>
      <c r="D36">
        <v>15</v>
      </c>
      <c r="E36">
        <v>0</v>
      </c>
      <c r="F36" t="str">
        <f t="shared" si="1"/>
        <v>null</v>
      </c>
      <c r="G36" t="str">
        <f t="shared" si="2"/>
        <v>null</v>
      </c>
      <c r="H36" t="s">
        <v>40</v>
      </c>
      <c r="I36" t="s">
        <v>27</v>
      </c>
      <c r="J36" t="s">
        <v>32</v>
      </c>
      <c r="N36" t="s">
        <v>13</v>
      </c>
      <c r="O36" t="str">
        <f t="shared" si="0"/>
        <v>POPUPMERC-1Desenvolvimento PDV</v>
      </c>
      <c r="P36">
        <f>COUNTIF([1]Atividade!$R$2:$R$903,O36)</f>
        <v>0</v>
      </c>
      <c r="Q36" s="2">
        <f t="shared" si="5"/>
        <v>44214</v>
      </c>
      <c r="R36" s="2">
        <f t="shared" si="6"/>
        <v>44232</v>
      </c>
    </row>
    <row r="37" spans="2:18" x14ac:dyDescent="0.25">
      <c r="B37" t="s">
        <v>41</v>
      </c>
      <c r="C37" t="s">
        <v>84</v>
      </c>
      <c r="D37">
        <v>1</v>
      </c>
      <c r="E37">
        <v>0</v>
      </c>
      <c r="F37" t="str">
        <f t="shared" si="1"/>
        <v>null</v>
      </c>
      <c r="G37" t="str">
        <f t="shared" si="2"/>
        <v>null</v>
      </c>
      <c r="H37" t="s">
        <v>42</v>
      </c>
      <c r="I37" t="s">
        <v>80</v>
      </c>
      <c r="J37" t="s">
        <v>80</v>
      </c>
      <c r="N37" t="s">
        <v>13</v>
      </c>
      <c r="O37" t="str">
        <f t="shared" si="0"/>
        <v>POPUPMERC-1Revisão PDV</v>
      </c>
      <c r="P37">
        <f>COUNTIF([1]Atividade!$R$2:$R$903,O37)</f>
        <v>0</v>
      </c>
      <c r="Q37" s="2">
        <f t="shared" si="5"/>
        <v>44235</v>
      </c>
      <c r="R37" s="2">
        <f t="shared" si="6"/>
        <v>44235</v>
      </c>
    </row>
    <row r="38" spans="2:18" x14ac:dyDescent="0.25">
      <c r="B38" t="s">
        <v>26</v>
      </c>
      <c r="C38" t="s">
        <v>84</v>
      </c>
      <c r="D38">
        <v>9</v>
      </c>
      <c r="E38">
        <v>0</v>
      </c>
      <c r="F38" t="str">
        <f t="shared" si="1"/>
        <v>null</v>
      </c>
      <c r="G38" t="str">
        <f t="shared" si="2"/>
        <v>null</v>
      </c>
      <c r="H38" t="s">
        <v>81</v>
      </c>
      <c r="I38" t="s">
        <v>88</v>
      </c>
      <c r="J38" t="s">
        <v>89</v>
      </c>
      <c r="N38" t="s">
        <v>13</v>
      </c>
      <c r="O38" t="str">
        <f t="shared" si="0"/>
        <v>POPUPMERC-1Teste Ramo</v>
      </c>
      <c r="P38">
        <f>COUNTIF([1]Atividade!$R$2:$R$903,O38)</f>
        <v>0</v>
      </c>
      <c r="Q38" s="2">
        <f t="shared" si="5"/>
        <v>44249</v>
      </c>
      <c r="R38" s="2">
        <f t="shared" si="6"/>
        <v>44259</v>
      </c>
    </row>
    <row r="39" spans="2:18" x14ac:dyDescent="0.25">
      <c r="B39" t="s">
        <v>14</v>
      </c>
      <c r="C39" t="s">
        <v>84</v>
      </c>
      <c r="D39">
        <v>12</v>
      </c>
      <c r="E39">
        <v>0</v>
      </c>
      <c r="F39" t="str">
        <f t="shared" si="1"/>
        <v>null</v>
      </c>
      <c r="G39" t="str">
        <f t="shared" si="2"/>
        <v>null</v>
      </c>
      <c r="H39" t="s">
        <v>90</v>
      </c>
      <c r="I39" t="s">
        <v>27</v>
      </c>
      <c r="J39" t="s">
        <v>47</v>
      </c>
      <c r="N39" t="s">
        <v>13</v>
      </c>
      <c r="O39" t="str">
        <f t="shared" si="0"/>
        <v>POPUPMERC-1Desenvolvimento Manager</v>
      </c>
      <c r="P39">
        <f>COUNTIF([1]Atividade!$R$2:$R$903,O39)</f>
        <v>0</v>
      </c>
      <c r="Q39" s="2">
        <f t="shared" si="5"/>
        <v>44214</v>
      </c>
      <c r="R39" s="2">
        <f t="shared" si="6"/>
        <v>44229</v>
      </c>
    </row>
    <row r="40" spans="2:18" x14ac:dyDescent="0.25">
      <c r="B40" t="s">
        <v>18</v>
      </c>
      <c r="C40" t="s">
        <v>84</v>
      </c>
      <c r="D40">
        <v>1</v>
      </c>
      <c r="E40">
        <v>0</v>
      </c>
      <c r="F40" t="str">
        <f t="shared" si="1"/>
        <v>null</v>
      </c>
      <c r="G40" t="str">
        <f t="shared" si="2"/>
        <v>null</v>
      </c>
      <c r="H40" t="s">
        <v>21</v>
      </c>
      <c r="I40" t="s">
        <v>91</v>
      </c>
      <c r="J40" t="s">
        <v>91</v>
      </c>
      <c r="N40" t="s">
        <v>13</v>
      </c>
      <c r="O40" t="str">
        <f t="shared" si="0"/>
        <v>POPUPMERC-1Revisão Manager</v>
      </c>
      <c r="P40">
        <f>COUNTIF([1]Atividade!$R$2:$R$903,O40)</f>
        <v>0</v>
      </c>
      <c r="Q40" s="2">
        <f t="shared" si="5"/>
        <v>44230</v>
      </c>
      <c r="R40" s="2">
        <f t="shared" si="6"/>
        <v>44230</v>
      </c>
    </row>
    <row r="41" spans="2:18" x14ac:dyDescent="0.25">
      <c r="B41" t="s">
        <v>9</v>
      </c>
      <c r="C41" t="s">
        <v>92</v>
      </c>
      <c r="D41">
        <v>2</v>
      </c>
      <c r="E41">
        <v>80</v>
      </c>
      <c r="F41" t="str">
        <f t="shared" si="1"/>
        <v>'2020-12-28'</v>
      </c>
      <c r="G41" t="str">
        <f t="shared" si="2"/>
        <v>null</v>
      </c>
      <c r="H41" t="s">
        <v>51</v>
      </c>
      <c r="I41" t="s">
        <v>66</v>
      </c>
      <c r="J41" t="s">
        <v>93</v>
      </c>
      <c r="N41" t="s">
        <v>13</v>
      </c>
      <c r="O41" t="str">
        <f t="shared" si="0"/>
        <v>PRODCONSIG-1Análise de Negócio</v>
      </c>
      <c r="P41">
        <f>COUNTIF([1]Atividade!$R$2:$R$903,O41)</f>
        <v>0</v>
      </c>
      <c r="Q41" s="2">
        <f t="shared" si="5"/>
        <v>44193</v>
      </c>
      <c r="R41" s="2">
        <f t="shared" si="6"/>
        <v>44217</v>
      </c>
    </row>
    <row r="42" spans="2:18" x14ac:dyDescent="0.25">
      <c r="B42" t="s">
        <v>14</v>
      </c>
      <c r="C42" t="s">
        <v>92</v>
      </c>
      <c r="D42">
        <v>12</v>
      </c>
      <c r="E42">
        <v>0</v>
      </c>
      <c r="F42" t="str">
        <f t="shared" si="1"/>
        <v>null</v>
      </c>
      <c r="G42" t="str">
        <f t="shared" si="2"/>
        <v>null</v>
      </c>
      <c r="H42" t="s">
        <v>45</v>
      </c>
      <c r="I42" t="s">
        <v>70</v>
      </c>
      <c r="J42" t="s">
        <v>80</v>
      </c>
      <c r="N42" t="s">
        <v>13</v>
      </c>
      <c r="O42" t="str">
        <f t="shared" si="0"/>
        <v>PRODCONSIG-1Desenvolvimento Manager</v>
      </c>
      <c r="P42">
        <f>COUNTIF([1]Atividade!$R$2:$R$903,O42)</f>
        <v>0</v>
      </c>
      <c r="Q42" s="2">
        <f t="shared" si="5"/>
        <v>44218</v>
      </c>
      <c r="R42" s="2">
        <f t="shared" si="6"/>
        <v>44235</v>
      </c>
    </row>
    <row r="43" spans="2:18" x14ac:dyDescent="0.25">
      <c r="B43" t="s">
        <v>18</v>
      </c>
      <c r="C43" t="s">
        <v>92</v>
      </c>
      <c r="D43">
        <v>1</v>
      </c>
      <c r="E43">
        <v>0</v>
      </c>
      <c r="F43" t="str">
        <f t="shared" si="1"/>
        <v>null</v>
      </c>
      <c r="G43" t="str">
        <f t="shared" si="2"/>
        <v>null</v>
      </c>
      <c r="H43" t="s">
        <v>21</v>
      </c>
      <c r="I43" t="s">
        <v>94</v>
      </c>
      <c r="J43" t="s">
        <v>94</v>
      </c>
      <c r="N43" t="s">
        <v>13</v>
      </c>
      <c r="O43" t="str">
        <f t="shared" si="0"/>
        <v>PRODCONSIG-1Revisão Manager</v>
      </c>
      <c r="P43">
        <f>COUNTIF([1]Atividade!$R$2:$R$903,O43)</f>
        <v>0</v>
      </c>
      <c r="Q43" s="2">
        <f t="shared" si="5"/>
        <v>44236</v>
      </c>
      <c r="R43" s="2">
        <f t="shared" si="6"/>
        <v>44236</v>
      </c>
    </row>
    <row r="44" spans="2:18" x14ac:dyDescent="0.25">
      <c r="B44" t="s">
        <v>37</v>
      </c>
      <c r="C44" t="s">
        <v>92</v>
      </c>
      <c r="D44">
        <v>13</v>
      </c>
      <c r="E44">
        <v>0</v>
      </c>
      <c r="F44" t="str">
        <f t="shared" si="1"/>
        <v>null</v>
      </c>
      <c r="G44" t="str">
        <f t="shared" si="2"/>
        <v>null</v>
      </c>
      <c r="H44" t="s">
        <v>95</v>
      </c>
      <c r="I44" t="s">
        <v>70</v>
      </c>
      <c r="J44" t="s">
        <v>94</v>
      </c>
      <c r="N44" t="s">
        <v>13</v>
      </c>
      <c r="O44" t="str">
        <f t="shared" si="0"/>
        <v>PRODCONSIG-1Desenvolvimento PDV</v>
      </c>
      <c r="P44">
        <f>COUNTIF([1]Atividade!$R$2:$R$903,O44)</f>
        <v>0</v>
      </c>
      <c r="Q44" s="2">
        <f t="shared" si="5"/>
        <v>44218</v>
      </c>
      <c r="R44" s="2">
        <f t="shared" si="6"/>
        <v>44236</v>
      </c>
    </row>
    <row r="45" spans="2:18" x14ac:dyDescent="0.25">
      <c r="B45" t="s">
        <v>41</v>
      </c>
      <c r="C45" t="s">
        <v>92</v>
      </c>
      <c r="D45">
        <v>1</v>
      </c>
      <c r="E45">
        <v>0</v>
      </c>
      <c r="F45" t="str">
        <f t="shared" si="1"/>
        <v>null</v>
      </c>
      <c r="G45" t="str">
        <f t="shared" si="2"/>
        <v>null</v>
      </c>
      <c r="H45" t="s">
        <v>42</v>
      </c>
      <c r="I45" t="s">
        <v>96</v>
      </c>
      <c r="J45" t="s">
        <v>96</v>
      </c>
      <c r="N45" t="s">
        <v>13</v>
      </c>
      <c r="O45" t="str">
        <f t="shared" si="0"/>
        <v>PRODCONSIG-1Revisão PDV</v>
      </c>
      <c r="P45">
        <f>COUNTIF([1]Atividade!$R$2:$R$903,O45)</f>
        <v>0</v>
      </c>
      <c r="Q45" s="2">
        <f t="shared" si="5"/>
        <v>44237</v>
      </c>
      <c r="R45" s="2">
        <f t="shared" si="6"/>
        <v>44237</v>
      </c>
    </row>
    <row r="46" spans="2:18" x14ac:dyDescent="0.25">
      <c r="B46" t="s">
        <v>26</v>
      </c>
      <c r="C46" t="s">
        <v>92</v>
      </c>
      <c r="D46">
        <v>3</v>
      </c>
      <c r="E46">
        <v>0</v>
      </c>
      <c r="F46" t="str">
        <f t="shared" si="1"/>
        <v>null</v>
      </c>
      <c r="G46" t="str">
        <f t="shared" si="2"/>
        <v>null</v>
      </c>
      <c r="H46" t="s">
        <v>46</v>
      </c>
      <c r="I46" t="s">
        <v>96</v>
      </c>
      <c r="J46" t="s">
        <v>58</v>
      </c>
      <c r="N46" t="s">
        <v>13</v>
      </c>
      <c r="O46" t="str">
        <f t="shared" si="0"/>
        <v>PRODCONSIG-1Teste Ramo</v>
      </c>
      <c r="P46">
        <f>COUNTIF([1]Atividade!$R$2:$R$903,O46)</f>
        <v>0</v>
      </c>
      <c r="Q46" s="2">
        <f t="shared" si="5"/>
        <v>44237</v>
      </c>
      <c r="R46" s="2">
        <f t="shared" si="6"/>
        <v>44239</v>
      </c>
    </row>
    <row r="47" spans="2:18" x14ac:dyDescent="0.25">
      <c r="B47" t="s">
        <v>30</v>
      </c>
      <c r="C47" t="s">
        <v>92</v>
      </c>
      <c r="D47">
        <v>1</v>
      </c>
      <c r="E47">
        <v>0</v>
      </c>
      <c r="F47" t="str">
        <f t="shared" si="1"/>
        <v>null</v>
      </c>
      <c r="G47" t="str">
        <f t="shared" si="2"/>
        <v>null</v>
      </c>
      <c r="H47" t="s">
        <v>46</v>
      </c>
      <c r="I47" t="s">
        <v>82</v>
      </c>
      <c r="J47" t="s">
        <v>82</v>
      </c>
      <c r="N47" t="s">
        <v>13</v>
      </c>
      <c r="O47" t="str">
        <f t="shared" si="0"/>
        <v>PRODCONSIG-1Teste Master</v>
      </c>
      <c r="P47">
        <f>COUNTIF([1]Atividade!$R$2:$R$903,O47)</f>
        <v>0</v>
      </c>
      <c r="Q47" s="2">
        <f t="shared" si="5"/>
        <v>44242</v>
      </c>
      <c r="R47" s="2">
        <f t="shared" si="6"/>
        <v>44242</v>
      </c>
    </row>
    <row r="48" spans="2:18" x14ac:dyDescent="0.25">
      <c r="B48" t="s">
        <v>9</v>
      </c>
      <c r="C48" t="s">
        <v>97</v>
      </c>
      <c r="D48">
        <v>3</v>
      </c>
      <c r="E48">
        <v>100</v>
      </c>
      <c r="F48" t="str">
        <f t="shared" si="1"/>
        <v>'2020-12-03'</v>
      </c>
      <c r="G48" t="str">
        <f t="shared" si="2"/>
        <v>'2020-12-11'</v>
      </c>
      <c r="H48" t="s">
        <v>100</v>
      </c>
      <c r="I48" t="s">
        <v>98</v>
      </c>
      <c r="J48" t="s">
        <v>99</v>
      </c>
      <c r="N48" t="s">
        <v>13</v>
      </c>
      <c r="O48" t="str">
        <f t="shared" si="0"/>
        <v>CASHBACKFP-1Análise de Negócio</v>
      </c>
      <c r="P48">
        <f>COUNTIF([1]Atividade!$R$2:$R$903,O48)</f>
        <v>0</v>
      </c>
      <c r="Q48" s="2">
        <f t="shared" si="5"/>
        <v>44168</v>
      </c>
      <c r="R48" s="2">
        <f t="shared" si="6"/>
        <v>44176</v>
      </c>
    </row>
    <row r="49" spans="2:18" x14ac:dyDescent="0.25">
      <c r="B49" t="s">
        <v>37</v>
      </c>
      <c r="C49" t="s">
        <v>97</v>
      </c>
      <c r="D49">
        <v>10</v>
      </c>
      <c r="E49">
        <v>100</v>
      </c>
      <c r="F49" t="str">
        <f t="shared" si="1"/>
        <v>'2020-12-14'</v>
      </c>
      <c r="G49" t="str">
        <f t="shared" si="2"/>
        <v>'2020-12-29'</v>
      </c>
      <c r="H49" t="s">
        <v>95</v>
      </c>
      <c r="I49" t="s">
        <v>101</v>
      </c>
      <c r="J49" t="s">
        <v>102</v>
      </c>
      <c r="N49" t="s">
        <v>13</v>
      </c>
      <c r="O49" t="str">
        <f t="shared" si="0"/>
        <v>CASHBACKFP-1Desenvolvimento PDV</v>
      </c>
      <c r="P49">
        <f>COUNTIF([1]Atividade!$R$2:$R$903,O49)</f>
        <v>0</v>
      </c>
      <c r="Q49" s="2">
        <f t="shared" si="5"/>
        <v>44179</v>
      </c>
      <c r="R49" s="2">
        <f t="shared" si="6"/>
        <v>44194</v>
      </c>
    </row>
    <row r="50" spans="2:18" x14ac:dyDescent="0.25">
      <c r="B50" t="s">
        <v>41</v>
      </c>
      <c r="C50" t="s">
        <v>97</v>
      </c>
      <c r="D50">
        <v>1</v>
      </c>
      <c r="E50">
        <v>0</v>
      </c>
      <c r="F50" t="str">
        <f t="shared" si="1"/>
        <v>null</v>
      </c>
      <c r="G50" t="str">
        <f t="shared" si="2"/>
        <v>null</v>
      </c>
      <c r="H50" t="s">
        <v>103</v>
      </c>
      <c r="I50" t="s">
        <v>27</v>
      </c>
      <c r="J50" t="s">
        <v>27</v>
      </c>
      <c r="N50" t="s">
        <v>13</v>
      </c>
      <c r="O50" t="str">
        <f t="shared" si="0"/>
        <v>CASHBACKFP-1Revisão PDV</v>
      </c>
      <c r="P50">
        <f>COUNTIF([1]Atividade!$R$2:$R$903,O50)</f>
        <v>0</v>
      </c>
      <c r="Q50" s="2">
        <f t="shared" si="5"/>
        <v>44214</v>
      </c>
      <c r="R50" s="2">
        <f t="shared" si="6"/>
        <v>44214</v>
      </c>
    </row>
    <row r="51" spans="2:18" x14ac:dyDescent="0.25">
      <c r="B51" t="s">
        <v>104</v>
      </c>
      <c r="C51" t="s">
        <v>97</v>
      </c>
      <c r="D51">
        <v>4</v>
      </c>
      <c r="E51">
        <v>100</v>
      </c>
      <c r="F51" t="str">
        <f t="shared" si="1"/>
        <v>'2020-12-30'</v>
      </c>
      <c r="G51" t="str">
        <f t="shared" si="2"/>
        <v>'2021-01-13'</v>
      </c>
      <c r="H51" t="s">
        <v>100</v>
      </c>
      <c r="I51" t="s">
        <v>105</v>
      </c>
      <c r="J51" t="s">
        <v>106</v>
      </c>
      <c r="N51" t="s">
        <v>13</v>
      </c>
      <c r="O51" t="str">
        <f t="shared" si="0"/>
        <v>CASHBACKFP-1Teste</v>
      </c>
      <c r="P51">
        <f>COUNTIF([1]Atividade!$R$2:$R$903,O51)</f>
        <v>0</v>
      </c>
      <c r="Q51" s="2">
        <f t="shared" si="5"/>
        <v>44195</v>
      </c>
      <c r="R51" s="2">
        <f t="shared" si="6"/>
        <v>44209</v>
      </c>
    </row>
    <row r="52" spans="2:18" x14ac:dyDescent="0.25">
      <c r="B52" t="s">
        <v>9</v>
      </c>
      <c r="C52" t="s">
        <v>107</v>
      </c>
      <c r="D52">
        <v>5</v>
      </c>
      <c r="E52">
        <v>0</v>
      </c>
      <c r="F52" t="str">
        <f t="shared" si="1"/>
        <v>null</v>
      </c>
      <c r="G52" t="str">
        <f t="shared" si="2"/>
        <v>null</v>
      </c>
      <c r="H52" t="s">
        <v>87</v>
      </c>
      <c r="I52" t="s">
        <v>27</v>
      </c>
      <c r="J52" t="s">
        <v>70</v>
      </c>
      <c r="N52" t="s">
        <v>13</v>
      </c>
      <c r="O52" t="str">
        <f t="shared" si="0"/>
        <v>CRMPONTOS-1Análise de Negócio</v>
      </c>
      <c r="P52">
        <f>COUNTIF([1]Atividade!$R$2:$R$903,O52)</f>
        <v>0</v>
      </c>
      <c r="Q52" s="2">
        <f t="shared" si="5"/>
        <v>44214</v>
      </c>
      <c r="R52" s="2">
        <f t="shared" si="6"/>
        <v>44218</v>
      </c>
    </row>
    <row r="53" spans="2:18" x14ac:dyDescent="0.25">
      <c r="B53" t="s">
        <v>14</v>
      </c>
      <c r="C53" t="s">
        <v>107</v>
      </c>
      <c r="D53">
        <v>13</v>
      </c>
      <c r="E53">
        <v>0</v>
      </c>
      <c r="F53" t="str">
        <f t="shared" si="1"/>
        <v>null</v>
      </c>
      <c r="G53" t="str">
        <f t="shared" si="2"/>
        <v>null</v>
      </c>
      <c r="H53" t="s">
        <v>54</v>
      </c>
      <c r="I53" t="s">
        <v>28</v>
      </c>
      <c r="J53" t="s">
        <v>108</v>
      </c>
      <c r="N53" t="s">
        <v>13</v>
      </c>
      <c r="O53" t="str">
        <f t="shared" si="0"/>
        <v>CRMPONTOS-1Desenvolvimento Manager</v>
      </c>
      <c r="P53">
        <f>COUNTIF([1]Atividade!$R$2:$R$903,O53)</f>
        <v>0</v>
      </c>
      <c r="Q53" s="2">
        <f t="shared" si="5"/>
        <v>44225</v>
      </c>
      <c r="R53" s="2">
        <f t="shared" si="6"/>
        <v>44243</v>
      </c>
    </row>
    <row r="54" spans="2:18" x14ac:dyDescent="0.25">
      <c r="B54" t="s">
        <v>18</v>
      </c>
      <c r="C54" t="s">
        <v>107</v>
      </c>
      <c r="D54">
        <v>1</v>
      </c>
      <c r="E54">
        <v>0</v>
      </c>
      <c r="F54" t="str">
        <f t="shared" si="1"/>
        <v>null</v>
      </c>
      <c r="G54" t="str">
        <f t="shared" si="2"/>
        <v>null</v>
      </c>
      <c r="H54" t="s">
        <v>21</v>
      </c>
      <c r="I54" t="s">
        <v>109</v>
      </c>
      <c r="J54" t="s">
        <v>109</v>
      </c>
      <c r="N54" t="s">
        <v>13</v>
      </c>
      <c r="O54" t="str">
        <f t="shared" si="0"/>
        <v>CRMPONTOS-1Revisão Manager</v>
      </c>
      <c r="P54">
        <f>COUNTIF([1]Atividade!$R$2:$R$903,O54)</f>
        <v>0</v>
      </c>
      <c r="Q54" s="2">
        <f t="shared" si="5"/>
        <v>44244</v>
      </c>
      <c r="R54" s="2">
        <f t="shared" si="6"/>
        <v>44244</v>
      </c>
    </row>
    <row r="55" spans="2:18" x14ac:dyDescent="0.25">
      <c r="B55" t="s">
        <v>37</v>
      </c>
      <c r="C55" t="s">
        <v>107</v>
      </c>
      <c r="D55">
        <v>13</v>
      </c>
      <c r="E55">
        <v>0</v>
      </c>
      <c r="F55" t="str">
        <f t="shared" si="1"/>
        <v>null</v>
      </c>
      <c r="G55" t="str">
        <f t="shared" si="2"/>
        <v>null</v>
      </c>
      <c r="H55" t="s">
        <v>55</v>
      </c>
      <c r="I55" t="s">
        <v>28</v>
      </c>
      <c r="J55" t="s">
        <v>108</v>
      </c>
      <c r="N55" t="s">
        <v>13</v>
      </c>
      <c r="O55" t="str">
        <f t="shared" si="0"/>
        <v>CRMPONTOS-1Desenvolvimento PDV</v>
      </c>
      <c r="P55">
        <f>COUNTIF([1]Atividade!$R$2:$R$903,O55)</f>
        <v>0</v>
      </c>
      <c r="Q55" s="2">
        <f t="shared" si="5"/>
        <v>44225</v>
      </c>
      <c r="R55" s="2">
        <f t="shared" si="6"/>
        <v>44243</v>
      </c>
    </row>
    <row r="56" spans="2:18" x14ac:dyDescent="0.25">
      <c r="B56" t="s">
        <v>41</v>
      </c>
      <c r="C56" t="s">
        <v>107</v>
      </c>
      <c r="D56">
        <v>2</v>
      </c>
      <c r="E56">
        <v>0</v>
      </c>
      <c r="F56" t="str">
        <f t="shared" si="1"/>
        <v>null</v>
      </c>
      <c r="G56" t="str">
        <f t="shared" si="2"/>
        <v>null</v>
      </c>
      <c r="H56" t="s">
        <v>42</v>
      </c>
      <c r="I56" t="s">
        <v>109</v>
      </c>
      <c r="J56" t="s">
        <v>59</v>
      </c>
      <c r="N56" t="s">
        <v>13</v>
      </c>
      <c r="O56" t="str">
        <f t="shared" si="0"/>
        <v>CRMPONTOS-1Revisão PDV</v>
      </c>
      <c r="P56">
        <f>COUNTIF([1]Atividade!$R$2:$R$903,O56)</f>
        <v>0</v>
      </c>
      <c r="Q56" s="2">
        <f t="shared" si="5"/>
        <v>44244</v>
      </c>
      <c r="R56" s="2">
        <f t="shared" si="6"/>
        <v>44245</v>
      </c>
    </row>
    <row r="57" spans="2:18" x14ac:dyDescent="0.25">
      <c r="B57" t="s">
        <v>26</v>
      </c>
      <c r="C57" t="s">
        <v>107</v>
      </c>
      <c r="D57">
        <v>10</v>
      </c>
      <c r="E57">
        <v>0</v>
      </c>
      <c r="F57" t="str">
        <f t="shared" si="1"/>
        <v>null</v>
      </c>
      <c r="G57" t="str">
        <f t="shared" si="2"/>
        <v>null</v>
      </c>
      <c r="H57" t="s">
        <v>46</v>
      </c>
      <c r="I57" t="s">
        <v>109</v>
      </c>
      <c r="J57" t="s">
        <v>110</v>
      </c>
      <c r="N57" t="s">
        <v>13</v>
      </c>
      <c r="O57" t="str">
        <f t="shared" si="0"/>
        <v>CRMPONTOS-1Teste Ramo</v>
      </c>
      <c r="P57">
        <f>COUNTIF([1]Atividade!$R$2:$R$903,O57)</f>
        <v>0</v>
      </c>
      <c r="Q57" s="2">
        <f t="shared" si="5"/>
        <v>44244</v>
      </c>
      <c r="R57" s="2">
        <f t="shared" si="6"/>
        <v>44257</v>
      </c>
    </row>
    <row r="58" spans="2:18" x14ac:dyDescent="0.25">
      <c r="B58" t="s">
        <v>30</v>
      </c>
      <c r="C58" t="s">
        <v>107</v>
      </c>
      <c r="D58">
        <v>3</v>
      </c>
      <c r="E58">
        <v>0</v>
      </c>
      <c r="F58" t="str">
        <f t="shared" si="1"/>
        <v>null</v>
      </c>
      <c r="G58" t="str">
        <f t="shared" si="2"/>
        <v>null</v>
      </c>
      <c r="H58" t="s">
        <v>81</v>
      </c>
      <c r="I58" t="s">
        <v>111</v>
      </c>
      <c r="J58" t="s">
        <v>112</v>
      </c>
      <c r="N58" t="s">
        <v>13</v>
      </c>
      <c r="O58" t="str">
        <f t="shared" si="0"/>
        <v>CRMPONTOS-1Teste Master</v>
      </c>
      <c r="P58">
        <f>COUNTIF([1]Atividade!$R$2:$R$903,O58)</f>
        <v>0</v>
      </c>
      <c r="Q58" s="2">
        <f t="shared" si="5"/>
        <v>44260</v>
      </c>
      <c r="R58" s="2">
        <f t="shared" si="6"/>
        <v>44264</v>
      </c>
    </row>
    <row r="59" spans="2:18" x14ac:dyDescent="0.25">
      <c r="B59" t="s">
        <v>9</v>
      </c>
      <c r="C59" t="s">
        <v>113</v>
      </c>
      <c r="D59">
        <v>5</v>
      </c>
      <c r="E59">
        <v>0</v>
      </c>
      <c r="F59" t="str">
        <f t="shared" si="1"/>
        <v>null</v>
      </c>
      <c r="G59" t="str">
        <f t="shared" si="2"/>
        <v>null</v>
      </c>
      <c r="H59" t="s">
        <v>114</v>
      </c>
      <c r="I59" t="s">
        <v>27</v>
      </c>
      <c r="J59" t="s">
        <v>70</v>
      </c>
      <c r="N59" t="s">
        <v>13</v>
      </c>
      <c r="O59" t="str">
        <f t="shared" si="0"/>
        <v>NT20200506-1Análise de Negócio</v>
      </c>
      <c r="P59">
        <f>COUNTIF([1]Atividade!$R$2:$R$903,O59)</f>
        <v>0</v>
      </c>
      <c r="Q59" s="2">
        <f t="shared" si="5"/>
        <v>44214</v>
      </c>
      <c r="R59" s="2">
        <f t="shared" si="6"/>
        <v>44218</v>
      </c>
    </row>
    <row r="60" spans="2:18" x14ac:dyDescent="0.25">
      <c r="B60" t="s">
        <v>14</v>
      </c>
      <c r="C60" t="s">
        <v>113</v>
      </c>
      <c r="D60">
        <v>10</v>
      </c>
      <c r="E60">
        <v>0</v>
      </c>
      <c r="F60" t="str">
        <f t="shared" si="1"/>
        <v>null</v>
      </c>
      <c r="G60" t="str">
        <f t="shared" si="2"/>
        <v>null</v>
      </c>
      <c r="H60" t="s">
        <v>68</v>
      </c>
      <c r="I60" t="s">
        <v>24</v>
      </c>
      <c r="J60" t="s">
        <v>32</v>
      </c>
      <c r="N60" t="s">
        <v>13</v>
      </c>
      <c r="O60" t="str">
        <f t="shared" si="0"/>
        <v>NT20200506-1Desenvolvimento Manager</v>
      </c>
      <c r="P60">
        <f>COUNTIF([1]Atividade!$R$2:$R$903,O60)</f>
        <v>0</v>
      </c>
      <c r="Q60" s="2">
        <f t="shared" si="5"/>
        <v>44221</v>
      </c>
      <c r="R60" s="2">
        <f t="shared" si="6"/>
        <v>44232</v>
      </c>
    </row>
    <row r="61" spans="2:18" x14ac:dyDescent="0.25">
      <c r="B61" t="s">
        <v>18</v>
      </c>
      <c r="C61" t="s">
        <v>113</v>
      </c>
      <c r="D61">
        <v>1</v>
      </c>
      <c r="E61">
        <v>0</v>
      </c>
      <c r="F61" t="str">
        <f t="shared" si="1"/>
        <v>null</v>
      </c>
      <c r="G61" t="str">
        <f t="shared" si="2"/>
        <v>null</v>
      </c>
      <c r="H61" t="s">
        <v>21</v>
      </c>
      <c r="I61" t="s">
        <v>80</v>
      </c>
      <c r="J61" t="s">
        <v>80</v>
      </c>
      <c r="N61" t="s">
        <v>13</v>
      </c>
      <c r="O61" t="str">
        <f t="shared" si="0"/>
        <v>NT20200506-1Revisão Manager</v>
      </c>
      <c r="P61">
        <f>COUNTIF([1]Atividade!$R$2:$R$903,O61)</f>
        <v>0</v>
      </c>
      <c r="Q61" s="2">
        <f t="shared" si="5"/>
        <v>44235</v>
      </c>
      <c r="R61" s="2">
        <f t="shared" si="6"/>
        <v>44235</v>
      </c>
    </row>
    <row r="62" spans="2:18" x14ac:dyDescent="0.25">
      <c r="B62" t="s">
        <v>37</v>
      </c>
      <c r="C62" t="s">
        <v>113</v>
      </c>
      <c r="D62">
        <v>10</v>
      </c>
      <c r="E62">
        <v>0</v>
      </c>
      <c r="F62" t="str">
        <f t="shared" si="1"/>
        <v>null</v>
      </c>
      <c r="G62" t="str">
        <f t="shared" si="2"/>
        <v>null</v>
      </c>
      <c r="H62" t="s">
        <v>40</v>
      </c>
      <c r="I62" t="s">
        <v>80</v>
      </c>
      <c r="J62" t="s">
        <v>83</v>
      </c>
      <c r="N62" t="s">
        <v>13</v>
      </c>
      <c r="O62" t="str">
        <f t="shared" si="0"/>
        <v>NT20200506-1Desenvolvimento PDV</v>
      </c>
      <c r="P62">
        <f>COUNTIF([1]Atividade!$R$2:$R$903,O62)</f>
        <v>0</v>
      </c>
      <c r="Q62" s="2">
        <f t="shared" si="5"/>
        <v>44235</v>
      </c>
      <c r="R62" s="2">
        <f t="shared" si="6"/>
        <v>44246</v>
      </c>
    </row>
    <row r="63" spans="2:18" x14ac:dyDescent="0.25">
      <c r="B63" t="s">
        <v>41</v>
      </c>
      <c r="C63" t="s">
        <v>113</v>
      </c>
      <c r="D63">
        <v>1</v>
      </c>
      <c r="E63">
        <v>0</v>
      </c>
      <c r="F63" t="str">
        <f t="shared" si="1"/>
        <v>null</v>
      </c>
      <c r="G63" t="str">
        <f t="shared" si="2"/>
        <v>null</v>
      </c>
      <c r="H63" t="s">
        <v>42</v>
      </c>
      <c r="I63" t="s">
        <v>88</v>
      </c>
      <c r="J63" t="s">
        <v>88</v>
      </c>
      <c r="N63" t="s">
        <v>13</v>
      </c>
      <c r="O63" t="str">
        <f t="shared" si="0"/>
        <v>NT20200506-1Revisão PDV</v>
      </c>
      <c r="P63">
        <f>COUNTIF([1]Atividade!$R$2:$R$903,O63)</f>
        <v>0</v>
      </c>
      <c r="Q63" s="2">
        <f t="shared" si="5"/>
        <v>44249</v>
      </c>
      <c r="R63" s="2">
        <f t="shared" si="6"/>
        <v>44249</v>
      </c>
    </row>
    <row r="64" spans="2:18" x14ac:dyDescent="0.25">
      <c r="B64" t="s">
        <v>26</v>
      </c>
      <c r="C64" t="s">
        <v>113</v>
      </c>
      <c r="D64">
        <v>10</v>
      </c>
      <c r="E64">
        <v>0</v>
      </c>
      <c r="F64" t="str">
        <f t="shared" si="1"/>
        <v>null</v>
      </c>
      <c r="G64" t="str">
        <f t="shared" si="2"/>
        <v>null</v>
      </c>
      <c r="H64" t="s">
        <v>57</v>
      </c>
      <c r="I64" t="s">
        <v>88</v>
      </c>
      <c r="J64" t="s">
        <v>111</v>
      </c>
      <c r="N64" t="s">
        <v>13</v>
      </c>
      <c r="O64" t="str">
        <f t="shared" si="0"/>
        <v>NT20200506-1Teste Ramo</v>
      </c>
      <c r="P64">
        <f>COUNTIF([1]Atividade!$R$2:$R$903,O64)</f>
        <v>0</v>
      </c>
      <c r="Q64" s="2">
        <f t="shared" si="5"/>
        <v>44249</v>
      </c>
      <c r="R64" s="2">
        <f t="shared" si="6"/>
        <v>44260</v>
      </c>
    </row>
    <row r="65" spans="2:18" x14ac:dyDescent="0.25">
      <c r="B65" t="s">
        <v>30</v>
      </c>
      <c r="C65" t="s">
        <v>113</v>
      </c>
      <c r="D65">
        <v>2</v>
      </c>
      <c r="E65">
        <v>0</v>
      </c>
      <c r="F65" t="str">
        <f t="shared" si="1"/>
        <v>null</v>
      </c>
      <c r="G65" t="str">
        <f t="shared" si="2"/>
        <v>null</v>
      </c>
      <c r="H65" t="s">
        <v>46</v>
      </c>
      <c r="I65" t="s">
        <v>115</v>
      </c>
      <c r="J65" t="s">
        <v>112</v>
      </c>
      <c r="N65" t="s">
        <v>13</v>
      </c>
      <c r="O65" t="str">
        <f t="shared" si="0"/>
        <v>NT20200506-1Teste Master</v>
      </c>
      <c r="P65">
        <f>COUNTIF([1]Atividade!$R$2:$R$903,O65)</f>
        <v>0</v>
      </c>
      <c r="Q65" s="2">
        <f t="shared" si="5"/>
        <v>44263</v>
      </c>
      <c r="R65" s="2">
        <f t="shared" si="6"/>
        <v>44264</v>
      </c>
    </row>
    <row r="66" spans="2:18" x14ac:dyDescent="0.25">
      <c r="B66" t="s">
        <v>9</v>
      </c>
      <c r="C66" t="s">
        <v>116</v>
      </c>
      <c r="D66">
        <v>5</v>
      </c>
      <c r="E66">
        <v>100</v>
      </c>
      <c r="F66" t="str">
        <f t="shared" si="1"/>
        <v>'2020-04-14'</v>
      </c>
      <c r="G66" t="str">
        <f t="shared" si="2"/>
        <v>'2020-04-17'</v>
      </c>
      <c r="H66" t="s">
        <v>119</v>
      </c>
      <c r="I66" t="s">
        <v>117</v>
      </c>
      <c r="J66" t="s">
        <v>118</v>
      </c>
      <c r="N66" t="s">
        <v>13</v>
      </c>
      <c r="O66" t="str">
        <f t="shared" ref="O66:O129" si="7">C66&amp;B66</f>
        <v>PROMOCONV-1Análise de Negócio</v>
      </c>
      <c r="P66">
        <f>COUNTIF([1]Atividade!$R$2:$R$903,O66)</f>
        <v>0</v>
      </c>
      <c r="Q66" s="2">
        <f t="shared" si="5"/>
        <v>43935</v>
      </c>
      <c r="R66" s="2">
        <f t="shared" si="6"/>
        <v>43938</v>
      </c>
    </row>
    <row r="67" spans="2:18" x14ac:dyDescent="0.25">
      <c r="B67" t="s">
        <v>37</v>
      </c>
      <c r="C67" t="s">
        <v>116</v>
      </c>
      <c r="D67">
        <v>10</v>
      </c>
      <c r="E67">
        <v>0</v>
      </c>
      <c r="F67" t="str">
        <f t="shared" ref="F67:F130" si="8">IF(Q67&gt;$U$2,"null","'"&amp;I67&amp;"'")</f>
        <v>null</v>
      </c>
      <c r="G67" t="str">
        <f t="shared" ref="G67:G130" si="9">IF(R67&gt;$U$2,"null","'"&amp;J67&amp;"'")</f>
        <v>null</v>
      </c>
      <c r="H67" t="s">
        <v>95</v>
      </c>
      <c r="I67" t="s">
        <v>96</v>
      </c>
      <c r="J67" t="s">
        <v>120</v>
      </c>
      <c r="N67" t="s">
        <v>13</v>
      </c>
      <c r="O67" t="str">
        <f t="shared" si="7"/>
        <v>PROMOCONV-1Desenvolvimento PDV</v>
      </c>
      <c r="P67">
        <f>COUNTIF([1]Atividade!$R$2:$R$903,O67)</f>
        <v>0</v>
      </c>
      <c r="Q67" s="2">
        <f t="shared" si="5"/>
        <v>44237</v>
      </c>
      <c r="R67" s="2">
        <f t="shared" si="6"/>
        <v>44250</v>
      </c>
    </row>
    <row r="68" spans="2:18" x14ac:dyDescent="0.25">
      <c r="B68" t="s">
        <v>26</v>
      </c>
      <c r="C68" t="s">
        <v>116</v>
      </c>
      <c r="D68">
        <v>5</v>
      </c>
      <c r="E68">
        <v>0</v>
      </c>
      <c r="F68" t="str">
        <f t="shared" si="8"/>
        <v>null</v>
      </c>
      <c r="G68" t="str">
        <f t="shared" si="9"/>
        <v>null</v>
      </c>
      <c r="H68" t="s">
        <v>57</v>
      </c>
      <c r="I68" t="s">
        <v>115</v>
      </c>
      <c r="J68" t="s">
        <v>121</v>
      </c>
      <c r="N68" t="s">
        <v>13</v>
      </c>
      <c r="O68" t="str">
        <f t="shared" si="7"/>
        <v>PROMOCONV-1Teste Ramo</v>
      </c>
      <c r="P68">
        <f>COUNTIF([1]Atividade!$R$2:$R$903,O68)</f>
        <v>0</v>
      </c>
      <c r="Q68" s="2">
        <f t="shared" si="5"/>
        <v>44263</v>
      </c>
      <c r="R68" s="2">
        <f t="shared" si="6"/>
        <v>44267</v>
      </c>
    </row>
    <row r="69" spans="2:18" x14ac:dyDescent="0.25">
      <c r="B69" t="s">
        <v>9</v>
      </c>
      <c r="C69" t="s">
        <v>122</v>
      </c>
      <c r="D69">
        <v>7</v>
      </c>
      <c r="E69">
        <v>0</v>
      </c>
      <c r="F69" t="str">
        <f t="shared" si="8"/>
        <v>null</v>
      </c>
      <c r="G69" t="str">
        <f t="shared" si="9"/>
        <v>null</v>
      </c>
      <c r="H69" t="s">
        <v>100</v>
      </c>
      <c r="I69" t="s">
        <v>27</v>
      </c>
      <c r="J69" t="s">
        <v>123</v>
      </c>
      <c r="N69" t="s">
        <v>13</v>
      </c>
      <c r="O69" t="str">
        <f t="shared" si="7"/>
        <v>PAYFACEF2-1Análise de Negócio</v>
      </c>
      <c r="P69">
        <f>COUNTIF([1]Atividade!$R$2:$R$903,O69)</f>
        <v>0</v>
      </c>
      <c r="Q69" s="2">
        <f t="shared" si="5"/>
        <v>44214</v>
      </c>
      <c r="R69" s="2">
        <f t="shared" si="6"/>
        <v>44222</v>
      </c>
    </row>
    <row r="70" spans="2:18" x14ac:dyDescent="0.25">
      <c r="B70" t="s">
        <v>37</v>
      </c>
      <c r="C70" t="s">
        <v>122</v>
      </c>
      <c r="D70">
        <v>23</v>
      </c>
      <c r="E70">
        <v>0</v>
      </c>
      <c r="F70" t="str">
        <f t="shared" si="8"/>
        <v>null</v>
      </c>
      <c r="G70" t="str">
        <f t="shared" si="9"/>
        <v>null</v>
      </c>
      <c r="H70" t="s">
        <v>95</v>
      </c>
      <c r="I70" t="s">
        <v>124</v>
      </c>
      <c r="J70" t="s">
        <v>125</v>
      </c>
      <c r="N70" t="s">
        <v>13</v>
      </c>
      <c r="O70" t="str">
        <f t="shared" si="7"/>
        <v>PAYFACEF2-1Desenvolvimento PDV</v>
      </c>
      <c r="P70">
        <f>COUNTIF([1]Atividade!$R$2:$R$903,O70)</f>
        <v>0</v>
      </c>
      <c r="Q70" s="2">
        <f t="shared" si="5"/>
        <v>44251</v>
      </c>
      <c r="R70" s="2">
        <f t="shared" si="6"/>
        <v>44281</v>
      </c>
    </row>
    <row r="71" spans="2:18" x14ac:dyDescent="0.25">
      <c r="B71" t="s">
        <v>41</v>
      </c>
      <c r="C71" t="s">
        <v>122</v>
      </c>
      <c r="D71">
        <v>2</v>
      </c>
      <c r="E71">
        <v>0</v>
      </c>
      <c r="F71" t="str">
        <f t="shared" si="8"/>
        <v>null</v>
      </c>
      <c r="G71" t="str">
        <f t="shared" si="9"/>
        <v>null</v>
      </c>
      <c r="H71" t="s">
        <v>42</v>
      </c>
      <c r="I71" t="s">
        <v>126</v>
      </c>
      <c r="J71" t="s">
        <v>127</v>
      </c>
      <c r="N71" t="s">
        <v>13</v>
      </c>
      <c r="O71" t="str">
        <f t="shared" si="7"/>
        <v>PAYFACEF2-1Revisão PDV</v>
      </c>
      <c r="P71">
        <f>COUNTIF([1]Atividade!$R$2:$R$903,O71)</f>
        <v>0</v>
      </c>
      <c r="Q71" s="2">
        <f t="shared" si="5"/>
        <v>44284</v>
      </c>
      <c r="R71" s="2">
        <f t="shared" si="6"/>
        <v>44285</v>
      </c>
    </row>
    <row r="72" spans="2:18" x14ac:dyDescent="0.25">
      <c r="B72" t="s">
        <v>14</v>
      </c>
      <c r="C72" t="s">
        <v>122</v>
      </c>
      <c r="D72">
        <v>2</v>
      </c>
      <c r="E72">
        <v>0</v>
      </c>
      <c r="F72" t="str">
        <f t="shared" si="8"/>
        <v>null</v>
      </c>
      <c r="G72" t="str">
        <f t="shared" si="9"/>
        <v>null</v>
      </c>
      <c r="H72" t="s">
        <v>68</v>
      </c>
      <c r="I72" t="s">
        <v>80</v>
      </c>
      <c r="J72" t="s">
        <v>94</v>
      </c>
      <c r="N72" t="s">
        <v>13</v>
      </c>
      <c r="O72" t="str">
        <f t="shared" si="7"/>
        <v>PAYFACEF2-1Desenvolvimento Manager</v>
      </c>
      <c r="P72">
        <f>COUNTIF([1]Atividade!$R$2:$R$903,O72)</f>
        <v>0</v>
      </c>
      <c r="Q72" s="2">
        <f t="shared" si="5"/>
        <v>44235</v>
      </c>
      <c r="R72" s="2">
        <f t="shared" si="6"/>
        <v>44236</v>
      </c>
    </row>
    <row r="73" spans="2:18" x14ac:dyDescent="0.25">
      <c r="B73" t="s">
        <v>26</v>
      </c>
      <c r="C73" t="s">
        <v>122</v>
      </c>
      <c r="D73">
        <v>10</v>
      </c>
      <c r="E73">
        <v>0</v>
      </c>
      <c r="F73" t="str">
        <f t="shared" si="8"/>
        <v>null</v>
      </c>
      <c r="G73" t="str">
        <f t="shared" si="9"/>
        <v>null</v>
      </c>
      <c r="H73" t="s">
        <v>129</v>
      </c>
      <c r="I73" t="s">
        <v>126</v>
      </c>
      <c r="J73" t="s">
        <v>128</v>
      </c>
      <c r="N73" t="s">
        <v>13</v>
      </c>
      <c r="O73" t="str">
        <f t="shared" si="7"/>
        <v>PAYFACEF2-1Teste Ramo</v>
      </c>
      <c r="P73">
        <f>COUNTIF([1]Atividade!$R$2:$R$903,O73)</f>
        <v>0</v>
      </c>
      <c r="Q73" s="2">
        <f t="shared" si="5"/>
        <v>44284</v>
      </c>
      <c r="R73" s="2">
        <f t="shared" si="6"/>
        <v>44295</v>
      </c>
    </row>
    <row r="74" spans="2:18" x14ac:dyDescent="0.25">
      <c r="B74" t="s">
        <v>30</v>
      </c>
      <c r="C74" t="s">
        <v>122</v>
      </c>
      <c r="D74">
        <v>3</v>
      </c>
      <c r="E74">
        <v>0</v>
      </c>
      <c r="F74" t="str">
        <f t="shared" si="8"/>
        <v>null</v>
      </c>
      <c r="G74" t="str">
        <f t="shared" si="9"/>
        <v>null</v>
      </c>
      <c r="H74" t="s">
        <v>129</v>
      </c>
      <c r="I74" t="s">
        <v>130</v>
      </c>
      <c r="J74" t="s">
        <v>131</v>
      </c>
      <c r="N74" t="s">
        <v>13</v>
      </c>
      <c r="O74" t="str">
        <f t="shared" si="7"/>
        <v>PAYFACEF2-1Teste Master</v>
      </c>
      <c r="P74">
        <f>COUNTIF([1]Atividade!$R$2:$R$903,O74)</f>
        <v>0</v>
      </c>
      <c r="Q74" s="2">
        <f t="shared" si="5"/>
        <v>44298</v>
      </c>
      <c r="R74" s="2">
        <f t="shared" si="6"/>
        <v>44300</v>
      </c>
    </row>
    <row r="75" spans="2:18" x14ac:dyDescent="0.25">
      <c r="B75" t="s">
        <v>9</v>
      </c>
      <c r="C75" t="s">
        <v>132</v>
      </c>
      <c r="D75">
        <v>3</v>
      </c>
      <c r="E75">
        <v>0</v>
      </c>
      <c r="F75" t="str">
        <f t="shared" si="8"/>
        <v>null</v>
      </c>
      <c r="G75" t="str">
        <f t="shared" si="9"/>
        <v>null</v>
      </c>
      <c r="H75" t="s">
        <v>36</v>
      </c>
      <c r="I75" t="s">
        <v>27</v>
      </c>
      <c r="J75" t="s">
        <v>133</v>
      </c>
      <c r="N75" t="s">
        <v>13</v>
      </c>
      <c r="O75" t="str">
        <f t="shared" si="7"/>
        <v>NPSSERES-1Análise de Negócio</v>
      </c>
      <c r="P75">
        <f>COUNTIF([1]Atividade!$R$2:$R$903,O75)</f>
        <v>0</v>
      </c>
      <c r="Q75" s="2">
        <f t="shared" si="5"/>
        <v>44214</v>
      </c>
      <c r="R75" s="2">
        <f t="shared" si="6"/>
        <v>44216</v>
      </c>
    </row>
    <row r="76" spans="2:18" x14ac:dyDescent="0.25">
      <c r="B76" t="s">
        <v>37</v>
      </c>
      <c r="C76" t="s">
        <v>132</v>
      </c>
      <c r="D76">
        <v>5</v>
      </c>
      <c r="E76">
        <v>0</v>
      </c>
      <c r="F76" t="str">
        <f t="shared" si="8"/>
        <v>null</v>
      </c>
      <c r="G76" t="str">
        <f t="shared" si="9"/>
        <v>null</v>
      </c>
      <c r="H76" t="s">
        <v>135</v>
      </c>
      <c r="I76" t="s">
        <v>93</v>
      </c>
      <c r="J76" t="s">
        <v>134</v>
      </c>
      <c r="N76" t="s">
        <v>13</v>
      </c>
      <c r="O76" t="str">
        <f t="shared" si="7"/>
        <v>NPSSERES-1Desenvolvimento PDV</v>
      </c>
      <c r="P76">
        <f>COUNTIF([1]Atividade!$R$2:$R$903,O76)</f>
        <v>0</v>
      </c>
      <c r="Q76" s="2">
        <f t="shared" si="5"/>
        <v>44217</v>
      </c>
      <c r="R76" s="2">
        <f t="shared" si="6"/>
        <v>44223</v>
      </c>
    </row>
    <row r="77" spans="2:18" x14ac:dyDescent="0.25">
      <c r="B77" t="s">
        <v>41</v>
      </c>
      <c r="C77" t="s">
        <v>132</v>
      </c>
      <c r="D77">
        <v>1</v>
      </c>
      <c r="E77">
        <v>0</v>
      </c>
      <c r="F77" t="str">
        <f t="shared" si="8"/>
        <v>null</v>
      </c>
      <c r="G77" t="str">
        <f t="shared" si="9"/>
        <v>null</v>
      </c>
      <c r="H77" t="s">
        <v>42</v>
      </c>
      <c r="I77" t="s">
        <v>53</v>
      </c>
      <c r="J77" t="s">
        <v>53</v>
      </c>
      <c r="N77" t="s">
        <v>13</v>
      </c>
      <c r="O77" t="str">
        <f t="shared" si="7"/>
        <v>NPSSERES-1Revisão PDV</v>
      </c>
      <c r="P77">
        <f>COUNTIF([1]Atividade!$R$2:$R$903,O77)</f>
        <v>0</v>
      </c>
      <c r="Q77" s="2">
        <f t="shared" si="5"/>
        <v>44224</v>
      </c>
      <c r="R77" s="2">
        <f t="shared" si="6"/>
        <v>44224</v>
      </c>
    </row>
    <row r="78" spans="2:18" x14ac:dyDescent="0.25">
      <c r="B78" t="s">
        <v>14</v>
      </c>
      <c r="C78" t="s">
        <v>132</v>
      </c>
      <c r="D78">
        <v>18</v>
      </c>
      <c r="E78">
        <v>0</v>
      </c>
      <c r="F78" t="str">
        <f t="shared" si="8"/>
        <v>null</v>
      </c>
      <c r="G78" t="str">
        <f t="shared" si="9"/>
        <v>null</v>
      </c>
      <c r="H78" t="s">
        <v>136</v>
      </c>
      <c r="I78" t="s">
        <v>93</v>
      </c>
      <c r="J78" t="s">
        <v>82</v>
      </c>
      <c r="N78" t="s">
        <v>13</v>
      </c>
      <c r="O78" t="str">
        <f t="shared" si="7"/>
        <v>NPSSERES-1Desenvolvimento Manager</v>
      </c>
      <c r="P78">
        <f>COUNTIF([1]Atividade!$R$2:$R$903,O78)</f>
        <v>0</v>
      </c>
      <c r="Q78" s="2">
        <f t="shared" si="5"/>
        <v>44217</v>
      </c>
      <c r="R78" s="2">
        <f t="shared" si="6"/>
        <v>44242</v>
      </c>
    </row>
    <row r="79" spans="2:18" x14ac:dyDescent="0.25">
      <c r="B79" t="s">
        <v>18</v>
      </c>
      <c r="C79" t="s">
        <v>132</v>
      </c>
      <c r="D79">
        <v>2</v>
      </c>
      <c r="E79">
        <v>0</v>
      </c>
      <c r="F79" t="str">
        <f t="shared" si="8"/>
        <v>null</v>
      </c>
      <c r="G79" t="str">
        <f t="shared" si="9"/>
        <v>null</v>
      </c>
      <c r="H79" t="s">
        <v>21</v>
      </c>
      <c r="I79" t="s">
        <v>59</v>
      </c>
      <c r="J79" t="s">
        <v>83</v>
      </c>
      <c r="N79" t="s">
        <v>13</v>
      </c>
      <c r="O79" t="str">
        <f t="shared" si="7"/>
        <v>NPSSERES-1Revisão Manager</v>
      </c>
      <c r="P79">
        <f>COUNTIF([1]Atividade!$R$2:$R$903,O79)</f>
        <v>0</v>
      </c>
      <c r="Q79" s="2">
        <f t="shared" si="5"/>
        <v>44245</v>
      </c>
      <c r="R79" s="2">
        <f t="shared" si="6"/>
        <v>44246</v>
      </c>
    </row>
    <row r="80" spans="2:18" x14ac:dyDescent="0.25">
      <c r="B80" t="s">
        <v>26</v>
      </c>
      <c r="C80" t="s">
        <v>132</v>
      </c>
      <c r="D80">
        <v>12</v>
      </c>
      <c r="E80">
        <v>0</v>
      </c>
      <c r="F80" t="str">
        <f t="shared" si="8"/>
        <v>null</v>
      </c>
      <c r="G80" t="str">
        <f t="shared" si="9"/>
        <v>null</v>
      </c>
      <c r="H80" t="s">
        <v>75</v>
      </c>
      <c r="I80" t="s">
        <v>108</v>
      </c>
      <c r="J80" t="s">
        <v>137</v>
      </c>
      <c r="N80" t="s">
        <v>13</v>
      </c>
      <c r="O80" t="str">
        <f t="shared" si="7"/>
        <v>NPSSERES-1Teste Ramo</v>
      </c>
      <c r="P80">
        <f>COUNTIF([1]Atividade!$R$2:$R$903,O80)</f>
        <v>0</v>
      </c>
      <c r="Q80" s="2">
        <f t="shared" ref="Q80:Q143" si="10">DATE(LEFT(I80,4),MID(I80,6,2),RIGHT(I80,2))</f>
        <v>44243</v>
      </c>
      <c r="R80" s="2">
        <f t="shared" ref="R80:R143" si="11">DATE(LEFT(J80,4),MID(J80,6,2),RIGHT(J80,2))</f>
        <v>44258</v>
      </c>
    </row>
    <row r="81" spans="2:18" x14ac:dyDescent="0.25">
      <c r="B81" t="s">
        <v>30</v>
      </c>
      <c r="C81" t="s">
        <v>132</v>
      </c>
      <c r="D81">
        <v>2</v>
      </c>
      <c r="E81">
        <v>0</v>
      </c>
      <c r="F81" t="str">
        <f t="shared" si="8"/>
        <v>null</v>
      </c>
      <c r="G81" t="str">
        <f t="shared" si="9"/>
        <v>null</v>
      </c>
      <c r="H81" t="s">
        <v>75</v>
      </c>
      <c r="I81" t="s">
        <v>89</v>
      </c>
      <c r="J81" t="s">
        <v>111</v>
      </c>
      <c r="N81" t="s">
        <v>13</v>
      </c>
      <c r="O81" t="str">
        <f t="shared" si="7"/>
        <v>NPSSERES-1Teste Master</v>
      </c>
      <c r="P81">
        <f>COUNTIF([1]Atividade!$R$2:$R$903,O81)</f>
        <v>0</v>
      </c>
      <c r="Q81" s="2">
        <f t="shared" si="10"/>
        <v>44259</v>
      </c>
      <c r="R81" s="2">
        <f t="shared" si="11"/>
        <v>44260</v>
      </c>
    </row>
    <row r="82" spans="2:18" x14ac:dyDescent="0.25">
      <c r="B82" t="s">
        <v>9</v>
      </c>
      <c r="C82" t="s">
        <v>138</v>
      </c>
      <c r="D82">
        <v>11</v>
      </c>
      <c r="E82">
        <v>100</v>
      </c>
      <c r="F82" t="str">
        <f t="shared" si="8"/>
        <v>'2020-10-19'</v>
      </c>
      <c r="G82" t="str">
        <f t="shared" si="9"/>
        <v>'2021-01-04'</v>
      </c>
      <c r="H82" t="s">
        <v>36</v>
      </c>
      <c r="I82" t="s">
        <v>139</v>
      </c>
      <c r="J82" t="s">
        <v>140</v>
      </c>
      <c r="N82" t="s">
        <v>13</v>
      </c>
      <c r="O82" t="str">
        <f t="shared" si="7"/>
        <v>ENTREGAF2-1Análise de Negócio</v>
      </c>
      <c r="P82">
        <f>COUNTIF([1]Atividade!$R$2:$R$903,O82)</f>
        <v>0</v>
      </c>
      <c r="Q82" s="2">
        <f t="shared" si="10"/>
        <v>44123</v>
      </c>
      <c r="R82" s="2">
        <f t="shared" si="11"/>
        <v>44200</v>
      </c>
    </row>
    <row r="83" spans="2:18" x14ac:dyDescent="0.25">
      <c r="B83" t="s">
        <v>14</v>
      </c>
      <c r="C83" t="s">
        <v>138</v>
      </c>
      <c r="D83">
        <v>15</v>
      </c>
      <c r="E83">
        <v>100</v>
      </c>
      <c r="F83" t="str">
        <f t="shared" si="8"/>
        <v>'2020-11-16'</v>
      </c>
      <c r="G83" t="str">
        <f t="shared" si="9"/>
        <v>'2021-01-11'</v>
      </c>
      <c r="H83" t="s">
        <v>136</v>
      </c>
      <c r="I83" t="s">
        <v>141</v>
      </c>
      <c r="J83" t="s">
        <v>44</v>
      </c>
      <c r="N83" t="s">
        <v>13</v>
      </c>
      <c r="O83" t="str">
        <f t="shared" si="7"/>
        <v>ENTREGAF2-1Desenvolvimento Manager</v>
      </c>
      <c r="P83">
        <f>COUNTIF([1]Atividade!$R$2:$R$903,O83)</f>
        <v>0</v>
      </c>
      <c r="Q83" s="2">
        <f t="shared" si="10"/>
        <v>44151</v>
      </c>
      <c r="R83" s="2">
        <f t="shared" si="11"/>
        <v>44207</v>
      </c>
    </row>
    <row r="84" spans="2:18" x14ac:dyDescent="0.25">
      <c r="B84" t="s">
        <v>18</v>
      </c>
      <c r="C84" t="s">
        <v>138</v>
      </c>
      <c r="D84">
        <v>1</v>
      </c>
      <c r="E84">
        <v>0</v>
      </c>
      <c r="F84" t="str">
        <f t="shared" si="8"/>
        <v>null</v>
      </c>
      <c r="G84" t="str">
        <f t="shared" si="9"/>
        <v>null</v>
      </c>
      <c r="H84" t="s">
        <v>21</v>
      </c>
      <c r="I84" t="s">
        <v>133</v>
      </c>
      <c r="J84" t="s">
        <v>133</v>
      </c>
      <c r="N84" t="s">
        <v>13</v>
      </c>
      <c r="O84" t="str">
        <f t="shared" si="7"/>
        <v>ENTREGAF2-1Revisão Manager</v>
      </c>
      <c r="P84">
        <f>COUNTIF([1]Atividade!$R$2:$R$903,O84)</f>
        <v>0</v>
      </c>
      <c r="Q84" s="2">
        <f t="shared" si="10"/>
        <v>44216</v>
      </c>
      <c r="R84" s="2">
        <f t="shared" si="11"/>
        <v>44216</v>
      </c>
    </row>
    <row r="85" spans="2:18" x14ac:dyDescent="0.25">
      <c r="B85" t="s">
        <v>37</v>
      </c>
      <c r="C85" t="s">
        <v>138</v>
      </c>
      <c r="D85">
        <v>10</v>
      </c>
      <c r="E85">
        <v>95</v>
      </c>
      <c r="F85" t="str">
        <f t="shared" si="8"/>
        <v>'2020-11-25'</v>
      </c>
      <c r="G85" t="str">
        <f t="shared" si="9"/>
        <v>null</v>
      </c>
      <c r="H85" t="s">
        <v>135</v>
      </c>
      <c r="I85" t="s">
        <v>142</v>
      </c>
      <c r="J85" t="s">
        <v>69</v>
      </c>
      <c r="N85" t="s">
        <v>13</v>
      </c>
      <c r="O85" t="str">
        <f t="shared" si="7"/>
        <v>ENTREGAF2-1Desenvolvimento PDV</v>
      </c>
      <c r="P85">
        <f>COUNTIF([1]Atividade!$R$2:$R$903,O85)</f>
        <v>0</v>
      </c>
      <c r="Q85" s="2">
        <f t="shared" si="10"/>
        <v>44160</v>
      </c>
      <c r="R85" s="2">
        <f t="shared" si="11"/>
        <v>44215</v>
      </c>
    </row>
    <row r="86" spans="2:18" x14ac:dyDescent="0.25">
      <c r="B86" t="s">
        <v>41</v>
      </c>
      <c r="C86" t="s">
        <v>138</v>
      </c>
      <c r="D86">
        <v>2</v>
      </c>
      <c r="E86">
        <v>0</v>
      </c>
      <c r="F86" t="str">
        <f t="shared" si="8"/>
        <v>null</v>
      </c>
      <c r="G86" t="str">
        <f t="shared" si="9"/>
        <v>null</v>
      </c>
      <c r="H86" t="s">
        <v>42</v>
      </c>
      <c r="I86" t="s">
        <v>133</v>
      </c>
      <c r="J86" t="s">
        <v>93</v>
      </c>
      <c r="N86" t="s">
        <v>13</v>
      </c>
      <c r="O86" t="str">
        <f t="shared" si="7"/>
        <v>ENTREGAF2-1Revisão PDV</v>
      </c>
      <c r="P86">
        <f>COUNTIF([1]Atividade!$R$2:$R$903,O86)</f>
        <v>0</v>
      </c>
      <c r="Q86" s="2">
        <f t="shared" si="10"/>
        <v>44216</v>
      </c>
      <c r="R86" s="2">
        <f t="shared" si="11"/>
        <v>44217</v>
      </c>
    </row>
    <row r="87" spans="2:18" x14ac:dyDescent="0.25">
      <c r="B87" t="s">
        <v>26</v>
      </c>
      <c r="C87" t="s">
        <v>138</v>
      </c>
      <c r="D87">
        <v>13</v>
      </c>
      <c r="E87">
        <v>0</v>
      </c>
      <c r="F87" t="str">
        <f t="shared" si="8"/>
        <v>null</v>
      </c>
      <c r="G87" t="str">
        <f t="shared" si="9"/>
        <v>null</v>
      </c>
      <c r="H87" t="s">
        <v>75</v>
      </c>
      <c r="I87" t="s">
        <v>133</v>
      </c>
      <c r="J87" t="s">
        <v>32</v>
      </c>
      <c r="N87" t="s">
        <v>13</v>
      </c>
      <c r="O87" t="str">
        <f t="shared" si="7"/>
        <v>ENTREGAF2-1Teste Ramo</v>
      </c>
      <c r="P87">
        <f>COUNTIF([1]Atividade!$R$2:$R$903,O87)</f>
        <v>0</v>
      </c>
      <c r="Q87" s="2">
        <f t="shared" si="10"/>
        <v>44216</v>
      </c>
      <c r="R87" s="2">
        <f t="shared" si="11"/>
        <v>44232</v>
      </c>
    </row>
    <row r="88" spans="2:18" x14ac:dyDescent="0.25">
      <c r="B88" t="s">
        <v>30</v>
      </c>
      <c r="C88" t="s">
        <v>138</v>
      </c>
      <c r="D88">
        <v>3</v>
      </c>
      <c r="E88">
        <v>0</v>
      </c>
      <c r="F88" t="str">
        <f t="shared" si="8"/>
        <v>null</v>
      </c>
      <c r="G88" t="str">
        <f t="shared" si="9"/>
        <v>null</v>
      </c>
      <c r="H88" t="s">
        <v>75</v>
      </c>
      <c r="I88" t="s">
        <v>80</v>
      </c>
      <c r="J88" t="s">
        <v>96</v>
      </c>
      <c r="N88" t="s">
        <v>13</v>
      </c>
      <c r="O88" t="str">
        <f t="shared" si="7"/>
        <v>ENTREGAF2-1Teste Master</v>
      </c>
      <c r="P88">
        <f>COUNTIF([1]Atividade!$R$2:$R$903,O88)</f>
        <v>0</v>
      </c>
      <c r="Q88" s="2">
        <f t="shared" si="10"/>
        <v>44235</v>
      </c>
      <c r="R88" s="2">
        <f t="shared" si="11"/>
        <v>44237</v>
      </c>
    </row>
    <row r="89" spans="2:18" x14ac:dyDescent="0.25">
      <c r="B89" t="s">
        <v>9</v>
      </c>
      <c r="C89" t="s">
        <v>143</v>
      </c>
      <c r="D89">
        <v>4</v>
      </c>
      <c r="E89">
        <v>0</v>
      </c>
      <c r="F89" t="str">
        <f t="shared" si="8"/>
        <v>null</v>
      </c>
      <c r="G89" t="str">
        <f t="shared" si="9"/>
        <v>null</v>
      </c>
      <c r="H89" t="s">
        <v>51</v>
      </c>
      <c r="I89" t="s">
        <v>70</v>
      </c>
      <c r="J89" t="s">
        <v>134</v>
      </c>
      <c r="N89" t="s">
        <v>13</v>
      </c>
      <c r="O89" t="str">
        <f t="shared" si="7"/>
        <v>HISTCRED-1Análise de Negócio</v>
      </c>
      <c r="P89">
        <f>COUNTIF([1]Atividade!$R$2:$R$903,O89)</f>
        <v>0</v>
      </c>
      <c r="Q89" s="2">
        <f t="shared" si="10"/>
        <v>44218</v>
      </c>
      <c r="R89" s="2">
        <f t="shared" si="11"/>
        <v>44223</v>
      </c>
    </row>
    <row r="90" spans="2:18" x14ac:dyDescent="0.25">
      <c r="B90" t="s">
        <v>14</v>
      </c>
      <c r="C90" t="s">
        <v>143</v>
      </c>
      <c r="D90">
        <v>8</v>
      </c>
      <c r="E90">
        <v>0</v>
      </c>
      <c r="F90" t="str">
        <f t="shared" si="8"/>
        <v>null</v>
      </c>
      <c r="G90" t="str">
        <f t="shared" si="9"/>
        <v>null</v>
      </c>
      <c r="H90" t="s">
        <v>144</v>
      </c>
      <c r="I90" t="s">
        <v>53</v>
      </c>
      <c r="J90" t="s">
        <v>80</v>
      </c>
      <c r="N90" t="s">
        <v>13</v>
      </c>
      <c r="O90" t="str">
        <f t="shared" si="7"/>
        <v>HISTCRED-1Desenvolvimento Manager</v>
      </c>
      <c r="P90">
        <f>COUNTIF([1]Atividade!$R$2:$R$903,O90)</f>
        <v>0</v>
      </c>
      <c r="Q90" s="2">
        <f t="shared" si="10"/>
        <v>44224</v>
      </c>
      <c r="R90" s="2">
        <f t="shared" si="11"/>
        <v>44235</v>
      </c>
    </row>
    <row r="91" spans="2:18" x14ac:dyDescent="0.25">
      <c r="B91" t="s">
        <v>18</v>
      </c>
      <c r="C91" t="s">
        <v>143</v>
      </c>
      <c r="D91">
        <v>1</v>
      </c>
      <c r="E91">
        <v>0</v>
      </c>
      <c r="F91" t="str">
        <f t="shared" si="8"/>
        <v>null</v>
      </c>
      <c r="G91" t="str">
        <f t="shared" si="9"/>
        <v>null</v>
      </c>
      <c r="H91" t="s">
        <v>21</v>
      </c>
      <c r="I91" t="s">
        <v>96</v>
      </c>
      <c r="J91" t="s">
        <v>96</v>
      </c>
      <c r="N91" t="s">
        <v>13</v>
      </c>
      <c r="O91" t="str">
        <f t="shared" si="7"/>
        <v>HISTCRED-1Revisão Manager</v>
      </c>
      <c r="P91">
        <f>COUNTIF([1]Atividade!$R$2:$R$903,O91)</f>
        <v>0</v>
      </c>
      <c r="Q91" s="2">
        <f t="shared" si="10"/>
        <v>44237</v>
      </c>
      <c r="R91" s="2">
        <f t="shared" si="11"/>
        <v>44237</v>
      </c>
    </row>
    <row r="92" spans="2:18" x14ac:dyDescent="0.25">
      <c r="B92" t="s">
        <v>37</v>
      </c>
      <c r="C92" t="s">
        <v>143</v>
      </c>
      <c r="D92">
        <v>8</v>
      </c>
      <c r="E92">
        <v>0</v>
      </c>
      <c r="F92" t="str">
        <f t="shared" si="8"/>
        <v>null</v>
      </c>
      <c r="G92" t="str">
        <f t="shared" si="9"/>
        <v>null</v>
      </c>
      <c r="H92" t="s">
        <v>135</v>
      </c>
      <c r="I92" t="s">
        <v>53</v>
      </c>
      <c r="J92" t="s">
        <v>80</v>
      </c>
      <c r="N92" t="s">
        <v>13</v>
      </c>
      <c r="O92" t="str">
        <f t="shared" si="7"/>
        <v>HISTCRED-1Desenvolvimento PDV</v>
      </c>
      <c r="P92">
        <f>COUNTIF([1]Atividade!$R$2:$R$903,O92)</f>
        <v>0</v>
      </c>
      <c r="Q92" s="2">
        <f t="shared" si="10"/>
        <v>44224</v>
      </c>
      <c r="R92" s="2">
        <f t="shared" si="11"/>
        <v>44235</v>
      </c>
    </row>
    <row r="93" spans="2:18" x14ac:dyDescent="0.25">
      <c r="B93" t="s">
        <v>41</v>
      </c>
      <c r="C93" t="s">
        <v>143</v>
      </c>
      <c r="D93">
        <v>1</v>
      </c>
      <c r="E93">
        <v>0</v>
      </c>
      <c r="F93" t="str">
        <f t="shared" si="8"/>
        <v>null</v>
      </c>
      <c r="G93" t="str">
        <f t="shared" si="9"/>
        <v>null</v>
      </c>
      <c r="H93" t="s">
        <v>42</v>
      </c>
      <c r="I93" t="s">
        <v>94</v>
      </c>
      <c r="J93" t="s">
        <v>94</v>
      </c>
      <c r="N93" t="s">
        <v>13</v>
      </c>
      <c r="O93" t="str">
        <f t="shared" si="7"/>
        <v>HISTCRED-1Revisão PDV</v>
      </c>
      <c r="P93">
        <f>COUNTIF([1]Atividade!$R$2:$R$903,O93)</f>
        <v>0</v>
      </c>
      <c r="Q93" s="2">
        <f t="shared" si="10"/>
        <v>44236</v>
      </c>
      <c r="R93" s="2">
        <f t="shared" si="11"/>
        <v>44236</v>
      </c>
    </row>
    <row r="94" spans="2:18" x14ac:dyDescent="0.25">
      <c r="B94" t="s">
        <v>26</v>
      </c>
      <c r="C94" t="s">
        <v>143</v>
      </c>
      <c r="D94">
        <v>7</v>
      </c>
      <c r="E94">
        <v>0</v>
      </c>
      <c r="F94" t="str">
        <f t="shared" si="8"/>
        <v>null</v>
      </c>
      <c r="G94" t="str">
        <f t="shared" si="9"/>
        <v>null</v>
      </c>
      <c r="H94" t="s">
        <v>71</v>
      </c>
      <c r="I94" t="s">
        <v>94</v>
      </c>
      <c r="J94" t="s">
        <v>109</v>
      </c>
      <c r="N94" t="s">
        <v>13</v>
      </c>
      <c r="O94" t="str">
        <f t="shared" si="7"/>
        <v>HISTCRED-1Teste Ramo</v>
      </c>
      <c r="P94">
        <f>COUNTIF([1]Atividade!$R$2:$R$903,O94)</f>
        <v>0</v>
      </c>
      <c r="Q94" s="2">
        <f t="shared" si="10"/>
        <v>44236</v>
      </c>
      <c r="R94" s="2">
        <f t="shared" si="11"/>
        <v>44244</v>
      </c>
    </row>
    <row r="95" spans="2:18" x14ac:dyDescent="0.25">
      <c r="B95" t="s">
        <v>30</v>
      </c>
      <c r="C95" t="s">
        <v>143</v>
      </c>
      <c r="D95">
        <v>2</v>
      </c>
      <c r="E95">
        <v>0</v>
      </c>
      <c r="F95" t="str">
        <f t="shared" si="8"/>
        <v>null</v>
      </c>
      <c r="G95" t="str">
        <f t="shared" si="9"/>
        <v>null</v>
      </c>
      <c r="H95" t="s">
        <v>71</v>
      </c>
      <c r="I95" t="s">
        <v>59</v>
      </c>
      <c r="J95" t="s">
        <v>83</v>
      </c>
      <c r="N95" t="s">
        <v>13</v>
      </c>
      <c r="O95" t="str">
        <f t="shared" si="7"/>
        <v>HISTCRED-1Teste Master</v>
      </c>
      <c r="P95">
        <f>COUNTIF([1]Atividade!$R$2:$R$903,O95)</f>
        <v>0</v>
      </c>
      <c r="Q95" s="2">
        <f t="shared" si="10"/>
        <v>44245</v>
      </c>
      <c r="R95" s="2">
        <f t="shared" si="11"/>
        <v>44246</v>
      </c>
    </row>
    <row r="96" spans="2:18" x14ac:dyDescent="0.25">
      <c r="B96" t="s">
        <v>9</v>
      </c>
      <c r="C96" t="s">
        <v>145</v>
      </c>
      <c r="D96">
        <v>5</v>
      </c>
      <c r="E96">
        <v>0</v>
      </c>
      <c r="F96" t="str">
        <f t="shared" si="8"/>
        <v>null</v>
      </c>
      <c r="G96" t="str">
        <f t="shared" si="9"/>
        <v>null</v>
      </c>
      <c r="H96" t="s">
        <v>100</v>
      </c>
      <c r="I96" t="s">
        <v>134</v>
      </c>
      <c r="J96" t="s">
        <v>47</v>
      </c>
      <c r="N96" t="s">
        <v>13</v>
      </c>
      <c r="O96" t="str">
        <f t="shared" si="7"/>
        <v>INTRMS-1Análise de Negócio</v>
      </c>
      <c r="P96">
        <f>COUNTIF([1]Atividade!$R$2:$R$903,O96)</f>
        <v>0</v>
      </c>
      <c r="Q96" s="2">
        <f t="shared" si="10"/>
        <v>44223</v>
      </c>
      <c r="R96" s="2">
        <f t="shared" si="11"/>
        <v>44229</v>
      </c>
    </row>
    <row r="97" spans="2:18" x14ac:dyDescent="0.25">
      <c r="B97" t="s">
        <v>14</v>
      </c>
      <c r="C97" t="s">
        <v>145</v>
      </c>
      <c r="D97">
        <v>18</v>
      </c>
      <c r="E97">
        <v>0</v>
      </c>
      <c r="F97" t="str">
        <f t="shared" si="8"/>
        <v>null</v>
      </c>
      <c r="G97" t="str">
        <f t="shared" si="9"/>
        <v>null</v>
      </c>
      <c r="H97" t="s">
        <v>90</v>
      </c>
      <c r="I97" t="s">
        <v>91</v>
      </c>
      <c r="J97" t="s">
        <v>146</v>
      </c>
      <c r="N97" t="s">
        <v>13</v>
      </c>
      <c r="O97" t="str">
        <f t="shared" si="7"/>
        <v>INTRMS-1Desenvolvimento Manager</v>
      </c>
      <c r="P97">
        <f>COUNTIF([1]Atividade!$R$2:$R$903,O97)</f>
        <v>0</v>
      </c>
      <c r="Q97" s="2">
        <f t="shared" si="10"/>
        <v>44230</v>
      </c>
      <c r="R97" s="2">
        <f t="shared" si="11"/>
        <v>44253</v>
      </c>
    </row>
    <row r="98" spans="2:18" x14ac:dyDescent="0.25">
      <c r="B98" t="s">
        <v>18</v>
      </c>
      <c r="C98" t="s">
        <v>145</v>
      </c>
      <c r="D98">
        <v>2</v>
      </c>
      <c r="E98">
        <v>0</v>
      </c>
      <c r="F98" t="str">
        <f t="shared" si="8"/>
        <v>null</v>
      </c>
      <c r="G98" t="str">
        <f t="shared" si="9"/>
        <v>null</v>
      </c>
      <c r="H98" t="s">
        <v>21</v>
      </c>
      <c r="I98" t="s">
        <v>147</v>
      </c>
      <c r="J98" t="s">
        <v>110</v>
      </c>
      <c r="N98" t="s">
        <v>13</v>
      </c>
      <c r="O98" t="str">
        <f t="shared" si="7"/>
        <v>INTRMS-1Revisão Manager</v>
      </c>
      <c r="P98">
        <f>COUNTIF([1]Atividade!$R$2:$R$903,O98)</f>
        <v>0</v>
      </c>
      <c r="Q98" s="2">
        <f t="shared" si="10"/>
        <v>44256</v>
      </c>
      <c r="R98" s="2">
        <f t="shared" si="11"/>
        <v>44257</v>
      </c>
    </row>
    <row r="99" spans="2:18" x14ac:dyDescent="0.25">
      <c r="B99" t="s">
        <v>26</v>
      </c>
      <c r="C99" t="s">
        <v>145</v>
      </c>
      <c r="D99">
        <v>10</v>
      </c>
      <c r="E99">
        <v>0</v>
      </c>
      <c r="F99" t="str">
        <f t="shared" si="8"/>
        <v>null</v>
      </c>
      <c r="G99" t="str">
        <f t="shared" si="9"/>
        <v>null</v>
      </c>
      <c r="H99" t="s">
        <v>46</v>
      </c>
      <c r="I99" t="s">
        <v>148</v>
      </c>
      <c r="J99" t="s">
        <v>149</v>
      </c>
      <c r="N99" t="s">
        <v>13</v>
      </c>
      <c r="O99" t="str">
        <f t="shared" si="7"/>
        <v>INTRMS-1Teste Ramo</v>
      </c>
      <c r="P99">
        <f>COUNTIF([1]Atividade!$R$2:$R$903,O99)</f>
        <v>0</v>
      </c>
      <c r="Q99" s="2">
        <f t="shared" si="10"/>
        <v>44265</v>
      </c>
      <c r="R99" s="2">
        <f t="shared" si="11"/>
        <v>44278</v>
      </c>
    </row>
    <row r="100" spans="2:18" x14ac:dyDescent="0.25">
      <c r="B100" t="s">
        <v>30</v>
      </c>
      <c r="C100" t="s">
        <v>145</v>
      </c>
      <c r="D100">
        <v>3</v>
      </c>
      <c r="E100">
        <v>0</v>
      </c>
      <c r="F100" t="str">
        <f t="shared" si="8"/>
        <v>null</v>
      </c>
      <c r="G100" t="str">
        <f t="shared" si="9"/>
        <v>null</v>
      </c>
      <c r="H100" t="s">
        <v>81</v>
      </c>
      <c r="I100" t="s">
        <v>150</v>
      </c>
      <c r="J100" t="s">
        <v>125</v>
      </c>
      <c r="N100" t="s">
        <v>13</v>
      </c>
      <c r="O100" t="str">
        <f t="shared" si="7"/>
        <v>INTRMS-1Teste Master</v>
      </c>
      <c r="P100">
        <f>COUNTIF([1]Atividade!$R$2:$R$903,O100)</f>
        <v>0</v>
      </c>
      <c r="Q100" s="2">
        <f t="shared" si="10"/>
        <v>44279</v>
      </c>
      <c r="R100" s="2">
        <f t="shared" si="11"/>
        <v>44281</v>
      </c>
    </row>
    <row r="101" spans="2:18" x14ac:dyDescent="0.25">
      <c r="B101" t="s">
        <v>9</v>
      </c>
      <c r="C101" t="s">
        <v>151</v>
      </c>
      <c r="D101">
        <v>2</v>
      </c>
      <c r="E101">
        <v>0</v>
      </c>
      <c r="F101" t="str">
        <f t="shared" si="8"/>
        <v>null</v>
      </c>
      <c r="G101" t="str">
        <f t="shared" si="9"/>
        <v>null</v>
      </c>
      <c r="H101" t="s">
        <v>51</v>
      </c>
      <c r="I101" t="s">
        <v>53</v>
      </c>
      <c r="J101" t="s">
        <v>28</v>
      </c>
      <c r="N101" t="s">
        <v>13</v>
      </c>
      <c r="O101" t="str">
        <f t="shared" si="7"/>
        <v>IMPVOUCHER-1Análise de Negócio</v>
      </c>
      <c r="P101">
        <f>COUNTIF([1]Atividade!$R$2:$R$903,O101)</f>
        <v>0</v>
      </c>
      <c r="Q101" s="2">
        <f t="shared" si="10"/>
        <v>44224</v>
      </c>
      <c r="R101" s="2">
        <f t="shared" si="11"/>
        <v>44225</v>
      </c>
    </row>
    <row r="102" spans="2:18" x14ac:dyDescent="0.25">
      <c r="B102" t="s">
        <v>37</v>
      </c>
      <c r="C102" t="s">
        <v>151</v>
      </c>
      <c r="D102">
        <v>2</v>
      </c>
      <c r="E102">
        <v>0</v>
      </c>
      <c r="F102" t="str">
        <f t="shared" si="8"/>
        <v>null</v>
      </c>
      <c r="G102" t="str">
        <f t="shared" si="9"/>
        <v>null</v>
      </c>
      <c r="H102" t="s">
        <v>40</v>
      </c>
      <c r="I102" t="s">
        <v>88</v>
      </c>
      <c r="J102" t="s">
        <v>120</v>
      </c>
      <c r="N102" t="s">
        <v>13</v>
      </c>
      <c r="O102" t="str">
        <f t="shared" si="7"/>
        <v>IMPVOUCHER-1Desenvolvimento PDV</v>
      </c>
      <c r="P102">
        <f>COUNTIF([1]Atividade!$R$2:$R$903,O102)</f>
        <v>0</v>
      </c>
      <c r="Q102" s="2">
        <f t="shared" si="10"/>
        <v>44249</v>
      </c>
      <c r="R102" s="2">
        <f t="shared" si="11"/>
        <v>44250</v>
      </c>
    </row>
    <row r="103" spans="2:18" x14ac:dyDescent="0.25">
      <c r="B103" t="s">
        <v>41</v>
      </c>
      <c r="C103" t="s">
        <v>151</v>
      </c>
      <c r="D103">
        <v>1</v>
      </c>
      <c r="E103">
        <v>0</v>
      </c>
      <c r="F103" t="str">
        <f t="shared" si="8"/>
        <v>null</v>
      </c>
      <c r="G103" t="str">
        <f t="shared" si="9"/>
        <v>null</v>
      </c>
      <c r="H103" t="s">
        <v>42</v>
      </c>
      <c r="I103" t="s">
        <v>124</v>
      </c>
      <c r="J103" t="s">
        <v>124</v>
      </c>
      <c r="N103" t="s">
        <v>13</v>
      </c>
      <c r="O103" t="str">
        <f t="shared" si="7"/>
        <v>IMPVOUCHER-1Revisão PDV</v>
      </c>
      <c r="P103">
        <f>COUNTIF([1]Atividade!$R$2:$R$903,O103)</f>
        <v>0</v>
      </c>
      <c r="Q103" s="2">
        <f t="shared" si="10"/>
        <v>44251</v>
      </c>
      <c r="R103" s="2">
        <f t="shared" si="11"/>
        <v>44251</v>
      </c>
    </row>
    <row r="104" spans="2:18" x14ac:dyDescent="0.25">
      <c r="B104" t="s">
        <v>30</v>
      </c>
      <c r="C104" t="s">
        <v>151</v>
      </c>
      <c r="D104">
        <v>2</v>
      </c>
      <c r="E104">
        <v>0</v>
      </c>
      <c r="F104" t="str">
        <f t="shared" si="8"/>
        <v>null</v>
      </c>
      <c r="G104" t="str">
        <f t="shared" si="9"/>
        <v>null</v>
      </c>
      <c r="H104" t="s">
        <v>46</v>
      </c>
      <c r="I104" t="s">
        <v>137</v>
      </c>
      <c r="J104" t="s">
        <v>89</v>
      </c>
      <c r="N104" t="s">
        <v>13</v>
      </c>
      <c r="O104" t="str">
        <f t="shared" si="7"/>
        <v>IMPVOUCHER-1Teste Master</v>
      </c>
      <c r="P104">
        <f>COUNTIF([1]Atividade!$R$2:$R$903,O104)</f>
        <v>0</v>
      </c>
      <c r="Q104" s="2">
        <f t="shared" si="10"/>
        <v>44258</v>
      </c>
      <c r="R104" s="2">
        <f t="shared" si="11"/>
        <v>44259</v>
      </c>
    </row>
    <row r="105" spans="2:18" x14ac:dyDescent="0.25">
      <c r="B105" t="s">
        <v>9</v>
      </c>
      <c r="C105" t="s">
        <v>152</v>
      </c>
      <c r="D105">
        <v>3</v>
      </c>
      <c r="E105">
        <v>0</v>
      </c>
      <c r="F105" t="str">
        <f t="shared" si="8"/>
        <v>null</v>
      </c>
      <c r="G105" t="str">
        <f t="shared" si="9"/>
        <v>null</v>
      </c>
      <c r="H105" t="s">
        <v>36</v>
      </c>
      <c r="I105" t="s">
        <v>93</v>
      </c>
      <c r="J105" t="s">
        <v>24</v>
      </c>
      <c r="N105" t="s">
        <v>13</v>
      </c>
      <c r="O105" t="str">
        <f t="shared" si="7"/>
        <v>CANCNFCE-1Análise de Negócio</v>
      </c>
      <c r="P105">
        <f>COUNTIF([1]Atividade!$R$2:$R$903,O105)</f>
        <v>0</v>
      </c>
      <c r="Q105" s="2">
        <f t="shared" si="10"/>
        <v>44217</v>
      </c>
      <c r="R105" s="2">
        <f t="shared" si="11"/>
        <v>44221</v>
      </c>
    </row>
    <row r="106" spans="2:18" x14ac:dyDescent="0.25">
      <c r="B106" t="s">
        <v>14</v>
      </c>
      <c r="C106" t="s">
        <v>152</v>
      </c>
      <c r="D106">
        <v>7</v>
      </c>
      <c r="E106">
        <v>0</v>
      </c>
      <c r="F106" t="str">
        <f t="shared" si="8"/>
        <v>null</v>
      </c>
      <c r="G106" t="str">
        <f t="shared" si="9"/>
        <v>null</v>
      </c>
      <c r="H106" t="s">
        <v>45</v>
      </c>
      <c r="I106" t="s">
        <v>94</v>
      </c>
      <c r="J106" t="s">
        <v>109</v>
      </c>
      <c r="N106" t="s">
        <v>13</v>
      </c>
      <c r="O106" t="str">
        <f t="shared" si="7"/>
        <v>CANCNFCE-1Desenvolvimento Manager</v>
      </c>
      <c r="P106">
        <f>COUNTIF([1]Atividade!$R$2:$R$903,O106)</f>
        <v>0</v>
      </c>
      <c r="Q106" s="2">
        <f t="shared" si="10"/>
        <v>44236</v>
      </c>
      <c r="R106" s="2">
        <f t="shared" si="11"/>
        <v>44244</v>
      </c>
    </row>
    <row r="107" spans="2:18" x14ac:dyDescent="0.25">
      <c r="B107" t="s">
        <v>18</v>
      </c>
      <c r="C107" t="s">
        <v>152</v>
      </c>
      <c r="D107">
        <v>1</v>
      </c>
      <c r="E107">
        <v>0</v>
      </c>
      <c r="F107" t="str">
        <f t="shared" si="8"/>
        <v>null</v>
      </c>
      <c r="G107" t="str">
        <f t="shared" si="9"/>
        <v>null</v>
      </c>
      <c r="H107" t="s">
        <v>21</v>
      </c>
      <c r="I107" t="s">
        <v>88</v>
      </c>
      <c r="J107" t="s">
        <v>88</v>
      </c>
      <c r="N107" t="s">
        <v>13</v>
      </c>
      <c r="O107" t="str">
        <f t="shared" si="7"/>
        <v>CANCNFCE-1Revisão Manager</v>
      </c>
      <c r="P107">
        <f>COUNTIF([1]Atividade!$R$2:$R$903,O107)</f>
        <v>0</v>
      </c>
      <c r="Q107" s="2">
        <f t="shared" si="10"/>
        <v>44249</v>
      </c>
      <c r="R107" s="2">
        <f t="shared" si="11"/>
        <v>44249</v>
      </c>
    </row>
    <row r="108" spans="2:18" x14ac:dyDescent="0.25">
      <c r="B108" t="s">
        <v>37</v>
      </c>
      <c r="C108" t="s">
        <v>152</v>
      </c>
      <c r="D108">
        <v>7</v>
      </c>
      <c r="E108">
        <v>0</v>
      </c>
      <c r="F108" t="str">
        <f t="shared" si="8"/>
        <v>null</v>
      </c>
      <c r="G108" t="str">
        <f t="shared" si="9"/>
        <v>null</v>
      </c>
      <c r="H108" t="s">
        <v>40</v>
      </c>
      <c r="I108" t="s">
        <v>124</v>
      </c>
      <c r="J108" t="s">
        <v>89</v>
      </c>
      <c r="N108" t="s">
        <v>13</v>
      </c>
      <c r="O108" t="str">
        <f t="shared" si="7"/>
        <v>CANCNFCE-1Desenvolvimento PDV</v>
      </c>
      <c r="P108">
        <f>COUNTIF([1]Atividade!$R$2:$R$903,O108)</f>
        <v>0</v>
      </c>
      <c r="Q108" s="2">
        <f t="shared" si="10"/>
        <v>44251</v>
      </c>
      <c r="R108" s="2">
        <f t="shared" si="11"/>
        <v>44259</v>
      </c>
    </row>
    <row r="109" spans="2:18" x14ac:dyDescent="0.25">
      <c r="B109" t="s">
        <v>41</v>
      </c>
      <c r="C109" t="s">
        <v>152</v>
      </c>
      <c r="D109">
        <v>1</v>
      </c>
      <c r="E109">
        <v>0</v>
      </c>
      <c r="F109" t="str">
        <f t="shared" si="8"/>
        <v>null</v>
      </c>
      <c r="G109" t="str">
        <f t="shared" si="9"/>
        <v>null</v>
      </c>
      <c r="H109" t="s">
        <v>42</v>
      </c>
      <c r="I109" t="s">
        <v>111</v>
      </c>
      <c r="J109" t="s">
        <v>111</v>
      </c>
      <c r="N109" t="s">
        <v>13</v>
      </c>
      <c r="O109" t="str">
        <f t="shared" si="7"/>
        <v>CANCNFCE-1Revisão PDV</v>
      </c>
      <c r="P109">
        <f>COUNTIF([1]Atividade!$R$2:$R$903,O109)</f>
        <v>0</v>
      </c>
      <c r="Q109" s="2">
        <f t="shared" si="10"/>
        <v>44260</v>
      </c>
      <c r="R109" s="2">
        <f t="shared" si="11"/>
        <v>44260</v>
      </c>
    </row>
    <row r="110" spans="2:18" x14ac:dyDescent="0.25">
      <c r="B110" t="s">
        <v>26</v>
      </c>
      <c r="C110" t="s">
        <v>152</v>
      </c>
      <c r="D110">
        <v>4</v>
      </c>
      <c r="E110">
        <v>0</v>
      </c>
      <c r="F110" t="str">
        <f t="shared" si="8"/>
        <v>null</v>
      </c>
      <c r="G110" t="str">
        <f t="shared" si="9"/>
        <v>null</v>
      </c>
      <c r="H110" t="s">
        <v>81</v>
      </c>
      <c r="I110" t="s">
        <v>148</v>
      </c>
      <c r="J110" t="s">
        <v>153</v>
      </c>
      <c r="N110" t="s">
        <v>13</v>
      </c>
      <c r="O110" t="str">
        <f t="shared" si="7"/>
        <v>CANCNFCE-1Teste Ramo</v>
      </c>
      <c r="P110">
        <f>COUNTIF([1]Atividade!$R$2:$R$903,O110)</f>
        <v>0</v>
      </c>
      <c r="Q110" s="2">
        <f t="shared" si="10"/>
        <v>44265</v>
      </c>
      <c r="R110" s="2">
        <f t="shared" si="11"/>
        <v>44270</v>
      </c>
    </row>
    <row r="111" spans="2:18" x14ac:dyDescent="0.25">
      <c r="B111" t="s">
        <v>30</v>
      </c>
      <c r="C111" t="s">
        <v>152</v>
      </c>
      <c r="D111">
        <v>1</v>
      </c>
      <c r="E111">
        <v>0</v>
      </c>
      <c r="F111" t="str">
        <f t="shared" si="8"/>
        <v>null</v>
      </c>
      <c r="G111" t="str">
        <f t="shared" si="9"/>
        <v>null</v>
      </c>
      <c r="H111" t="s">
        <v>81</v>
      </c>
      <c r="I111" t="s">
        <v>154</v>
      </c>
      <c r="J111" t="s">
        <v>154</v>
      </c>
      <c r="N111" t="s">
        <v>13</v>
      </c>
      <c r="O111" t="str">
        <f t="shared" si="7"/>
        <v>CANCNFCE-1Teste Master</v>
      </c>
      <c r="P111">
        <f>COUNTIF([1]Atividade!$R$2:$R$903,O111)</f>
        <v>0</v>
      </c>
      <c r="Q111" s="2">
        <f t="shared" si="10"/>
        <v>44271</v>
      </c>
      <c r="R111" s="2">
        <f t="shared" si="11"/>
        <v>44271</v>
      </c>
    </row>
    <row r="112" spans="2:18" x14ac:dyDescent="0.25">
      <c r="B112" t="s">
        <v>9</v>
      </c>
      <c r="C112" t="s">
        <v>155</v>
      </c>
      <c r="D112">
        <v>1</v>
      </c>
      <c r="E112">
        <v>0</v>
      </c>
      <c r="F112" t="str">
        <f t="shared" si="8"/>
        <v>null</v>
      </c>
      <c r="G112" t="str">
        <f t="shared" si="9"/>
        <v>null</v>
      </c>
      <c r="H112" t="s">
        <v>51</v>
      </c>
      <c r="I112" t="s">
        <v>31</v>
      </c>
      <c r="J112" t="s">
        <v>31</v>
      </c>
      <c r="N112" t="s">
        <v>13</v>
      </c>
      <c r="O112" t="str">
        <f t="shared" si="7"/>
        <v>FILDOWNDOC-1Análise de Negócio</v>
      </c>
      <c r="P112">
        <f>COUNTIF([1]Atividade!$R$2:$R$903,O112)</f>
        <v>0</v>
      </c>
      <c r="Q112" s="2">
        <f t="shared" si="10"/>
        <v>44228</v>
      </c>
      <c r="R112" s="2">
        <f t="shared" si="11"/>
        <v>44228</v>
      </c>
    </row>
    <row r="113" spans="2:18" x14ac:dyDescent="0.25">
      <c r="B113" t="s">
        <v>14</v>
      </c>
      <c r="C113" t="s">
        <v>155</v>
      </c>
      <c r="D113">
        <v>2</v>
      </c>
      <c r="E113">
        <v>0</v>
      </c>
      <c r="F113" t="str">
        <f t="shared" si="8"/>
        <v>null</v>
      </c>
      <c r="G113" t="str">
        <f t="shared" si="9"/>
        <v>null</v>
      </c>
      <c r="H113" t="s">
        <v>68</v>
      </c>
      <c r="I113" t="s">
        <v>96</v>
      </c>
      <c r="J113" t="s">
        <v>56</v>
      </c>
      <c r="N113" t="s">
        <v>13</v>
      </c>
      <c r="O113" t="str">
        <f t="shared" si="7"/>
        <v>FILDOWNDOC-1Desenvolvimento Manager</v>
      </c>
      <c r="P113">
        <f>COUNTIF([1]Atividade!$R$2:$R$903,O113)</f>
        <v>0</v>
      </c>
      <c r="Q113" s="2">
        <f t="shared" si="10"/>
        <v>44237</v>
      </c>
      <c r="R113" s="2">
        <f t="shared" si="11"/>
        <v>44238</v>
      </c>
    </row>
    <row r="114" spans="2:18" x14ac:dyDescent="0.25">
      <c r="B114" t="s">
        <v>18</v>
      </c>
      <c r="C114" t="s">
        <v>155</v>
      </c>
      <c r="D114">
        <v>1</v>
      </c>
      <c r="E114">
        <v>0</v>
      </c>
      <c r="F114" t="str">
        <f t="shared" si="8"/>
        <v>null</v>
      </c>
      <c r="G114" t="str">
        <f t="shared" si="9"/>
        <v>null</v>
      </c>
      <c r="H114" t="s">
        <v>21</v>
      </c>
      <c r="I114" t="s">
        <v>58</v>
      </c>
      <c r="J114" t="s">
        <v>58</v>
      </c>
      <c r="N114" t="s">
        <v>13</v>
      </c>
      <c r="O114" t="str">
        <f t="shared" si="7"/>
        <v>FILDOWNDOC-1Revisão Manager</v>
      </c>
      <c r="P114">
        <f>COUNTIF([1]Atividade!$R$2:$R$903,O114)</f>
        <v>0</v>
      </c>
      <c r="Q114" s="2">
        <f t="shared" si="10"/>
        <v>44239</v>
      </c>
      <c r="R114" s="2">
        <f t="shared" si="11"/>
        <v>44239</v>
      </c>
    </row>
    <row r="115" spans="2:18" x14ac:dyDescent="0.25">
      <c r="B115" t="s">
        <v>26</v>
      </c>
      <c r="C115" t="s">
        <v>155</v>
      </c>
      <c r="D115">
        <v>4</v>
      </c>
      <c r="E115">
        <v>0</v>
      </c>
      <c r="F115" t="str">
        <f t="shared" si="8"/>
        <v>null</v>
      </c>
      <c r="G115" t="str">
        <f t="shared" si="9"/>
        <v>null</v>
      </c>
      <c r="H115" t="s">
        <v>46</v>
      </c>
      <c r="I115" t="s">
        <v>150</v>
      </c>
      <c r="J115" t="s">
        <v>126</v>
      </c>
      <c r="N115" t="s">
        <v>13</v>
      </c>
      <c r="O115" t="str">
        <f t="shared" si="7"/>
        <v>FILDOWNDOC-1Teste Ramo</v>
      </c>
      <c r="P115">
        <f>COUNTIF([1]Atividade!$R$2:$R$903,O115)</f>
        <v>0</v>
      </c>
      <c r="Q115" s="2">
        <f t="shared" si="10"/>
        <v>44279</v>
      </c>
      <c r="R115" s="2">
        <f t="shared" si="11"/>
        <v>44284</v>
      </c>
    </row>
    <row r="116" spans="2:18" x14ac:dyDescent="0.25">
      <c r="B116" t="s">
        <v>30</v>
      </c>
      <c r="C116" t="s">
        <v>155</v>
      </c>
      <c r="D116">
        <v>1</v>
      </c>
      <c r="E116">
        <v>0</v>
      </c>
      <c r="F116" t="str">
        <f t="shared" si="8"/>
        <v>null</v>
      </c>
      <c r="G116" t="str">
        <f t="shared" si="9"/>
        <v>null</v>
      </c>
      <c r="H116" t="s">
        <v>46</v>
      </c>
      <c r="I116" t="s">
        <v>127</v>
      </c>
      <c r="J116" t="s">
        <v>127</v>
      </c>
      <c r="N116" t="s">
        <v>13</v>
      </c>
      <c r="O116" t="str">
        <f t="shared" si="7"/>
        <v>FILDOWNDOC-1Teste Master</v>
      </c>
      <c r="P116">
        <f>COUNTIF([1]Atividade!$R$2:$R$903,O116)</f>
        <v>0</v>
      </c>
      <c r="Q116" s="2">
        <f t="shared" si="10"/>
        <v>44285</v>
      </c>
      <c r="R116" s="2">
        <f t="shared" si="11"/>
        <v>44285</v>
      </c>
    </row>
    <row r="117" spans="2:18" x14ac:dyDescent="0.25">
      <c r="B117" t="s">
        <v>9</v>
      </c>
      <c r="C117" t="s">
        <v>156</v>
      </c>
      <c r="D117">
        <v>3</v>
      </c>
      <c r="E117">
        <v>0</v>
      </c>
      <c r="F117" t="str">
        <f t="shared" si="8"/>
        <v>null</v>
      </c>
      <c r="G117" t="str">
        <f t="shared" si="9"/>
        <v>null</v>
      </c>
      <c r="H117" t="s">
        <v>36</v>
      </c>
      <c r="I117" t="s">
        <v>123</v>
      </c>
      <c r="J117" t="s">
        <v>53</v>
      </c>
      <c r="N117" t="s">
        <v>13</v>
      </c>
      <c r="O117" t="str">
        <f t="shared" si="7"/>
        <v>EMALOTE-1Análise de Negócio</v>
      </c>
      <c r="P117">
        <f>COUNTIF([1]Atividade!$R$2:$R$903,O117)</f>
        <v>0</v>
      </c>
      <c r="Q117" s="2">
        <f t="shared" si="10"/>
        <v>44222</v>
      </c>
      <c r="R117" s="2">
        <f t="shared" si="11"/>
        <v>44224</v>
      </c>
    </row>
    <row r="118" spans="2:18" x14ac:dyDescent="0.25">
      <c r="B118" t="s">
        <v>14</v>
      </c>
      <c r="C118" t="s">
        <v>156</v>
      </c>
      <c r="D118">
        <v>5</v>
      </c>
      <c r="E118">
        <v>0</v>
      </c>
      <c r="F118" t="str">
        <f t="shared" si="8"/>
        <v>null</v>
      </c>
      <c r="G118" t="str">
        <f t="shared" si="9"/>
        <v>null</v>
      </c>
      <c r="H118" t="s">
        <v>68</v>
      </c>
      <c r="I118" t="s">
        <v>58</v>
      </c>
      <c r="J118" t="s">
        <v>59</v>
      </c>
      <c r="N118" t="s">
        <v>13</v>
      </c>
      <c r="O118" t="str">
        <f t="shared" si="7"/>
        <v>EMALOTE-1Desenvolvimento Manager</v>
      </c>
      <c r="P118">
        <f>COUNTIF([1]Atividade!$R$2:$R$903,O118)</f>
        <v>0</v>
      </c>
      <c r="Q118" s="2">
        <f t="shared" si="10"/>
        <v>44239</v>
      </c>
      <c r="R118" s="2">
        <f t="shared" si="11"/>
        <v>44245</v>
      </c>
    </row>
    <row r="119" spans="2:18" x14ac:dyDescent="0.25">
      <c r="B119" t="s">
        <v>18</v>
      </c>
      <c r="C119" t="s">
        <v>156</v>
      </c>
      <c r="D119">
        <v>1</v>
      </c>
      <c r="E119">
        <v>0</v>
      </c>
      <c r="F119" t="str">
        <f t="shared" si="8"/>
        <v>null</v>
      </c>
      <c r="G119" t="str">
        <f t="shared" si="9"/>
        <v>null</v>
      </c>
      <c r="H119" t="s">
        <v>21</v>
      </c>
      <c r="I119" t="s">
        <v>120</v>
      </c>
      <c r="J119" t="s">
        <v>120</v>
      </c>
      <c r="N119" t="s">
        <v>13</v>
      </c>
      <c r="O119" t="str">
        <f t="shared" si="7"/>
        <v>EMALOTE-1Revisão Manager</v>
      </c>
      <c r="P119">
        <f>COUNTIF([1]Atividade!$R$2:$R$903,O119)</f>
        <v>0</v>
      </c>
      <c r="Q119" s="2">
        <f t="shared" si="10"/>
        <v>44250</v>
      </c>
      <c r="R119" s="2">
        <f t="shared" si="11"/>
        <v>44250</v>
      </c>
    </row>
    <row r="120" spans="2:18" x14ac:dyDescent="0.25">
      <c r="B120" t="s">
        <v>26</v>
      </c>
      <c r="C120" t="s">
        <v>156</v>
      </c>
      <c r="D120">
        <v>5</v>
      </c>
      <c r="E120">
        <v>0</v>
      </c>
      <c r="F120" t="str">
        <f t="shared" si="8"/>
        <v>null</v>
      </c>
      <c r="G120" t="str">
        <f t="shared" si="9"/>
        <v>null</v>
      </c>
      <c r="H120" t="s">
        <v>57</v>
      </c>
      <c r="I120" t="s">
        <v>153</v>
      </c>
      <c r="J120" t="s">
        <v>157</v>
      </c>
      <c r="N120" t="s">
        <v>13</v>
      </c>
      <c r="O120" t="str">
        <f t="shared" si="7"/>
        <v>EMALOTE-1Teste Ramo</v>
      </c>
      <c r="P120">
        <f>COUNTIF([1]Atividade!$R$2:$R$903,O120)</f>
        <v>0</v>
      </c>
      <c r="Q120" s="2">
        <f t="shared" si="10"/>
        <v>44270</v>
      </c>
      <c r="R120" s="2">
        <f t="shared" si="11"/>
        <v>44274</v>
      </c>
    </row>
    <row r="121" spans="2:18" x14ac:dyDescent="0.25">
      <c r="B121" t="s">
        <v>30</v>
      </c>
      <c r="C121" t="s">
        <v>156</v>
      </c>
      <c r="D121">
        <v>1</v>
      </c>
      <c r="E121">
        <v>0</v>
      </c>
      <c r="F121" t="str">
        <f t="shared" si="8"/>
        <v>null</v>
      </c>
      <c r="G121" t="str">
        <f t="shared" si="9"/>
        <v>null</v>
      </c>
      <c r="H121" t="s">
        <v>81</v>
      </c>
      <c r="I121" t="s">
        <v>158</v>
      </c>
      <c r="J121" t="s">
        <v>158</v>
      </c>
      <c r="N121" t="s">
        <v>13</v>
      </c>
      <c r="O121" t="str">
        <f t="shared" si="7"/>
        <v>EMALOTE-1Teste Master</v>
      </c>
      <c r="P121">
        <f>COUNTIF([1]Atividade!$R$2:$R$903,O121)</f>
        <v>0</v>
      </c>
      <c r="Q121" s="2">
        <f t="shared" si="10"/>
        <v>44277</v>
      </c>
      <c r="R121" s="2">
        <f t="shared" si="11"/>
        <v>44277</v>
      </c>
    </row>
    <row r="122" spans="2:18" x14ac:dyDescent="0.25">
      <c r="B122" t="s">
        <v>9</v>
      </c>
      <c r="C122" t="s">
        <v>159</v>
      </c>
      <c r="D122">
        <v>10</v>
      </c>
      <c r="E122">
        <v>0</v>
      </c>
      <c r="F122" t="str">
        <f t="shared" si="8"/>
        <v>null</v>
      </c>
      <c r="G122" t="str">
        <f t="shared" si="9"/>
        <v>null</v>
      </c>
      <c r="H122" t="s">
        <v>87</v>
      </c>
      <c r="I122" t="s">
        <v>24</v>
      </c>
      <c r="J122" t="s">
        <v>32</v>
      </c>
      <c r="N122" t="s">
        <v>13</v>
      </c>
      <c r="O122" t="str">
        <f t="shared" si="7"/>
        <v>NFECOMPLE-1Análise de Negócio</v>
      </c>
      <c r="P122">
        <f>COUNTIF([1]Atividade!$R$2:$R$903,O122)</f>
        <v>0</v>
      </c>
      <c r="Q122" s="2">
        <f t="shared" si="10"/>
        <v>44221</v>
      </c>
      <c r="R122" s="2">
        <f t="shared" si="11"/>
        <v>44232</v>
      </c>
    </row>
    <row r="123" spans="2:18" x14ac:dyDescent="0.25">
      <c r="B123" t="s">
        <v>14</v>
      </c>
      <c r="C123" t="s">
        <v>159</v>
      </c>
      <c r="D123">
        <v>20</v>
      </c>
      <c r="E123">
        <v>0</v>
      </c>
      <c r="F123" t="str">
        <f t="shared" si="8"/>
        <v>null</v>
      </c>
      <c r="G123" t="str">
        <f t="shared" si="9"/>
        <v>null</v>
      </c>
      <c r="H123" t="s">
        <v>54</v>
      </c>
      <c r="I123" t="s">
        <v>109</v>
      </c>
      <c r="J123" t="s">
        <v>154</v>
      </c>
      <c r="N123" t="s">
        <v>13</v>
      </c>
      <c r="O123" t="str">
        <f t="shared" si="7"/>
        <v>NFECOMPLE-1Desenvolvimento Manager</v>
      </c>
      <c r="P123">
        <f>COUNTIF([1]Atividade!$R$2:$R$903,O123)</f>
        <v>0</v>
      </c>
      <c r="Q123" s="2">
        <f t="shared" si="10"/>
        <v>44244</v>
      </c>
      <c r="R123" s="2">
        <f t="shared" si="11"/>
        <v>44271</v>
      </c>
    </row>
    <row r="124" spans="2:18" x14ac:dyDescent="0.25">
      <c r="B124" t="s">
        <v>18</v>
      </c>
      <c r="C124" t="s">
        <v>159</v>
      </c>
      <c r="D124">
        <v>2</v>
      </c>
      <c r="E124">
        <v>0</v>
      </c>
      <c r="F124" t="str">
        <f t="shared" si="8"/>
        <v>null</v>
      </c>
      <c r="G124" t="str">
        <f t="shared" si="9"/>
        <v>null</v>
      </c>
      <c r="H124" t="s">
        <v>21</v>
      </c>
      <c r="I124" t="s">
        <v>160</v>
      </c>
      <c r="J124" t="s">
        <v>161</v>
      </c>
      <c r="N124" t="s">
        <v>13</v>
      </c>
      <c r="O124" t="str">
        <f t="shared" si="7"/>
        <v>NFECOMPLE-1Revisão Manager</v>
      </c>
      <c r="P124">
        <f>COUNTIF([1]Atividade!$R$2:$R$903,O124)</f>
        <v>0</v>
      </c>
      <c r="Q124" s="2">
        <f t="shared" si="10"/>
        <v>44272</v>
      </c>
      <c r="R124" s="2">
        <f t="shared" si="11"/>
        <v>44273</v>
      </c>
    </row>
    <row r="125" spans="2:18" x14ac:dyDescent="0.25">
      <c r="B125" t="s">
        <v>26</v>
      </c>
      <c r="C125" t="s">
        <v>159</v>
      </c>
      <c r="D125">
        <v>5</v>
      </c>
      <c r="E125">
        <v>0</v>
      </c>
      <c r="F125" t="str">
        <f t="shared" si="8"/>
        <v>null</v>
      </c>
      <c r="G125" t="str">
        <f t="shared" si="9"/>
        <v>null</v>
      </c>
      <c r="H125" t="s">
        <v>46</v>
      </c>
      <c r="I125" t="s">
        <v>162</v>
      </c>
      <c r="J125" t="s">
        <v>163</v>
      </c>
      <c r="N125" t="s">
        <v>13</v>
      </c>
      <c r="O125" t="str">
        <f t="shared" si="7"/>
        <v>NFECOMPLE-1Teste Ramo</v>
      </c>
      <c r="P125">
        <f>COUNTIF([1]Atividade!$R$2:$R$903,O125)</f>
        <v>0</v>
      </c>
      <c r="Q125" s="2">
        <f t="shared" si="10"/>
        <v>44286</v>
      </c>
      <c r="R125" s="2">
        <f t="shared" si="11"/>
        <v>44292</v>
      </c>
    </row>
    <row r="126" spans="2:18" x14ac:dyDescent="0.25">
      <c r="B126" t="s">
        <v>30</v>
      </c>
      <c r="C126" t="s">
        <v>159</v>
      </c>
      <c r="D126">
        <v>5</v>
      </c>
      <c r="E126">
        <v>0</v>
      </c>
      <c r="F126" t="str">
        <f t="shared" si="8"/>
        <v>null</v>
      </c>
      <c r="G126" t="str">
        <f t="shared" si="9"/>
        <v>null</v>
      </c>
      <c r="H126" t="s">
        <v>46</v>
      </c>
      <c r="I126" t="s">
        <v>164</v>
      </c>
      <c r="J126" t="s">
        <v>165</v>
      </c>
      <c r="N126" t="s">
        <v>13</v>
      </c>
      <c r="O126" t="str">
        <f t="shared" si="7"/>
        <v>NFECOMPLE-1Teste Master</v>
      </c>
      <c r="P126">
        <f>COUNTIF([1]Atividade!$R$2:$R$903,O126)</f>
        <v>0</v>
      </c>
      <c r="Q126" s="2">
        <f t="shared" si="10"/>
        <v>44293</v>
      </c>
      <c r="R126" s="2">
        <f t="shared" si="11"/>
        <v>44299</v>
      </c>
    </row>
    <row r="127" spans="2:18" x14ac:dyDescent="0.25">
      <c r="B127" t="s">
        <v>9</v>
      </c>
      <c r="C127" t="s">
        <v>166</v>
      </c>
      <c r="D127">
        <v>1</v>
      </c>
      <c r="E127">
        <v>0</v>
      </c>
      <c r="F127" t="str">
        <f t="shared" si="8"/>
        <v>null</v>
      </c>
      <c r="G127" t="str">
        <f t="shared" si="9"/>
        <v>null</v>
      </c>
      <c r="H127" t="s">
        <v>87</v>
      </c>
      <c r="I127" t="s">
        <v>80</v>
      </c>
      <c r="J127" t="s">
        <v>80</v>
      </c>
      <c r="N127" t="s">
        <v>167</v>
      </c>
      <c r="O127" t="str">
        <f t="shared" si="7"/>
        <v>SUBSTRIB-1Análise de Negócio</v>
      </c>
      <c r="P127">
        <f>COUNTIF([1]Atividade!$R$2:$R$903,O127)</f>
        <v>0</v>
      </c>
      <c r="Q127" s="2">
        <f t="shared" si="10"/>
        <v>44235</v>
      </c>
      <c r="R127" s="2">
        <f t="shared" si="11"/>
        <v>44235</v>
      </c>
    </row>
    <row r="128" spans="2:18" x14ac:dyDescent="0.25">
      <c r="B128" t="s">
        <v>14</v>
      </c>
      <c r="C128" t="s">
        <v>166</v>
      </c>
      <c r="D128">
        <v>10</v>
      </c>
      <c r="E128">
        <v>0</v>
      </c>
      <c r="F128" t="str">
        <f t="shared" si="8"/>
        <v>null</v>
      </c>
      <c r="G128" t="str">
        <f t="shared" si="9"/>
        <v>null</v>
      </c>
      <c r="H128" t="s">
        <v>54</v>
      </c>
      <c r="I128" t="s">
        <v>160</v>
      </c>
      <c r="J128" t="s">
        <v>127</v>
      </c>
      <c r="N128" t="s">
        <v>167</v>
      </c>
      <c r="O128" t="str">
        <f t="shared" si="7"/>
        <v>SUBSTRIB-1Desenvolvimento Manager</v>
      </c>
      <c r="P128">
        <f>COUNTIF([1]Atividade!$R$2:$R$903,O128)</f>
        <v>0</v>
      </c>
      <c r="Q128" s="2">
        <f t="shared" si="10"/>
        <v>44272</v>
      </c>
      <c r="R128" s="2">
        <f t="shared" si="11"/>
        <v>44285</v>
      </c>
    </row>
    <row r="129" spans="2:18" x14ac:dyDescent="0.25">
      <c r="B129" t="s">
        <v>18</v>
      </c>
      <c r="C129" t="s">
        <v>166</v>
      </c>
      <c r="D129">
        <v>1</v>
      </c>
      <c r="E129">
        <v>0</v>
      </c>
      <c r="F129" t="str">
        <f t="shared" si="8"/>
        <v>null</v>
      </c>
      <c r="G129" t="str">
        <f t="shared" si="9"/>
        <v>null</v>
      </c>
      <c r="H129" t="s">
        <v>21</v>
      </c>
      <c r="I129" t="s">
        <v>162</v>
      </c>
      <c r="J129" t="s">
        <v>162</v>
      </c>
      <c r="N129" t="s">
        <v>167</v>
      </c>
      <c r="O129" t="str">
        <f t="shared" si="7"/>
        <v>SUBSTRIB-1Revisão Manager</v>
      </c>
      <c r="P129">
        <f>COUNTIF([1]Atividade!$R$2:$R$903,O129)</f>
        <v>0</v>
      </c>
      <c r="Q129" s="2">
        <f t="shared" si="10"/>
        <v>44286</v>
      </c>
      <c r="R129" s="2">
        <f t="shared" si="11"/>
        <v>44286</v>
      </c>
    </row>
    <row r="130" spans="2:18" x14ac:dyDescent="0.25">
      <c r="B130" t="s">
        <v>26</v>
      </c>
      <c r="C130" t="s">
        <v>166</v>
      </c>
      <c r="D130">
        <v>5</v>
      </c>
      <c r="E130">
        <v>0</v>
      </c>
      <c r="F130" t="str">
        <f t="shared" si="8"/>
        <v>null</v>
      </c>
      <c r="G130" t="str">
        <f t="shared" si="9"/>
        <v>null</v>
      </c>
      <c r="H130" t="s">
        <v>57</v>
      </c>
      <c r="I130" t="s">
        <v>162</v>
      </c>
      <c r="J130" t="s">
        <v>163</v>
      </c>
      <c r="N130" t="s">
        <v>167</v>
      </c>
      <c r="O130" t="str">
        <f t="shared" ref="O130:O193" si="12">C130&amp;B130</f>
        <v>SUBSTRIB-1Teste Ramo</v>
      </c>
      <c r="P130">
        <f>COUNTIF([1]Atividade!$R$2:$R$903,O130)</f>
        <v>0</v>
      </c>
      <c r="Q130" s="2">
        <f t="shared" si="10"/>
        <v>44286</v>
      </c>
      <c r="R130" s="2">
        <f t="shared" si="11"/>
        <v>44292</v>
      </c>
    </row>
    <row r="131" spans="2:18" x14ac:dyDescent="0.25">
      <c r="B131" t="s">
        <v>30</v>
      </c>
      <c r="C131" t="s">
        <v>166</v>
      </c>
      <c r="D131">
        <v>1</v>
      </c>
      <c r="E131">
        <v>0</v>
      </c>
      <c r="F131" t="str">
        <f t="shared" ref="F131:F194" si="13">IF(Q131&gt;$U$2,"null","'"&amp;I131&amp;"'")</f>
        <v>null</v>
      </c>
      <c r="G131" t="str">
        <f t="shared" ref="G131:G194" si="14">IF(R131&gt;$U$2,"null","'"&amp;J131&amp;"'")</f>
        <v>null</v>
      </c>
      <c r="H131" t="s">
        <v>81</v>
      </c>
      <c r="I131" t="s">
        <v>164</v>
      </c>
      <c r="J131" t="s">
        <v>164</v>
      </c>
      <c r="N131" t="s">
        <v>167</v>
      </c>
      <c r="O131" t="str">
        <f t="shared" si="12"/>
        <v>SUBSTRIB-1Teste Master</v>
      </c>
      <c r="P131">
        <f>COUNTIF([1]Atividade!$R$2:$R$903,O131)</f>
        <v>0</v>
      </c>
      <c r="Q131" s="2">
        <f t="shared" si="10"/>
        <v>44293</v>
      </c>
      <c r="R131" s="2">
        <f t="shared" si="11"/>
        <v>44293</v>
      </c>
    </row>
    <row r="132" spans="2:18" x14ac:dyDescent="0.25">
      <c r="B132" t="s">
        <v>9</v>
      </c>
      <c r="C132" t="s">
        <v>168</v>
      </c>
      <c r="D132">
        <v>3</v>
      </c>
      <c r="E132">
        <v>0</v>
      </c>
      <c r="F132" t="str">
        <f t="shared" si="13"/>
        <v>null</v>
      </c>
      <c r="G132" t="str">
        <f t="shared" si="14"/>
        <v>null</v>
      </c>
      <c r="H132" t="s">
        <v>87</v>
      </c>
      <c r="I132" t="s">
        <v>94</v>
      </c>
      <c r="J132" t="s">
        <v>56</v>
      </c>
      <c r="N132" t="s">
        <v>13</v>
      </c>
      <c r="O132" t="str">
        <f t="shared" si="12"/>
        <v>STOPBANK-1Análise de Negócio</v>
      </c>
      <c r="P132">
        <f>COUNTIF([1]Atividade!$R$2:$R$903,O132)</f>
        <v>0</v>
      </c>
      <c r="Q132" s="2">
        <f t="shared" si="10"/>
        <v>44236</v>
      </c>
      <c r="R132" s="2">
        <f t="shared" si="11"/>
        <v>44238</v>
      </c>
    </row>
    <row r="133" spans="2:18" x14ac:dyDescent="0.25">
      <c r="B133" t="s">
        <v>14</v>
      </c>
      <c r="C133" t="s">
        <v>168</v>
      </c>
      <c r="D133">
        <v>10</v>
      </c>
      <c r="E133">
        <v>0</v>
      </c>
      <c r="F133" t="str">
        <f t="shared" si="13"/>
        <v>null</v>
      </c>
      <c r="G133" t="str">
        <f t="shared" si="14"/>
        <v>null</v>
      </c>
      <c r="H133" t="s">
        <v>54</v>
      </c>
      <c r="I133" t="s">
        <v>162</v>
      </c>
      <c r="J133" t="s">
        <v>165</v>
      </c>
      <c r="N133" t="s">
        <v>13</v>
      </c>
      <c r="O133" t="str">
        <f t="shared" si="12"/>
        <v>STOPBANK-1Desenvolvimento Manager</v>
      </c>
      <c r="P133">
        <f>COUNTIF([1]Atividade!$R$2:$R$903,O133)</f>
        <v>0</v>
      </c>
      <c r="Q133" s="2">
        <f t="shared" si="10"/>
        <v>44286</v>
      </c>
      <c r="R133" s="2">
        <f t="shared" si="11"/>
        <v>44299</v>
      </c>
    </row>
    <row r="134" spans="2:18" x14ac:dyDescent="0.25">
      <c r="B134" t="s">
        <v>18</v>
      </c>
      <c r="C134" t="s">
        <v>168</v>
      </c>
      <c r="D134">
        <v>1</v>
      </c>
      <c r="E134">
        <v>0</v>
      </c>
      <c r="F134" t="str">
        <f t="shared" si="13"/>
        <v>null</v>
      </c>
      <c r="G134" t="str">
        <f t="shared" si="14"/>
        <v>null</v>
      </c>
      <c r="H134" t="s">
        <v>21</v>
      </c>
      <c r="I134" t="s">
        <v>131</v>
      </c>
      <c r="J134" t="s">
        <v>131</v>
      </c>
      <c r="N134" t="s">
        <v>13</v>
      </c>
      <c r="O134" t="str">
        <f t="shared" si="12"/>
        <v>STOPBANK-1Revisão Manager</v>
      </c>
      <c r="P134">
        <f>COUNTIF([1]Atividade!$R$2:$R$903,O134)</f>
        <v>0</v>
      </c>
      <c r="Q134" s="2">
        <f t="shared" si="10"/>
        <v>44300</v>
      </c>
      <c r="R134" s="2">
        <f t="shared" si="11"/>
        <v>44300</v>
      </c>
    </row>
    <row r="135" spans="2:18" x14ac:dyDescent="0.25">
      <c r="B135" t="s">
        <v>37</v>
      </c>
      <c r="C135" t="s">
        <v>168</v>
      </c>
      <c r="D135">
        <v>16</v>
      </c>
      <c r="E135">
        <v>0</v>
      </c>
      <c r="F135" t="str">
        <f t="shared" si="13"/>
        <v>null</v>
      </c>
      <c r="G135" t="str">
        <f t="shared" si="14"/>
        <v>null</v>
      </c>
      <c r="H135" t="s">
        <v>95</v>
      </c>
      <c r="I135" t="s">
        <v>126</v>
      </c>
      <c r="J135" t="s">
        <v>169</v>
      </c>
      <c r="N135" t="s">
        <v>13</v>
      </c>
      <c r="O135" t="str">
        <f t="shared" si="12"/>
        <v>STOPBANK-1Desenvolvimento PDV</v>
      </c>
      <c r="P135">
        <f>COUNTIF([1]Atividade!$R$2:$R$903,O135)</f>
        <v>0</v>
      </c>
      <c r="Q135" s="2">
        <f t="shared" si="10"/>
        <v>44284</v>
      </c>
      <c r="R135" s="2">
        <f t="shared" si="11"/>
        <v>44305</v>
      </c>
    </row>
    <row r="136" spans="2:18" x14ac:dyDescent="0.25">
      <c r="B136" t="s">
        <v>41</v>
      </c>
      <c r="C136" t="s">
        <v>168</v>
      </c>
      <c r="D136">
        <v>2</v>
      </c>
      <c r="E136">
        <v>0</v>
      </c>
      <c r="F136" t="str">
        <f t="shared" si="13"/>
        <v>null</v>
      </c>
      <c r="G136" t="str">
        <f t="shared" si="14"/>
        <v>null</v>
      </c>
      <c r="H136" t="s">
        <v>42</v>
      </c>
      <c r="I136" t="s">
        <v>170</v>
      </c>
      <c r="J136" t="s">
        <v>171</v>
      </c>
      <c r="N136" t="s">
        <v>13</v>
      </c>
      <c r="O136" t="str">
        <f t="shared" si="12"/>
        <v>STOPBANK-1Revisão PDV</v>
      </c>
      <c r="P136">
        <f>COUNTIF([1]Atividade!$R$2:$R$903,O136)</f>
        <v>0</v>
      </c>
      <c r="Q136" s="2">
        <f t="shared" si="10"/>
        <v>44306</v>
      </c>
      <c r="R136" s="2">
        <f t="shared" si="11"/>
        <v>44307</v>
      </c>
    </row>
    <row r="137" spans="2:18" x14ac:dyDescent="0.25">
      <c r="B137" t="s">
        <v>26</v>
      </c>
      <c r="C137" t="s">
        <v>168</v>
      </c>
      <c r="D137">
        <v>7</v>
      </c>
      <c r="E137">
        <v>0</v>
      </c>
      <c r="F137" t="str">
        <f t="shared" si="13"/>
        <v>null</v>
      </c>
      <c r="G137" t="str">
        <f t="shared" si="14"/>
        <v>null</v>
      </c>
      <c r="H137" t="s">
        <v>81</v>
      </c>
      <c r="I137" t="s">
        <v>170</v>
      </c>
      <c r="J137" t="s">
        <v>172</v>
      </c>
      <c r="N137" t="s">
        <v>13</v>
      </c>
      <c r="O137" t="str">
        <f t="shared" si="12"/>
        <v>STOPBANK-1Teste Ramo</v>
      </c>
      <c r="P137">
        <f>COUNTIF([1]Atividade!$R$2:$R$903,O137)</f>
        <v>0</v>
      </c>
      <c r="Q137" s="2">
        <f t="shared" si="10"/>
        <v>44306</v>
      </c>
      <c r="R137" s="2">
        <f t="shared" si="11"/>
        <v>44314</v>
      </c>
    </row>
    <row r="138" spans="2:18" x14ac:dyDescent="0.25">
      <c r="B138" t="s">
        <v>30</v>
      </c>
      <c r="C138" t="s">
        <v>168</v>
      </c>
      <c r="D138">
        <v>2</v>
      </c>
      <c r="E138">
        <v>0</v>
      </c>
      <c r="F138" t="str">
        <f t="shared" si="13"/>
        <v>null</v>
      </c>
      <c r="G138" t="str">
        <f t="shared" si="14"/>
        <v>null</v>
      </c>
      <c r="H138" t="s">
        <v>81</v>
      </c>
      <c r="I138" t="s">
        <v>173</v>
      </c>
      <c r="J138" t="s">
        <v>174</v>
      </c>
      <c r="N138" t="s">
        <v>13</v>
      </c>
      <c r="O138" t="str">
        <f t="shared" si="12"/>
        <v>STOPBANK-1Teste Master</v>
      </c>
      <c r="P138">
        <f>COUNTIF([1]Atividade!$R$2:$R$903,O138)</f>
        <v>0</v>
      </c>
      <c r="Q138" s="2">
        <f t="shared" si="10"/>
        <v>44315</v>
      </c>
      <c r="R138" s="2">
        <f t="shared" si="11"/>
        <v>44316</v>
      </c>
    </row>
    <row r="139" spans="2:18" x14ac:dyDescent="0.25">
      <c r="B139" t="s">
        <v>9</v>
      </c>
      <c r="C139" t="s">
        <v>175</v>
      </c>
      <c r="D139">
        <v>4</v>
      </c>
      <c r="E139">
        <v>0</v>
      </c>
      <c r="F139" t="str">
        <f t="shared" si="13"/>
        <v>null</v>
      </c>
      <c r="G139" t="str">
        <f t="shared" si="14"/>
        <v>null</v>
      </c>
      <c r="H139" t="s">
        <v>87</v>
      </c>
      <c r="I139" t="s">
        <v>58</v>
      </c>
      <c r="J139" t="s">
        <v>109</v>
      </c>
      <c r="N139" t="s">
        <v>167</v>
      </c>
      <c r="O139" t="str">
        <f t="shared" si="12"/>
        <v>LOGINPDVAD-1Análise de Negócio</v>
      </c>
      <c r="P139">
        <f>COUNTIF([1]Atividade!$R$2:$R$903,O139)</f>
        <v>0</v>
      </c>
      <c r="Q139" s="2">
        <f t="shared" si="10"/>
        <v>44239</v>
      </c>
      <c r="R139" s="2">
        <f t="shared" si="11"/>
        <v>44244</v>
      </c>
    </row>
    <row r="140" spans="2:18" x14ac:dyDescent="0.25">
      <c r="B140" t="s">
        <v>14</v>
      </c>
      <c r="C140" t="s">
        <v>175</v>
      </c>
      <c r="D140">
        <v>5</v>
      </c>
      <c r="E140">
        <v>0</v>
      </c>
      <c r="F140" t="str">
        <f t="shared" si="13"/>
        <v>null</v>
      </c>
      <c r="G140" t="str">
        <f t="shared" si="14"/>
        <v>null</v>
      </c>
      <c r="H140" t="s">
        <v>45</v>
      </c>
      <c r="I140" t="s">
        <v>59</v>
      </c>
      <c r="J140" t="s">
        <v>124</v>
      </c>
      <c r="N140" t="s">
        <v>167</v>
      </c>
      <c r="O140" t="str">
        <f t="shared" si="12"/>
        <v>LOGINPDVAD-1Desenvolvimento Manager</v>
      </c>
      <c r="P140">
        <f>COUNTIF([1]Atividade!$R$2:$R$903,O140)</f>
        <v>0</v>
      </c>
      <c r="Q140" s="2">
        <f t="shared" si="10"/>
        <v>44245</v>
      </c>
      <c r="R140" s="2">
        <f t="shared" si="11"/>
        <v>44251</v>
      </c>
    </row>
    <row r="141" spans="2:18" x14ac:dyDescent="0.25">
      <c r="B141" t="s">
        <v>18</v>
      </c>
      <c r="C141" t="s">
        <v>175</v>
      </c>
      <c r="D141">
        <v>1</v>
      </c>
      <c r="E141">
        <v>0</v>
      </c>
      <c r="F141" t="str">
        <f t="shared" si="13"/>
        <v>null</v>
      </c>
      <c r="G141" t="str">
        <f t="shared" si="14"/>
        <v>null</v>
      </c>
      <c r="H141" t="s">
        <v>21</v>
      </c>
      <c r="I141" t="s">
        <v>176</v>
      </c>
      <c r="J141" t="s">
        <v>176</v>
      </c>
      <c r="N141" t="s">
        <v>167</v>
      </c>
      <c r="O141" t="str">
        <f t="shared" si="12"/>
        <v>LOGINPDVAD-1Revisão Manager</v>
      </c>
      <c r="P141">
        <f>COUNTIF([1]Atividade!$R$2:$R$903,O141)</f>
        <v>0</v>
      </c>
      <c r="Q141" s="2">
        <f t="shared" si="10"/>
        <v>44252</v>
      </c>
      <c r="R141" s="2">
        <f t="shared" si="11"/>
        <v>44252</v>
      </c>
    </row>
    <row r="142" spans="2:18" x14ac:dyDescent="0.25">
      <c r="B142" t="s">
        <v>37</v>
      </c>
      <c r="C142" t="s">
        <v>175</v>
      </c>
      <c r="D142">
        <v>4</v>
      </c>
      <c r="E142">
        <v>0</v>
      </c>
      <c r="F142" t="str">
        <f t="shared" si="13"/>
        <v>null</v>
      </c>
      <c r="G142" t="str">
        <f t="shared" si="14"/>
        <v>null</v>
      </c>
      <c r="H142" t="s">
        <v>55</v>
      </c>
      <c r="I142" t="s">
        <v>59</v>
      </c>
      <c r="J142" t="s">
        <v>120</v>
      </c>
      <c r="N142" t="s">
        <v>167</v>
      </c>
      <c r="O142" t="str">
        <f t="shared" si="12"/>
        <v>LOGINPDVAD-1Desenvolvimento PDV</v>
      </c>
      <c r="P142">
        <f>COUNTIF([1]Atividade!$R$2:$R$903,O142)</f>
        <v>0</v>
      </c>
      <c r="Q142" s="2">
        <f t="shared" si="10"/>
        <v>44245</v>
      </c>
      <c r="R142" s="2">
        <f t="shared" si="11"/>
        <v>44250</v>
      </c>
    </row>
    <row r="143" spans="2:18" x14ac:dyDescent="0.25">
      <c r="B143" t="s">
        <v>41</v>
      </c>
      <c r="C143" t="s">
        <v>175</v>
      </c>
      <c r="D143">
        <v>1</v>
      </c>
      <c r="E143">
        <v>0</v>
      </c>
      <c r="F143" t="str">
        <f t="shared" si="13"/>
        <v>null</v>
      </c>
      <c r="G143" t="str">
        <f t="shared" si="14"/>
        <v>null</v>
      </c>
      <c r="H143" t="s">
        <v>42</v>
      </c>
      <c r="I143" t="s">
        <v>176</v>
      </c>
      <c r="J143" t="s">
        <v>176</v>
      </c>
      <c r="N143" t="s">
        <v>167</v>
      </c>
      <c r="O143" t="str">
        <f t="shared" si="12"/>
        <v>LOGINPDVAD-1Revisão PDV</v>
      </c>
      <c r="P143">
        <f>COUNTIF([1]Atividade!$R$2:$R$903,O143)</f>
        <v>0</v>
      </c>
      <c r="Q143" s="2">
        <f t="shared" si="10"/>
        <v>44252</v>
      </c>
      <c r="R143" s="2">
        <f t="shared" si="11"/>
        <v>44252</v>
      </c>
    </row>
    <row r="144" spans="2:18" x14ac:dyDescent="0.25">
      <c r="B144" t="s">
        <v>26</v>
      </c>
      <c r="C144" t="s">
        <v>175</v>
      </c>
      <c r="D144">
        <v>6</v>
      </c>
      <c r="E144">
        <v>0</v>
      </c>
      <c r="F144" t="str">
        <f t="shared" si="13"/>
        <v>null</v>
      </c>
      <c r="G144" t="str">
        <f t="shared" si="14"/>
        <v>null</v>
      </c>
      <c r="H144" t="s">
        <v>46</v>
      </c>
      <c r="I144" t="s">
        <v>131</v>
      </c>
      <c r="J144" t="s">
        <v>171</v>
      </c>
      <c r="N144" t="s">
        <v>167</v>
      </c>
      <c r="O144" t="str">
        <f t="shared" si="12"/>
        <v>LOGINPDVAD-1Teste Ramo</v>
      </c>
      <c r="P144">
        <f>COUNTIF([1]Atividade!$R$2:$R$903,O144)</f>
        <v>0</v>
      </c>
      <c r="Q144" s="2">
        <f t="shared" ref="Q144:Q204" si="15">DATE(LEFT(I144,4),MID(I144,6,2),RIGHT(I144,2))</f>
        <v>44300</v>
      </c>
      <c r="R144" s="2">
        <f t="shared" ref="R144:R204" si="16">DATE(LEFT(J144,4),MID(J144,6,2),RIGHT(J144,2))</f>
        <v>44307</v>
      </c>
    </row>
    <row r="145" spans="2:18" x14ac:dyDescent="0.25">
      <c r="B145" t="s">
        <v>30</v>
      </c>
      <c r="C145" t="s">
        <v>175</v>
      </c>
      <c r="D145">
        <v>1</v>
      </c>
      <c r="E145">
        <v>0</v>
      </c>
      <c r="F145" t="str">
        <f t="shared" si="13"/>
        <v>null</v>
      </c>
      <c r="G145" t="str">
        <f t="shared" si="14"/>
        <v>null</v>
      </c>
      <c r="H145" t="s">
        <v>81</v>
      </c>
      <c r="I145" t="s">
        <v>177</v>
      </c>
      <c r="J145" t="s">
        <v>177</v>
      </c>
      <c r="N145" t="s">
        <v>167</v>
      </c>
      <c r="O145" t="str">
        <f t="shared" si="12"/>
        <v>LOGINPDVAD-1Teste Master</v>
      </c>
      <c r="P145">
        <f>COUNTIF([1]Atividade!$R$2:$R$903,O145)</f>
        <v>0</v>
      </c>
      <c r="Q145" s="2">
        <f t="shared" si="15"/>
        <v>44319</v>
      </c>
      <c r="R145" s="2">
        <f t="shared" si="16"/>
        <v>44319</v>
      </c>
    </row>
    <row r="146" spans="2:18" x14ac:dyDescent="0.25">
      <c r="B146" t="s">
        <v>9</v>
      </c>
      <c r="C146" t="s">
        <v>178</v>
      </c>
      <c r="D146">
        <v>3</v>
      </c>
      <c r="E146">
        <v>0</v>
      </c>
      <c r="F146" t="str">
        <f t="shared" si="13"/>
        <v>null</v>
      </c>
      <c r="G146" t="str">
        <f t="shared" si="14"/>
        <v>null</v>
      </c>
      <c r="H146" t="s">
        <v>36</v>
      </c>
      <c r="I146" t="s">
        <v>28</v>
      </c>
      <c r="J146" t="s">
        <v>47</v>
      </c>
      <c r="N146" t="s">
        <v>167</v>
      </c>
      <c r="O146" t="str">
        <f t="shared" si="12"/>
        <v>PAYLESS-1Análise de Negócio</v>
      </c>
      <c r="P146">
        <f>COUNTIF([1]Atividade!$R$2:$R$903,O146)</f>
        <v>0</v>
      </c>
      <c r="Q146" s="2">
        <f t="shared" si="15"/>
        <v>44225</v>
      </c>
      <c r="R146" s="2">
        <f t="shared" si="16"/>
        <v>44229</v>
      </c>
    </row>
    <row r="147" spans="2:18" x14ac:dyDescent="0.25">
      <c r="B147" t="s">
        <v>37</v>
      </c>
      <c r="C147" t="s">
        <v>178</v>
      </c>
      <c r="D147">
        <v>8</v>
      </c>
      <c r="E147">
        <v>0</v>
      </c>
      <c r="F147" t="str">
        <f t="shared" si="13"/>
        <v>null</v>
      </c>
      <c r="G147" t="str">
        <f t="shared" si="14"/>
        <v>null</v>
      </c>
      <c r="H147" t="s">
        <v>40</v>
      </c>
      <c r="I147" t="s">
        <v>111</v>
      </c>
      <c r="J147" t="s">
        <v>154</v>
      </c>
      <c r="N147" t="s">
        <v>167</v>
      </c>
      <c r="O147" t="str">
        <f t="shared" si="12"/>
        <v>PAYLESS-1Desenvolvimento PDV</v>
      </c>
      <c r="P147">
        <f>COUNTIF([1]Atividade!$R$2:$R$903,O147)</f>
        <v>0</v>
      </c>
      <c r="Q147" s="2">
        <f t="shared" si="15"/>
        <v>44260</v>
      </c>
      <c r="R147" s="2">
        <f t="shared" si="16"/>
        <v>44271</v>
      </c>
    </row>
    <row r="148" spans="2:18" x14ac:dyDescent="0.25">
      <c r="B148" t="s">
        <v>41</v>
      </c>
      <c r="C148" t="s">
        <v>178</v>
      </c>
      <c r="D148">
        <v>1</v>
      </c>
      <c r="E148">
        <v>0</v>
      </c>
      <c r="F148" t="str">
        <f t="shared" si="13"/>
        <v>null</v>
      </c>
      <c r="G148" t="str">
        <f t="shared" si="14"/>
        <v>null</v>
      </c>
      <c r="H148" t="s">
        <v>42</v>
      </c>
      <c r="I148" t="s">
        <v>160</v>
      </c>
      <c r="J148" t="s">
        <v>160</v>
      </c>
      <c r="N148" t="s">
        <v>167</v>
      </c>
      <c r="O148" t="str">
        <f t="shared" si="12"/>
        <v>PAYLESS-1Revisão PDV</v>
      </c>
      <c r="P148">
        <f>COUNTIF([1]Atividade!$R$2:$R$903,O148)</f>
        <v>0</v>
      </c>
      <c r="Q148" s="2">
        <f t="shared" si="15"/>
        <v>44272</v>
      </c>
      <c r="R148" s="2">
        <f t="shared" si="16"/>
        <v>44272</v>
      </c>
    </row>
    <row r="149" spans="2:18" x14ac:dyDescent="0.25">
      <c r="B149" t="s">
        <v>30</v>
      </c>
      <c r="C149" t="s">
        <v>178</v>
      </c>
      <c r="D149">
        <v>5</v>
      </c>
      <c r="E149">
        <v>0</v>
      </c>
      <c r="F149" t="str">
        <f t="shared" si="13"/>
        <v>null</v>
      </c>
      <c r="G149" t="str">
        <f t="shared" si="14"/>
        <v>null</v>
      </c>
      <c r="H149" t="s">
        <v>46</v>
      </c>
      <c r="I149" t="s">
        <v>179</v>
      </c>
      <c r="J149" t="s">
        <v>172</v>
      </c>
      <c r="N149" t="s">
        <v>167</v>
      </c>
      <c r="O149" t="str">
        <f t="shared" si="12"/>
        <v>PAYLESS-1Teste Master</v>
      </c>
      <c r="P149">
        <f>COUNTIF([1]Atividade!$R$2:$R$903,O149)</f>
        <v>0</v>
      </c>
      <c r="Q149" s="2">
        <f t="shared" si="15"/>
        <v>44308</v>
      </c>
      <c r="R149" s="2">
        <f t="shared" si="16"/>
        <v>44314</v>
      </c>
    </row>
    <row r="150" spans="2:18" x14ac:dyDescent="0.25">
      <c r="B150" t="s">
        <v>9</v>
      </c>
      <c r="C150" t="s">
        <v>180</v>
      </c>
      <c r="D150">
        <v>3</v>
      </c>
      <c r="E150">
        <v>0</v>
      </c>
      <c r="F150" t="str">
        <f t="shared" si="13"/>
        <v>null</v>
      </c>
      <c r="G150" t="str">
        <f t="shared" si="14"/>
        <v>null</v>
      </c>
      <c r="H150" t="s">
        <v>51</v>
      </c>
      <c r="I150" t="s">
        <v>47</v>
      </c>
      <c r="J150" t="s">
        <v>181</v>
      </c>
      <c r="N150" t="s">
        <v>167</v>
      </c>
      <c r="O150" t="str">
        <f t="shared" si="12"/>
        <v>LIMITECANC-1Análise de Negócio</v>
      </c>
      <c r="P150">
        <f>COUNTIF([1]Atividade!$R$2:$R$903,O150)</f>
        <v>0</v>
      </c>
      <c r="Q150" s="2">
        <f t="shared" si="15"/>
        <v>44229</v>
      </c>
      <c r="R150" s="2">
        <f t="shared" si="16"/>
        <v>44231</v>
      </c>
    </row>
    <row r="151" spans="2:18" x14ac:dyDescent="0.25">
      <c r="B151" t="s">
        <v>37</v>
      </c>
      <c r="C151" t="s">
        <v>180</v>
      </c>
      <c r="D151">
        <v>5</v>
      </c>
      <c r="E151">
        <v>0</v>
      </c>
      <c r="F151" t="str">
        <f t="shared" si="13"/>
        <v>null</v>
      </c>
      <c r="G151" t="str">
        <f t="shared" si="14"/>
        <v>null</v>
      </c>
      <c r="H151" t="s">
        <v>55</v>
      </c>
      <c r="I151" t="s">
        <v>124</v>
      </c>
      <c r="J151" t="s">
        <v>110</v>
      </c>
      <c r="N151" t="s">
        <v>167</v>
      </c>
      <c r="O151" t="str">
        <f t="shared" si="12"/>
        <v>LIMITECANC-1Desenvolvimento PDV</v>
      </c>
      <c r="P151">
        <f>COUNTIF([1]Atividade!$R$2:$R$903,O151)</f>
        <v>0</v>
      </c>
      <c r="Q151" s="2">
        <f t="shared" si="15"/>
        <v>44251</v>
      </c>
      <c r="R151" s="2">
        <f t="shared" si="16"/>
        <v>44257</v>
      </c>
    </row>
    <row r="152" spans="2:18" x14ac:dyDescent="0.25">
      <c r="B152" t="s">
        <v>41</v>
      </c>
      <c r="C152" t="s">
        <v>180</v>
      </c>
      <c r="D152">
        <v>1</v>
      </c>
      <c r="E152">
        <v>0</v>
      </c>
      <c r="F152" t="str">
        <f t="shared" si="13"/>
        <v>null</v>
      </c>
      <c r="G152" t="str">
        <f t="shared" si="14"/>
        <v>null</v>
      </c>
      <c r="H152" t="s">
        <v>42</v>
      </c>
      <c r="I152" t="s">
        <v>137</v>
      </c>
      <c r="J152" t="s">
        <v>137</v>
      </c>
      <c r="N152" t="s">
        <v>167</v>
      </c>
      <c r="O152" t="str">
        <f t="shared" si="12"/>
        <v>LIMITECANC-1Revisão PDV</v>
      </c>
      <c r="P152">
        <f>COUNTIF([1]Atividade!$R$2:$R$903,O152)</f>
        <v>0</v>
      </c>
      <c r="Q152" s="2">
        <f t="shared" si="15"/>
        <v>44258</v>
      </c>
      <c r="R152" s="2">
        <f t="shared" si="16"/>
        <v>44258</v>
      </c>
    </row>
    <row r="153" spans="2:18" x14ac:dyDescent="0.25">
      <c r="B153" t="s">
        <v>30</v>
      </c>
      <c r="C153" t="s">
        <v>180</v>
      </c>
      <c r="D153">
        <v>4</v>
      </c>
      <c r="E153">
        <v>0</v>
      </c>
      <c r="F153" t="str">
        <f t="shared" si="13"/>
        <v>null</v>
      </c>
      <c r="G153" t="str">
        <f t="shared" si="14"/>
        <v>null</v>
      </c>
      <c r="H153" t="s">
        <v>57</v>
      </c>
      <c r="I153" t="s">
        <v>158</v>
      </c>
      <c r="J153" t="s">
        <v>182</v>
      </c>
      <c r="N153" t="s">
        <v>167</v>
      </c>
      <c r="O153" t="str">
        <f t="shared" si="12"/>
        <v>LIMITECANC-1Teste Master</v>
      </c>
      <c r="P153">
        <f>COUNTIF([1]Atividade!$R$2:$R$903,O153)</f>
        <v>0</v>
      </c>
      <c r="Q153" s="2">
        <f t="shared" si="15"/>
        <v>44277</v>
      </c>
      <c r="R153" s="2">
        <f t="shared" si="16"/>
        <v>44280</v>
      </c>
    </row>
    <row r="154" spans="2:18" x14ac:dyDescent="0.25">
      <c r="B154" t="s">
        <v>9</v>
      </c>
      <c r="C154" t="s">
        <v>183</v>
      </c>
      <c r="D154">
        <v>6</v>
      </c>
      <c r="E154">
        <v>0</v>
      </c>
      <c r="F154" t="str">
        <f t="shared" si="13"/>
        <v>null</v>
      </c>
      <c r="G154" t="str">
        <f t="shared" si="14"/>
        <v>null</v>
      </c>
      <c r="H154" t="s">
        <v>51</v>
      </c>
      <c r="I154" t="s">
        <v>32</v>
      </c>
      <c r="J154" t="s">
        <v>58</v>
      </c>
      <c r="N154" t="s">
        <v>167</v>
      </c>
      <c r="O154" t="str">
        <f t="shared" si="12"/>
        <v>MAPFRE-1Análise de Negócio</v>
      </c>
      <c r="P154">
        <f>COUNTIF([1]Atividade!$R$2:$R$903,O154)</f>
        <v>0</v>
      </c>
      <c r="Q154" s="2">
        <f t="shared" si="15"/>
        <v>44232</v>
      </c>
      <c r="R154" s="2">
        <f t="shared" si="16"/>
        <v>44239</v>
      </c>
    </row>
    <row r="155" spans="2:18" x14ac:dyDescent="0.25">
      <c r="B155" t="s">
        <v>14</v>
      </c>
      <c r="C155" t="s">
        <v>183</v>
      </c>
      <c r="D155">
        <v>16</v>
      </c>
      <c r="E155">
        <v>0</v>
      </c>
      <c r="F155" t="str">
        <f t="shared" si="13"/>
        <v>null</v>
      </c>
      <c r="G155" t="str">
        <f t="shared" si="14"/>
        <v>null</v>
      </c>
      <c r="H155" t="s">
        <v>68</v>
      </c>
      <c r="I155" t="s">
        <v>83</v>
      </c>
      <c r="J155" t="s">
        <v>121</v>
      </c>
      <c r="N155" t="s">
        <v>167</v>
      </c>
      <c r="O155" t="str">
        <f t="shared" si="12"/>
        <v>MAPFRE-1Desenvolvimento Manager</v>
      </c>
      <c r="P155">
        <f>COUNTIF([1]Atividade!$R$2:$R$903,O155)</f>
        <v>0</v>
      </c>
      <c r="Q155" s="2">
        <f t="shared" si="15"/>
        <v>44246</v>
      </c>
      <c r="R155" s="2">
        <f t="shared" si="16"/>
        <v>44267</v>
      </c>
    </row>
    <row r="156" spans="2:18" x14ac:dyDescent="0.25">
      <c r="B156" t="s">
        <v>18</v>
      </c>
      <c r="C156" t="s">
        <v>183</v>
      </c>
      <c r="D156">
        <v>1</v>
      </c>
      <c r="E156">
        <v>0</v>
      </c>
      <c r="F156" t="str">
        <f t="shared" si="13"/>
        <v>null</v>
      </c>
      <c r="G156" t="str">
        <f t="shared" si="14"/>
        <v>null</v>
      </c>
      <c r="H156" t="s">
        <v>21</v>
      </c>
      <c r="I156" t="s">
        <v>153</v>
      </c>
      <c r="J156" t="s">
        <v>153</v>
      </c>
      <c r="N156" t="s">
        <v>167</v>
      </c>
      <c r="O156" t="str">
        <f t="shared" si="12"/>
        <v>MAPFRE-1Revisão Manager</v>
      </c>
      <c r="P156">
        <f>COUNTIF([1]Atividade!$R$2:$R$903,O156)</f>
        <v>0</v>
      </c>
      <c r="Q156" s="2">
        <f t="shared" si="15"/>
        <v>44270</v>
      </c>
      <c r="R156" s="2">
        <f t="shared" si="16"/>
        <v>44270</v>
      </c>
    </row>
    <row r="157" spans="2:18" x14ac:dyDescent="0.25">
      <c r="B157" t="s">
        <v>37</v>
      </c>
      <c r="C157" t="s">
        <v>183</v>
      </c>
      <c r="D157">
        <v>12</v>
      </c>
      <c r="E157">
        <v>0</v>
      </c>
      <c r="F157" t="str">
        <f t="shared" si="13"/>
        <v>null</v>
      </c>
      <c r="G157" t="str">
        <f t="shared" si="14"/>
        <v>null</v>
      </c>
      <c r="H157" t="s">
        <v>55</v>
      </c>
      <c r="I157" t="s">
        <v>137</v>
      </c>
      <c r="J157" t="s">
        <v>161</v>
      </c>
      <c r="N157" t="s">
        <v>167</v>
      </c>
      <c r="O157" t="str">
        <f t="shared" si="12"/>
        <v>MAPFRE-1Desenvolvimento PDV</v>
      </c>
      <c r="P157">
        <f>COUNTIF([1]Atividade!$R$2:$R$903,O157)</f>
        <v>0</v>
      </c>
      <c r="Q157" s="2">
        <f t="shared" si="15"/>
        <v>44258</v>
      </c>
      <c r="R157" s="2">
        <f t="shared" si="16"/>
        <v>44273</v>
      </c>
    </row>
    <row r="158" spans="2:18" x14ac:dyDescent="0.25">
      <c r="B158" t="s">
        <v>41</v>
      </c>
      <c r="C158" t="s">
        <v>183</v>
      </c>
      <c r="D158">
        <v>1</v>
      </c>
      <c r="E158">
        <v>0</v>
      </c>
      <c r="F158" t="str">
        <f t="shared" si="13"/>
        <v>null</v>
      </c>
      <c r="G158" t="str">
        <f t="shared" si="14"/>
        <v>null</v>
      </c>
      <c r="H158" t="s">
        <v>103</v>
      </c>
      <c r="I158" t="s">
        <v>157</v>
      </c>
      <c r="J158" t="s">
        <v>157</v>
      </c>
      <c r="N158" t="s">
        <v>167</v>
      </c>
      <c r="O158" t="str">
        <f t="shared" si="12"/>
        <v>MAPFRE-1Revisão PDV</v>
      </c>
      <c r="P158">
        <f>COUNTIF([1]Atividade!$R$2:$R$903,O158)</f>
        <v>0</v>
      </c>
      <c r="Q158" s="2">
        <f t="shared" si="15"/>
        <v>44274</v>
      </c>
      <c r="R158" s="2">
        <f t="shared" si="16"/>
        <v>44274</v>
      </c>
    </row>
    <row r="159" spans="2:18" x14ac:dyDescent="0.25">
      <c r="B159" t="s">
        <v>26</v>
      </c>
      <c r="C159" t="s">
        <v>183</v>
      </c>
      <c r="D159">
        <v>10</v>
      </c>
      <c r="E159">
        <v>0</v>
      </c>
      <c r="F159" t="str">
        <f t="shared" si="13"/>
        <v>null</v>
      </c>
      <c r="G159" t="str">
        <f t="shared" si="14"/>
        <v>null</v>
      </c>
      <c r="H159" t="s">
        <v>81</v>
      </c>
      <c r="I159" t="s">
        <v>184</v>
      </c>
      <c r="J159" t="s">
        <v>185</v>
      </c>
      <c r="N159" t="s">
        <v>167</v>
      </c>
      <c r="O159" t="str">
        <f t="shared" si="12"/>
        <v>MAPFRE-1Teste Ramo</v>
      </c>
      <c r="P159">
        <f>COUNTIF([1]Atividade!$R$2:$R$903,O159)</f>
        <v>0</v>
      </c>
      <c r="Q159" s="2">
        <f t="shared" si="15"/>
        <v>44320</v>
      </c>
      <c r="R159" s="2">
        <f t="shared" si="16"/>
        <v>44333</v>
      </c>
    </row>
    <row r="160" spans="2:18" x14ac:dyDescent="0.25">
      <c r="B160" t="s">
        <v>30</v>
      </c>
      <c r="C160" t="s">
        <v>183</v>
      </c>
      <c r="D160">
        <v>2</v>
      </c>
      <c r="E160">
        <v>0</v>
      </c>
      <c r="F160" t="str">
        <f t="shared" si="13"/>
        <v>null</v>
      </c>
      <c r="G160" t="str">
        <f t="shared" si="14"/>
        <v>null</v>
      </c>
      <c r="H160" t="s">
        <v>81</v>
      </c>
      <c r="I160" t="s">
        <v>186</v>
      </c>
      <c r="J160" t="s">
        <v>187</v>
      </c>
      <c r="N160" t="s">
        <v>167</v>
      </c>
      <c r="O160" t="str">
        <f t="shared" si="12"/>
        <v>MAPFRE-1Teste Master</v>
      </c>
      <c r="P160">
        <f>COUNTIF([1]Atividade!$R$2:$R$903,O160)</f>
        <v>0</v>
      </c>
      <c r="Q160" s="2">
        <f t="shared" si="15"/>
        <v>44334</v>
      </c>
      <c r="R160" s="2">
        <f t="shared" si="16"/>
        <v>44335</v>
      </c>
    </row>
    <row r="161" spans="2:18" x14ac:dyDescent="0.25">
      <c r="B161" t="s">
        <v>9</v>
      </c>
      <c r="C161" t="s">
        <v>188</v>
      </c>
      <c r="D161">
        <v>2</v>
      </c>
      <c r="E161">
        <v>0</v>
      </c>
      <c r="F161" t="str">
        <f t="shared" si="13"/>
        <v>null</v>
      </c>
      <c r="G161" t="str">
        <f t="shared" si="14"/>
        <v>null</v>
      </c>
      <c r="H161" t="s">
        <v>189</v>
      </c>
      <c r="I161" t="s">
        <v>27</v>
      </c>
      <c r="J161" t="s">
        <v>69</v>
      </c>
      <c r="N161" t="s">
        <v>167</v>
      </c>
      <c r="O161" t="str">
        <f t="shared" si="12"/>
        <v>VNDSERVTOT-1Análise de Negócio</v>
      </c>
      <c r="P161">
        <f>COUNTIF([1]Atividade!$R$2:$R$903,O161)</f>
        <v>0</v>
      </c>
      <c r="Q161" s="2">
        <f t="shared" si="15"/>
        <v>44214</v>
      </c>
      <c r="R161" s="2">
        <f t="shared" si="16"/>
        <v>44215</v>
      </c>
    </row>
    <row r="162" spans="2:18" x14ac:dyDescent="0.25">
      <c r="B162" t="s">
        <v>14</v>
      </c>
      <c r="C162" t="s">
        <v>188</v>
      </c>
      <c r="D162">
        <v>8</v>
      </c>
      <c r="E162">
        <v>0</v>
      </c>
      <c r="F162" t="str">
        <f t="shared" si="13"/>
        <v>null</v>
      </c>
      <c r="G162" t="str">
        <f t="shared" si="14"/>
        <v>null</v>
      </c>
      <c r="H162" t="s">
        <v>190</v>
      </c>
      <c r="I162" t="s">
        <v>133</v>
      </c>
      <c r="J162" t="s">
        <v>28</v>
      </c>
      <c r="N162" t="s">
        <v>167</v>
      </c>
      <c r="O162" t="str">
        <f t="shared" si="12"/>
        <v>VNDSERVTOT-1Desenvolvimento Manager</v>
      </c>
      <c r="P162">
        <f>COUNTIF([1]Atividade!$R$2:$R$903,O162)</f>
        <v>0</v>
      </c>
      <c r="Q162" s="2">
        <f t="shared" si="15"/>
        <v>44216</v>
      </c>
      <c r="R162" s="2">
        <f t="shared" si="16"/>
        <v>44225</v>
      </c>
    </row>
    <row r="163" spans="2:18" x14ac:dyDescent="0.25">
      <c r="B163" t="s">
        <v>18</v>
      </c>
      <c r="C163" t="s">
        <v>188</v>
      </c>
      <c r="D163">
        <v>1</v>
      </c>
      <c r="E163">
        <v>0</v>
      </c>
      <c r="F163" t="str">
        <f t="shared" si="13"/>
        <v>null</v>
      </c>
      <c r="G163" t="str">
        <f t="shared" si="14"/>
        <v>null</v>
      </c>
      <c r="H163" t="s">
        <v>190</v>
      </c>
      <c r="I163" t="s">
        <v>31</v>
      </c>
      <c r="J163" t="s">
        <v>31</v>
      </c>
      <c r="N163" t="s">
        <v>167</v>
      </c>
      <c r="O163" t="str">
        <f t="shared" si="12"/>
        <v>VNDSERVTOT-1Revisão Manager</v>
      </c>
      <c r="P163">
        <f>COUNTIF([1]Atividade!$R$2:$R$903,O163)</f>
        <v>0</v>
      </c>
      <c r="Q163" s="2">
        <f t="shared" si="15"/>
        <v>44228</v>
      </c>
      <c r="R163" s="2">
        <f t="shared" si="16"/>
        <v>44228</v>
      </c>
    </row>
    <row r="164" spans="2:18" x14ac:dyDescent="0.25">
      <c r="B164" t="s">
        <v>22</v>
      </c>
      <c r="C164" t="s">
        <v>188</v>
      </c>
      <c r="D164">
        <v>5</v>
      </c>
      <c r="E164">
        <v>0</v>
      </c>
      <c r="F164" t="str">
        <f t="shared" si="13"/>
        <v>null</v>
      </c>
      <c r="G164" t="str">
        <f t="shared" si="14"/>
        <v>null</v>
      </c>
      <c r="H164" t="s">
        <v>191</v>
      </c>
      <c r="I164" t="s">
        <v>133</v>
      </c>
      <c r="J164" t="s">
        <v>123</v>
      </c>
      <c r="N164" t="s">
        <v>167</v>
      </c>
      <c r="O164" t="str">
        <f t="shared" si="12"/>
        <v>VNDSERVTOT-1Desenvolvimento Mobile</v>
      </c>
      <c r="P164">
        <f>COUNTIF([1]Atividade!$R$2:$R$903,O164)</f>
        <v>0</v>
      </c>
      <c r="Q164" s="2">
        <f t="shared" si="15"/>
        <v>44216</v>
      </c>
      <c r="R164" s="2">
        <f t="shared" si="16"/>
        <v>44222</v>
      </c>
    </row>
    <row r="165" spans="2:18" x14ac:dyDescent="0.25">
      <c r="B165" t="s">
        <v>23</v>
      </c>
      <c r="C165" t="s">
        <v>188</v>
      </c>
      <c r="D165">
        <v>1</v>
      </c>
      <c r="E165">
        <v>0</v>
      </c>
      <c r="F165" t="str">
        <f t="shared" si="13"/>
        <v>null</v>
      </c>
      <c r="G165" t="str">
        <f t="shared" si="14"/>
        <v>null</v>
      </c>
      <c r="H165" t="s">
        <v>25</v>
      </c>
      <c r="I165" t="s">
        <v>134</v>
      </c>
      <c r="J165" t="s">
        <v>134</v>
      </c>
      <c r="N165" t="s">
        <v>167</v>
      </c>
      <c r="O165" t="str">
        <f t="shared" si="12"/>
        <v>VNDSERVTOT-1Revisão Mobile</v>
      </c>
      <c r="P165">
        <f>COUNTIF([1]Atividade!$R$2:$R$903,O165)</f>
        <v>0</v>
      </c>
      <c r="Q165" s="2">
        <f t="shared" si="15"/>
        <v>44223</v>
      </c>
      <c r="R165" s="2">
        <f t="shared" si="16"/>
        <v>44223</v>
      </c>
    </row>
    <row r="166" spans="2:18" x14ac:dyDescent="0.25">
      <c r="B166" t="s">
        <v>26</v>
      </c>
      <c r="C166" t="s">
        <v>188</v>
      </c>
      <c r="D166">
        <v>1</v>
      </c>
      <c r="E166">
        <v>0</v>
      </c>
      <c r="F166" t="str">
        <f t="shared" si="13"/>
        <v>null</v>
      </c>
      <c r="G166" t="str">
        <f t="shared" si="14"/>
        <v>null</v>
      </c>
      <c r="H166" t="s">
        <v>81</v>
      </c>
      <c r="I166" t="s">
        <v>31</v>
      </c>
      <c r="J166" t="s">
        <v>31</v>
      </c>
      <c r="N166" t="s">
        <v>167</v>
      </c>
      <c r="O166" t="str">
        <f t="shared" si="12"/>
        <v>VNDSERVTOT-1Teste Ramo</v>
      </c>
      <c r="P166">
        <f>COUNTIF([1]Atividade!$R$2:$R$903,O166)</f>
        <v>0</v>
      </c>
      <c r="Q166" s="2">
        <f t="shared" si="15"/>
        <v>44228</v>
      </c>
      <c r="R166" s="2">
        <f t="shared" si="16"/>
        <v>44228</v>
      </c>
    </row>
    <row r="167" spans="2:18" x14ac:dyDescent="0.25">
      <c r="B167" t="s">
        <v>30</v>
      </c>
      <c r="C167" t="s">
        <v>188</v>
      </c>
      <c r="D167">
        <v>1</v>
      </c>
      <c r="E167">
        <v>0</v>
      </c>
      <c r="F167" t="str">
        <f t="shared" si="13"/>
        <v>null</v>
      </c>
      <c r="G167" t="str">
        <f t="shared" si="14"/>
        <v>null</v>
      </c>
      <c r="H167" t="s">
        <v>81</v>
      </c>
      <c r="I167" t="s">
        <v>47</v>
      </c>
      <c r="J167" t="s">
        <v>47</v>
      </c>
      <c r="N167" t="s">
        <v>167</v>
      </c>
      <c r="O167" t="str">
        <f t="shared" si="12"/>
        <v>VNDSERVTOT-1Teste Master</v>
      </c>
      <c r="P167">
        <f>COUNTIF([1]Atividade!$R$2:$R$903,O167)</f>
        <v>0</v>
      </c>
      <c r="Q167" s="2">
        <f t="shared" si="15"/>
        <v>44229</v>
      </c>
      <c r="R167" s="2">
        <f t="shared" si="16"/>
        <v>44229</v>
      </c>
    </row>
    <row r="168" spans="2:18" x14ac:dyDescent="0.25">
      <c r="B168" t="s">
        <v>9</v>
      </c>
      <c r="C168" t="s">
        <v>192</v>
      </c>
      <c r="D168">
        <v>10</v>
      </c>
      <c r="E168">
        <v>0</v>
      </c>
      <c r="F168" t="str">
        <f t="shared" si="13"/>
        <v>null</v>
      </c>
      <c r="G168" t="str">
        <f t="shared" si="14"/>
        <v>null</v>
      </c>
      <c r="H168" t="s">
        <v>114</v>
      </c>
      <c r="I168" t="s">
        <v>24</v>
      </c>
      <c r="J168" t="s">
        <v>32</v>
      </c>
      <c r="N168" t="s">
        <v>167</v>
      </c>
      <c r="O168" t="str">
        <f t="shared" si="12"/>
        <v>PAFPOSTO-1Análise de Negócio</v>
      </c>
      <c r="P168">
        <f>COUNTIF([1]Atividade!$R$2:$R$903,O168)</f>
        <v>0</v>
      </c>
      <c r="Q168" s="2">
        <f t="shared" si="15"/>
        <v>44221</v>
      </c>
      <c r="R168" s="2">
        <f t="shared" si="16"/>
        <v>44232</v>
      </c>
    </row>
    <row r="169" spans="2:18" x14ac:dyDescent="0.25">
      <c r="B169" t="s">
        <v>14</v>
      </c>
      <c r="C169" t="s">
        <v>192</v>
      </c>
      <c r="D169">
        <v>50</v>
      </c>
      <c r="E169">
        <v>0</v>
      </c>
      <c r="F169" t="str">
        <f t="shared" si="13"/>
        <v>null</v>
      </c>
      <c r="G169" t="str">
        <f t="shared" si="14"/>
        <v>null</v>
      </c>
      <c r="H169" t="s">
        <v>45</v>
      </c>
      <c r="I169" t="s">
        <v>176</v>
      </c>
      <c r="J169" t="s">
        <v>193</v>
      </c>
      <c r="N169" t="s">
        <v>167</v>
      </c>
      <c r="O169" t="str">
        <f t="shared" si="12"/>
        <v>PAFPOSTO-1Desenvolvimento Manager</v>
      </c>
      <c r="P169">
        <f>COUNTIF([1]Atividade!$R$2:$R$903,O169)</f>
        <v>0</v>
      </c>
      <c r="Q169" s="2">
        <f t="shared" si="15"/>
        <v>44252</v>
      </c>
      <c r="R169" s="2">
        <f t="shared" si="16"/>
        <v>44321</v>
      </c>
    </row>
    <row r="170" spans="2:18" x14ac:dyDescent="0.25">
      <c r="B170" t="s">
        <v>18</v>
      </c>
      <c r="C170" t="s">
        <v>192</v>
      </c>
      <c r="D170">
        <v>3</v>
      </c>
      <c r="E170">
        <v>0</v>
      </c>
      <c r="F170" t="str">
        <f t="shared" si="13"/>
        <v>null</v>
      </c>
      <c r="G170" t="str">
        <f t="shared" si="14"/>
        <v>null</v>
      </c>
      <c r="H170" t="s">
        <v>21</v>
      </c>
      <c r="I170" t="s">
        <v>194</v>
      </c>
      <c r="J170" t="s">
        <v>195</v>
      </c>
      <c r="N170" t="s">
        <v>167</v>
      </c>
      <c r="O170" t="str">
        <f t="shared" si="12"/>
        <v>PAFPOSTO-1Revisão Manager</v>
      </c>
      <c r="P170">
        <f>COUNTIF([1]Atividade!$R$2:$R$903,O170)</f>
        <v>0</v>
      </c>
      <c r="Q170" s="2">
        <f t="shared" si="15"/>
        <v>44322</v>
      </c>
      <c r="R170" s="2">
        <f t="shared" si="16"/>
        <v>44326</v>
      </c>
    </row>
    <row r="171" spans="2:18" x14ac:dyDescent="0.25">
      <c r="B171" t="s">
        <v>37</v>
      </c>
      <c r="C171" t="s">
        <v>192</v>
      </c>
      <c r="D171">
        <v>116</v>
      </c>
      <c r="E171">
        <v>0</v>
      </c>
      <c r="F171" t="str">
        <f t="shared" si="13"/>
        <v>null</v>
      </c>
      <c r="G171" t="str">
        <f t="shared" si="14"/>
        <v>null</v>
      </c>
      <c r="H171" t="s">
        <v>40</v>
      </c>
      <c r="I171" t="s">
        <v>160</v>
      </c>
      <c r="J171" t="s">
        <v>196</v>
      </c>
      <c r="N171" t="s">
        <v>167</v>
      </c>
      <c r="O171" t="str">
        <f t="shared" si="12"/>
        <v>PAFPOSTO-1Desenvolvimento PDV</v>
      </c>
      <c r="P171">
        <f>COUNTIF([1]Atividade!$R$2:$R$903,O171)</f>
        <v>0</v>
      </c>
      <c r="Q171" s="2">
        <f t="shared" si="15"/>
        <v>44272</v>
      </c>
      <c r="R171" s="2">
        <f t="shared" si="16"/>
        <v>44433</v>
      </c>
    </row>
    <row r="172" spans="2:18" x14ac:dyDescent="0.25">
      <c r="B172" t="s">
        <v>41</v>
      </c>
      <c r="C172" t="s">
        <v>192</v>
      </c>
      <c r="D172">
        <v>5</v>
      </c>
      <c r="E172">
        <v>0</v>
      </c>
      <c r="F172" t="str">
        <f t="shared" si="13"/>
        <v>null</v>
      </c>
      <c r="G172" t="str">
        <f t="shared" si="14"/>
        <v>null</v>
      </c>
      <c r="H172" t="s">
        <v>42</v>
      </c>
      <c r="I172" t="s">
        <v>197</v>
      </c>
      <c r="J172" t="s">
        <v>198</v>
      </c>
      <c r="N172" t="s">
        <v>167</v>
      </c>
      <c r="O172" t="str">
        <f t="shared" si="12"/>
        <v>PAFPOSTO-1Revisão PDV</v>
      </c>
      <c r="P172">
        <f>COUNTIF([1]Atividade!$R$2:$R$903,O172)</f>
        <v>0</v>
      </c>
      <c r="Q172" s="2">
        <f t="shared" si="15"/>
        <v>44434</v>
      </c>
      <c r="R172" s="2">
        <f t="shared" si="16"/>
        <v>44440</v>
      </c>
    </row>
    <row r="173" spans="2:18" x14ac:dyDescent="0.25">
      <c r="B173" t="s">
        <v>26</v>
      </c>
      <c r="C173" t="s">
        <v>192</v>
      </c>
      <c r="D173">
        <v>30</v>
      </c>
      <c r="E173">
        <v>0</v>
      </c>
      <c r="F173" t="str">
        <f t="shared" si="13"/>
        <v>null</v>
      </c>
      <c r="G173" t="str">
        <f t="shared" si="14"/>
        <v>null</v>
      </c>
      <c r="H173" t="s">
        <v>81</v>
      </c>
      <c r="I173" t="s">
        <v>197</v>
      </c>
      <c r="J173" t="s">
        <v>199</v>
      </c>
      <c r="N173" t="s">
        <v>167</v>
      </c>
      <c r="O173" t="str">
        <f t="shared" si="12"/>
        <v>PAFPOSTO-1Teste Ramo</v>
      </c>
      <c r="P173">
        <f>COUNTIF([1]Atividade!$R$2:$R$903,O173)</f>
        <v>0</v>
      </c>
      <c r="Q173" s="2">
        <f t="shared" si="15"/>
        <v>44434</v>
      </c>
      <c r="R173" s="2">
        <f t="shared" si="16"/>
        <v>44475</v>
      </c>
    </row>
    <row r="174" spans="2:18" x14ac:dyDescent="0.25">
      <c r="B174" t="s">
        <v>30</v>
      </c>
      <c r="C174" t="s">
        <v>192</v>
      </c>
      <c r="D174">
        <v>5</v>
      </c>
      <c r="E174">
        <v>0</v>
      </c>
      <c r="F174" t="str">
        <f t="shared" si="13"/>
        <v>null</v>
      </c>
      <c r="G174" t="str">
        <f t="shared" si="14"/>
        <v>null</v>
      </c>
      <c r="H174" t="s">
        <v>81</v>
      </c>
      <c r="I174" t="s">
        <v>200</v>
      </c>
      <c r="J174" t="s">
        <v>201</v>
      </c>
      <c r="N174" t="s">
        <v>167</v>
      </c>
      <c r="O174" t="str">
        <f t="shared" si="12"/>
        <v>PAFPOSTO-1Teste Master</v>
      </c>
      <c r="P174">
        <f>COUNTIF([1]Atividade!$R$2:$R$903,O174)</f>
        <v>0</v>
      </c>
      <c r="Q174" s="2">
        <f t="shared" si="15"/>
        <v>44476</v>
      </c>
      <c r="R174" s="2">
        <f t="shared" si="16"/>
        <v>44482</v>
      </c>
    </row>
    <row r="175" spans="2:18" x14ac:dyDescent="0.25">
      <c r="B175" t="s">
        <v>9</v>
      </c>
      <c r="C175" t="s">
        <v>202</v>
      </c>
      <c r="D175">
        <v>10</v>
      </c>
      <c r="E175">
        <v>100</v>
      </c>
      <c r="F175" t="str">
        <f t="shared" si="13"/>
        <v>'2019-02-20'</v>
      </c>
      <c r="G175" t="str">
        <f t="shared" si="14"/>
        <v>'2019-03-22'</v>
      </c>
      <c r="H175" t="s">
        <v>205</v>
      </c>
      <c r="I175" t="s">
        <v>203</v>
      </c>
      <c r="J175" t="s">
        <v>204</v>
      </c>
      <c r="N175" t="s">
        <v>13</v>
      </c>
      <c r="O175" t="str">
        <f t="shared" si="12"/>
        <v>INTRETAIL-1Análise de Negócio</v>
      </c>
      <c r="P175">
        <f>COUNTIF([1]Atividade!$R$2:$R$903,O175)</f>
        <v>0</v>
      </c>
      <c r="Q175" s="2">
        <f t="shared" si="15"/>
        <v>43516</v>
      </c>
      <c r="R175" s="2">
        <f t="shared" si="16"/>
        <v>43546</v>
      </c>
    </row>
    <row r="176" spans="2:18" x14ac:dyDescent="0.25">
      <c r="B176" t="s">
        <v>14</v>
      </c>
      <c r="C176" t="s">
        <v>202</v>
      </c>
      <c r="D176">
        <v>39</v>
      </c>
      <c r="E176">
        <v>100</v>
      </c>
      <c r="F176" t="str">
        <f t="shared" si="13"/>
        <v>'2019-03-25'</v>
      </c>
      <c r="G176" t="str">
        <f t="shared" si="14"/>
        <v>'2019-06-04'</v>
      </c>
      <c r="H176" t="s">
        <v>144</v>
      </c>
      <c r="I176" t="s">
        <v>206</v>
      </c>
      <c r="J176" t="s">
        <v>207</v>
      </c>
      <c r="N176" t="s">
        <v>13</v>
      </c>
      <c r="O176" t="str">
        <f t="shared" si="12"/>
        <v>INTRETAIL-1Desenvolvimento Manager</v>
      </c>
      <c r="P176">
        <f>COUNTIF([1]Atividade!$R$2:$R$903,O176)</f>
        <v>0</v>
      </c>
      <c r="Q176" s="2">
        <f t="shared" si="15"/>
        <v>43549</v>
      </c>
      <c r="R176" s="2">
        <f t="shared" si="16"/>
        <v>43620</v>
      </c>
    </row>
    <row r="177" spans="2:18" x14ac:dyDescent="0.25">
      <c r="B177" t="s">
        <v>18</v>
      </c>
      <c r="C177" t="s">
        <v>202</v>
      </c>
      <c r="D177">
        <v>2</v>
      </c>
      <c r="E177">
        <v>100</v>
      </c>
      <c r="F177" t="str">
        <f t="shared" si="13"/>
        <v>'2019-05-21'</v>
      </c>
      <c r="G177" t="str">
        <f t="shared" si="14"/>
        <v>'2019-06-04'</v>
      </c>
      <c r="H177" t="s">
        <v>209</v>
      </c>
      <c r="I177" t="s">
        <v>208</v>
      </c>
      <c r="J177" t="s">
        <v>207</v>
      </c>
      <c r="N177" t="s">
        <v>13</v>
      </c>
      <c r="O177" t="str">
        <f t="shared" si="12"/>
        <v>INTRETAIL-1Revisão Manager</v>
      </c>
      <c r="P177">
        <f>COUNTIF([1]Atividade!$R$2:$R$903,O177)</f>
        <v>0</v>
      </c>
      <c r="Q177" s="2">
        <f t="shared" si="15"/>
        <v>43606</v>
      </c>
      <c r="R177" s="2">
        <f t="shared" si="16"/>
        <v>43620</v>
      </c>
    </row>
    <row r="178" spans="2:18" x14ac:dyDescent="0.25">
      <c r="B178" t="s">
        <v>26</v>
      </c>
      <c r="C178" t="s">
        <v>202</v>
      </c>
      <c r="D178">
        <v>22</v>
      </c>
      <c r="E178">
        <v>95</v>
      </c>
      <c r="F178" t="str">
        <f t="shared" si="13"/>
        <v>'2019-05-23'</v>
      </c>
      <c r="G178" t="str">
        <f t="shared" si="14"/>
        <v>null</v>
      </c>
      <c r="H178" t="s">
        <v>71</v>
      </c>
      <c r="I178" t="s">
        <v>210</v>
      </c>
      <c r="J178" t="s">
        <v>148</v>
      </c>
      <c r="N178" t="s">
        <v>13</v>
      </c>
      <c r="O178" t="str">
        <f t="shared" si="12"/>
        <v>INTRETAIL-1Teste Ramo</v>
      </c>
      <c r="P178">
        <f>COUNTIF([1]Atividade!$R$2:$R$903,O178)</f>
        <v>0</v>
      </c>
      <c r="Q178" s="2">
        <f t="shared" si="15"/>
        <v>43608</v>
      </c>
      <c r="R178" s="2">
        <f t="shared" si="16"/>
        <v>44265</v>
      </c>
    </row>
    <row r="179" spans="2:18" x14ac:dyDescent="0.25">
      <c r="B179" t="s">
        <v>30</v>
      </c>
      <c r="C179" t="s">
        <v>202</v>
      </c>
      <c r="D179">
        <v>20</v>
      </c>
      <c r="E179">
        <v>0</v>
      </c>
      <c r="F179" t="str">
        <f t="shared" si="13"/>
        <v>null</v>
      </c>
      <c r="G179" t="str">
        <f t="shared" si="14"/>
        <v>null</v>
      </c>
      <c r="H179" t="s">
        <v>71</v>
      </c>
      <c r="I179" t="s">
        <v>211</v>
      </c>
      <c r="J179" t="s">
        <v>164</v>
      </c>
      <c r="N179" t="s">
        <v>13</v>
      </c>
      <c r="O179" t="str">
        <f t="shared" si="12"/>
        <v>INTRETAIL-1Teste Master</v>
      </c>
      <c r="P179">
        <f>COUNTIF([1]Atividade!$R$2:$R$903,O179)</f>
        <v>0</v>
      </c>
      <c r="Q179" s="2">
        <f t="shared" si="15"/>
        <v>44266</v>
      </c>
      <c r="R179" s="2">
        <f t="shared" si="16"/>
        <v>44293</v>
      </c>
    </row>
    <row r="180" spans="2:18" x14ac:dyDescent="0.25">
      <c r="B180" t="s">
        <v>14</v>
      </c>
      <c r="C180" t="s">
        <v>212</v>
      </c>
      <c r="D180">
        <v>30</v>
      </c>
      <c r="E180">
        <v>0</v>
      </c>
      <c r="F180" t="str">
        <f t="shared" si="13"/>
        <v>null</v>
      </c>
      <c r="G180" t="str">
        <f t="shared" si="14"/>
        <v>null</v>
      </c>
      <c r="H180" t="s">
        <v>213</v>
      </c>
      <c r="I180" t="s">
        <v>27</v>
      </c>
      <c r="J180" t="s">
        <v>146</v>
      </c>
      <c r="N180" t="s">
        <v>13</v>
      </c>
      <c r="O180" t="str">
        <f t="shared" si="12"/>
        <v>SAASAUTO-1Desenvolvimento Manager</v>
      </c>
      <c r="P180">
        <f>COUNTIF([1]Atividade!$R$2:$R$903,O180)</f>
        <v>0</v>
      </c>
      <c r="Q180" s="2">
        <f t="shared" si="15"/>
        <v>44214</v>
      </c>
      <c r="R180" s="2">
        <f t="shared" si="16"/>
        <v>44253</v>
      </c>
    </row>
    <row r="181" spans="2:18" x14ac:dyDescent="0.25">
      <c r="B181" t="s">
        <v>18</v>
      </c>
      <c r="C181" t="s">
        <v>212</v>
      </c>
      <c r="D181">
        <v>2</v>
      </c>
      <c r="E181">
        <v>0</v>
      </c>
      <c r="F181" t="str">
        <f t="shared" si="13"/>
        <v>null</v>
      </c>
      <c r="G181" t="str">
        <f t="shared" si="14"/>
        <v>null</v>
      </c>
      <c r="H181" t="s">
        <v>209</v>
      </c>
      <c r="I181" t="s">
        <v>147</v>
      </c>
      <c r="J181" t="s">
        <v>110</v>
      </c>
      <c r="N181" t="s">
        <v>13</v>
      </c>
      <c r="O181" t="str">
        <f t="shared" si="12"/>
        <v>SAASAUTO-1Revisão Manager</v>
      </c>
      <c r="P181">
        <f>COUNTIF([1]Atividade!$R$2:$R$903,O181)</f>
        <v>0</v>
      </c>
      <c r="Q181" s="2">
        <f t="shared" si="15"/>
        <v>44256</v>
      </c>
      <c r="R181" s="2">
        <f t="shared" si="16"/>
        <v>44257</v>
      </c>
    </row>
    <row r="182" spans="2:18" x14ac:dyDescent="0.25">
      <c r="B182" t="s">
        <v>26</v>
      </c>
      <c r="C182" t="s">
        <v>212</v>
      </c>
      <c r="D182">
        <v>5</v>
      </c>
      <c r="E182">
        <v>0</v>
      </c>
      <c r="F182" t="str">
        <f t="shared" si="13"/>
        <v>null</v>
      </c>
      <c r="G182" t="str">
        <f t="shared" si="14"/>
        <v>null</v>
      </c>
      <c r="H182" t="s">
        <v>214</v>
      </c>
      <c r="I182" t="s">
        <v>147</v>
      </c>
      <c r="J182" t="s">
        <v>111</v>
      </c>
      <c r="N182" t="s">
        <v>13</v>
      </c>
      <c r="O182" t="str">
        <f t="shared" si="12"/>
        <v>SAASAUTO-1Teste Ramo</v>
      </c>
      <c r="P182">
        <f>COUNTIF([1]Atividade!$R$2:$R$903,O182)</f>
        <v>0</v>
      </c>
      <c r="Q182" s="2">
        <f t="shared" si="15"/>
        <v>44256</v>
      </c>
      <c r="R182" s="2">
        <f t="shared" si="16"/>
        <v>44260</v>
      </c>
    </row>
    <row r="183" spans="2:18" x14ac:dyDescent="0.25">
      <c r="B183" t="s">
        <v>30</v>
      </c>
      <c r="C183" t="s">
        <v>212</v>
      </c>
      <c r="D183">
        <v>5</v>
      </c>
      <c r="E183">
        <v>0</v>
      </c>
      <c r="F183" t="str">
        <f t="shared" si="13"/>
        <v>null</v>
      </c>
      <c r="G183" t="str">
        <f t="shared" si="14"/>
        <v>null</v>
      </c>
      <c r="H183" t="s">
        <v>214</v>
      </c>
      <c r="I183" t="s">
        <v>115</v>
      </c>
      <c r="J183" t="s">
        <v>121</v>
      </c>
      <c r="N183" t="s">
        <v>13</v>
      </c>
      <c r="O183" t="str">
        <f t="shared" si="12"/>
        <v>SAASAUTO-1Teste Master</v>
      </c>
      <c r="P183">
        <f>COUNTIF([1]Atividade!$R$2:$R$903,O183)</f>
        <v>0</v>
      </c>
      <c r="Q183" s="2">
        <f t="shared" si="15"/>
        <v>44263</v>
      </c>
      <c r="R183" s="2">
        <f t="shared" si="16"/>
        <v>44267</v>
      </c>
    </row>
    <row r="184" spans="2:18" x14ac:dyDescent="0.25">
      <c r="B184" t="s">
        <v>9</v>
      </c>
      <c r="C184" t="s">
        <v>215</v>
      </c>
      <c r="D184">
        <v>5</v>
      </c>
      <c r="E184">
        <v>100</v>
      </c>
      <c r="F184" t="str">
        <f t="shared" si="13"/>
        <v>'2019-01-07'</v>
      </c>
      <c r="G184" t="str">
        <f t="shared" si="14"/>
        <v>'2019-01-11'</v>
      </c>
      <c r="H184" t="s">
        <v>214</v>
      </c>
      <c r="I184" t="s">
        <v>216</v>
      </c>
      <c r="J184" t="s">
        <v>217</v>
      </c>
      <c r="N184" t="s">
        <v>13</v>
      </c>
      <c r="O184" t="str">
        <f t="shared" si="12"/>
        <v>COMZ-1Análise de Negócio</v>
      </c>
      <c r="P184">
        <f>COUNTIF([1]Atividade!$R$2:$R$903,O184)</f>
        <v>0</v>
      </c>
      <c r="Q184" s="2">
        <f t="shared" si="15"/>
        <v>43472</v>
      </c>
      <c r="R184" s="2">
        <f t="shared" si="16"/>
        <v>43476</v>
      </c>
    </row>
    <row r="185" spans="2:18" x14ac:dyDescent="0.25">
      <c r="B185" t="s">
        <v>14</v>
      </c>
      <c r="C185" t="s">
        <v>215</v>
      </c>
      <c r="D185">
        <v>40</v>
      </c>
      <c r="E185">
        <v>100</v>
      </c>
      <c r="F185" t="str">
        <f t="shared" si="13"/>
        <v>'2019-01-14'</v>
      </c>
      <c r="G185" t="str">
        <f t="shared" si="14"/>
        <v>'2019-04-19'</v>
      </c>
      <c r="H185" t="s">
        <v>220</v>
      </c>
      <c r="I185" t="s">
        <v>218</v>
      </c>
      <c r="J185" t="s">
        <v>219</v>
      </c>
      <c r="N185" t="s">
        <v>13</v>
      </c>
      <c r="O185" t="str">
        <f t="shared" si="12"/>
        <v>COMZ-1Desenvolvimento Manager</v>
      </c>
      <c r="P185">
        <f>COUNTIF([1]Atividade!$R$2:$R$903,O185)</f>
        <v>0</v>
      </c>
      <c r="Q185" s="2">
        <f t="shared" si="15"/>
        <v>43479</v>
      </c>
      <c r="R185" s="2">
        <f t="shared" si="16"/>
        <v>43574</v>
      </c>
    </row>
    <row r="186" spans="2:18" x14ac:dyDescent="0.25">
      <c r="B186" t="s">
        <v>18</v>
      </c>
      <c r="C186" t="s">
        <v>215</v>
      </c>
      <c r="D186">
        <v>2</v>
      </c>
      <c r="E186">
        <v>100</v>
      </c>
      <c r="F186" t="str">
        <f t="shared" si="13"/>
        <v>'2019-04-22'</v>
      </c>
      <c r="G186" t="str">
        <f t="shared" si="14"/>
        <v>'2019-04-26'</v>
      </c>
      <c r="H186" t="s">
        <v>209</v>
      </c>
      <c r="I186" t="s">
        <v>221</v>
      </c>
      <c r="J186" t="s">
        <v>222</v>
      </c>
      <c r="N186" t="s">
        <v>13</v>
      </c>
      <c r="O186" t="str">
        <f t="shared" si="12"/>
        <v>COMZ-1Revisão Manager</v>
      </c>
      <c r="P186">
        <f>COUNTIF([1]Atividade!$R$2:$R$903,O186)</f>
        <v>0</v>
      </c>
      <c r="Q186" s="2">
        <f t="shared" si="15"/>
        <v>43577</v>
      </c>
      <c r="R186" s="2">
        <f t="shared" si="16"/>
        <v>43581</v>
      </c>
    </row>
    <row r="187" spans="2:18" x14ac:dyDescent="0.25">
      <c r="B187" t="s">
        <v>26</v>
      </c>
      <c r="C187" t="s">
        <v>215</v>
      </c>
      <c r="D187">
        <v>10</v>
      </c>
      <c r="E187">
        <v>80</v>
      </c>
      <c r="F187" t="str">
        <f t="shared" si="13"/>
        <v>'2019-04-29'</v>
      </c>
      <c r="G187" t="str">
        <f t="shared" si="14"/>
        <v>null</v>
      </c>
      <c r="H187" t="s">
        <v>214</v>
      </c>
      <c r="I187" t="s">
        <v>223</v>
      </c>
      <c r="J187" t="s">
        <v>224</v>
      </c>
      <c r="N187" t="s">
        <v>13</v>
      </c>
      <c r="O187" t="str">
        <f t="shared" si="12"/>
        <v>COMZ-1Teste Ramo</v>
      </c>
      <c r="P187">
        <f>COUNTIF([1]Atividade!$R$2:$R$903,O187)</f>
        <v>0</v>
      </c>
      <c r="Q187" s="2">
        <f t="shared" si="15"/>
        <v>43584</v>
      </c>
      <c r="R187" s="2">
        <f t="shared" si="16"/>
        <v>44379</v>
      </c>
    </row>
    <row r="188" spans="2:18" x14ac:dyDescent="0.25">
      <c r="B188" t="s">
        <v>30</v>
      </c>
      <c r="C188" t="s">
        <v>215</v>
      </c>
      <c r="D188">
        <v>5</v>
      </c>
      <c r="E188">
        <v>0</v>
      </c>
      <c r="F188" t="str">
        <f t="shared" si="13"/>
        <v>null</v>
      </c>
      <c r="G188" t="str">
        <f t="shared" si="14"/>
        <v>null</v>
      </c>
      <c r="H188" t="s">
        <v>214</v>
      </c>
      <c r="I188" t="s">
        <v>225</v>
      </c>
      <c r="J188" t="s">
        <v>226</v>
      </c>
      <c r="N188" t="s">
        <v>13</v>
      </c>
      <c r="O188" t="str">
        <f t="shared" si="12"/>
        <v>COMZ-1Teste Master</v>
      </c>
      <c r="P188">
        <f>COUNTIF([1]Atividade!$R$2:$R$903,O188)</f>
        <v>0</v>
      </c>
      <c r="Q188" s="2">
        <f t="shared" si="15"/>
        <v>44382</v>
      </c>
      <c r="R188" s="2">
        <f t="shared" si="16"/>
        <v>44386</v>
      </c>
    </row>
    <row r="189" spans="2:18" x14ac:dyDescent="0.25">
      <c r="B189" t="s">
        <v>22</v>
      </c>
      <c r="C189" t="s">
        <v>227</v>
      </c>
      <c r="D189">
        <v>67</v>
      </c>
      <c r="E189">
        <v>80</v>
      </c>
      <c r="F189" t="str">
        <f t="shared" si="13"/>
        <v>'2018-12-21'</v>
      </c>
      <c r="G189" t="str">
        <f t="shared" si="14"/>
        <v>null</v>
      </c>
      <c r="H189" t="s">
        <v>25</v>
      </c>
      <c r="I189" t="s">
        <v>228</v>
      </c>
      <c r="J189" t="s">
        <v>229</v>
      </c>
      <c r="N189" t="s">
        <v>13</v>
      </c>
      <c r="O189" t="str">
        <f t="shared" si="12"/>
        <v>VAANDROID-1Desenvolvimento Mobile</v>
      </c>
      <c r="P189">
        <f>COUNTIF([1]Atividade!$R$2:$R$903,O189)</f>
        <v>0</v>
      </c>
      <c r="Q189" s="2">
        <f t="shared" si="15"/>
        <v>43455</v>
      </c>
      <c r="R189" s="2">
        <f t="shared" si="16"/>
        <v>44406</v>
      </c>
    </row>
    <row r="190" spans="2:18" x14ac:dyDescent="0.25">
      <c r="B190" t="s">
        <v>23</v>
      </c>
      <c r="C190" t="s">
        <v>227</v>
      </c>
      <c r="D190">
        <v>3</v>
      </c>
      <c r="E190">
        <v>0</v>
      </c>
      <c r="F190" t="str">
        <f t="shared" si="13"/>
        <v>null</v>
      </c>
      <c r="G190" t="str">
        <f t="shared" si="14"/>
        <v>null</v>
      </c>
      <c r="H190" t="s">
        <v>25</v>
      </c>
      <c r="I190" t="s">
        <v>230</v>
      </c>
      <c r="J190" t="s">
        <v>231</v>
      </c>
      <c r="N190" t="s">
        <v>13</v>
      </c>
      <c r="O190" t="str">
        <f t="shared" si="12"/>
        <v>VAANDROID-1Revisão Mobile</v>
      </c>
      <c r="P190">
        <f>COUNTIF([1]Atividade!$R$2:$R$903,O190)</f>
        <v>0</v>
      </c>
      <c r="Q190" s="2">
        <f t="shared" si="15"/>
        <v>44407</v>
      </c>
      <c r="R190" s="2">
        <f t="shared" si="16"/>
        <v>44411</v>
      </c>
    </row>
    <row r="191" spans="2:18" x14ac:dyDescent="0.25">
      <c r="B191" t="s">
        <v>26</v>
      </c>
      <c r="C191" t="s">
        <v>227</v>
      </c>
      <c r="D191">
        <v>10</v>
      </c>
      <c r="E191">
        <v>0</v>
      </c>
      <c r="F191" t="str">
        <f t="shared" si="13"/>
        <v>null</v>
      </c>
      <c r="G191" t="str">
        <f t="shared" si="14"/>
        <v>null</v>
      </c>
      <c r="H191" t="s">
        <v>81</v>
      </c>
      <c r="I191" t="s">
        <v>230</v>
      </c>
      <c r="J191" t="s">
        <v>232</v>
      </c>
      <c r="N191" t="s">
        <v>13</v>
      </c>
      <c r="O191" t="str">
        <f t="shared" si="12"/>
        <v>VAANDROID-1Teste Ramo</v>
      </c>
      <c r="P191">
        <f>COUNTIF([1]Atividade!$R$2:$R$903,O191)</f>
        <v>0</v>
      </c>
      <c r="Q191" s="2">
        <f t="shared" si="15"/>
        <v>44407</v>
      </c>
      <c r="R191" s="2">
        <f t="shared" si="16"/>
        <v>44420</v>
      </c>
    </row>
    <row r="192" spans="2:18" x14ac:dyDescent="0.25">
      <c r="B192" t="s">
        <v>30</v>
      </c>
      <c r="C192" t="s">
        <v>227</v>
      </c>
      <c r="D192">
        <v>5</v>
      </c>
      <c r="E192">
        <v>0</v>
      </c>
      <c r="F192" t="str">
        <f t="shared" si="13"/>
        <v>null</v>
      </c>
      <c r="G192" t="str">
        <f t="shared" si="14"/>
        <v>null</v>
      </c>
      <c r="H192" t="s">
        <v>81</v>
      </c>
      <c r="I192" t="s">
        <v>233</v>
      </c>
      <c r="J192" t="s">
        <v>234</v>
      </c>
      <c r="N192" t="s">
        <v>13</v>
      </c>
      <c r="O192" t="str">
        <f t="shared" si="12"/>
        <v>VAANDROID-1Teste Master</v>
      </c>
      <c r="P192">
        <f>COUNTIF([1]Atividade!$R$2:$R$903,O192)</f>
        <v>0</v>
      </c>
      <c r="Q192" s="2">
        <f t="shared" si="15"/>
        <v>44421</v>
      </c>
      <c r="R192" s="2">
        <f t="shared" si="16"/>
        <v>44427</v>
      </c>
    </row>
    <row r="193" spans="2:18" x14ac:dyDescent="0.25">
      <c r="B193" t="s">
        <v>9</v>
      </c>
      <c r="C193" t="s">
        <v>235</v>
      </c>
      <c r="D193">
        <v>5</v>
      </c>
      <c r="E193">
        <v>100</v>
      </c>
      <c r="F193" t="str">
        <f t="shared" si="13"/>
        <v>'2019-01-02'</v>
      </c>
      <c r="G193" t="str">
        <f t="shared" si="14"/>
        <v>'2019-01-08'</v>
      </c>
      <c r="H193" t="s">
        <v>81</v>
      </c>
      <c r="I193" t="s">
        <v>236</v>
      </c>
      <c r="J193" t="s">
        <v>237</v>
      </c>
      <c r="N193" t="s">
        <v>13</v>
      </c>
      <c r="O193" t="str">
        <f t="shared" si="12"/>
        <v>PARKPLUS-2Análise de Negócio</v>
      </c>
      <c r="P193">
        <f>COUNTIF([1]Atividade!$R$2:$R$903,O193)</f>
        <v>0</v>
      </c>
      <c r="Q193" s="2">
        <f t="shared" si="15"/>
        <v>43467</v>
      </c>
      <c r="R193" s="2">
        <f t="shared" si="16"/>
        <v>43473</v>
      </c>
    </row>
    <row r="194" spans="2:18" x14ac:dyDescent="0.25">
      <c r="B194" t="s">
        <v>37</v>
      </c>
      <c r="C194" t="s">
        <v>235</v>
      </c>
      <c r="D194">
        <v>20</v>
      </c>
      <c r="E194">
        <v>100</v>
      </c>
      <c r="F194" t="str">
        <f t="shared" si="13"/>
        <v>'2019-01-09'</v>
      </c>
      <c r="G194" t="str">
        <f t="shared" si="14"/>
        <v>'2019-02-05'</v>
      </c>
      <c r="H194" t="s">
        <v>240</v>
      </c>
      <c r="I194" t="s">
        <v>238</v>
      </c>
      <c r="J194" t="s">
        <v>239</v>
      </c>
      <c r="N194" t="s">
        <v>13</v>
      </c>
      <c r="O194" t="str">
        <f t="shared" ref="O194:O204" si="17">C194&amp;B194</f>
        <v>PARKPLUS-2Desenvolvimento PDV</v>
      </c>
      <c r="P194">
        <f>COUNTIF([1]Atividade!$R$2:$R$903,O194)</f>
        <v>0</v>
      </c>
      <c r="Q194" s="2">
        <f t="shared" si="15"/>
        <v>43474</v>
      </c>
      <c r="R194" s="2">
        <f t="shared" si="16"/>
        <v>43501</v>
      </c>
    </row>
    <row r="195" spans="2:18" x14ac:dyDescent="0.25">
      <c r="B195" t="s">
        <v>41</v>
      </c>
      <c r="C195" t="s">
        <v>235</v>
      </c>
      <c r="D195">
        <v>1</v>
      </c>
      <c r="E195">
        <v>100</v>
      </c>
      <c r="F195" t="str">
        <f t="shared" ref="F195:F204" si="18">IF(Q195&gt;$U$2,"null","'"&amp;I195&amp;"'")</f>
        <v>'2019-02-06'</v>
      </c>
      <c r="G195" t="str">
        <f t="shared" ref="G195:G204" si="19">IF(R195&gt;$U$2,"null","'"&amp;J195&amp;"'")</f>
        <v>'2020-05-08'</v>
      </c>
      <c r="H195" t="s">
        <v>42</v>
      </c>
      <c r="I195" t="s">
        <v>241</v>
      </c>
      <c r="J195" t="s">
        <v>242</v>
      </c>
      <c r="N195" t="s">
        <v>13</v>
      </c>
      <c r="O195" t="str">
        <f t="shared" si="17"/>
        <v>PARKPLUS-2Revisão PDV</v>
      </c>
      <c r="P195">
        <f>COUNTIF([1]Atividade!$R$2:$R$903,O195)</f>
        <v>0</v>
      </c>
      <c r="Q195" s="2">
        <f t="shared" si="15"/>
        <v>43502</v>
      </c>
      <c r="R195" s="2">
        <f t="shared" si="16"/>
        <v>43959</v>
      </c>
    </row>
    <row r="196" spans="2:18" x14ac:dyDescent="0.25">
      <c r="B196" t="s">
        <v>26</v>
      </c>
      <c r="C196" t="s">
        <v>235</v>
      </c>
      <c r="D196">
        <v>3</v>
      </c>
      <c r="E196">
        <v>100</v>
      </c>
      <c r="F196" t="str">
        <f t="shared" si="18"/>
        <v>'2019-09-10'</v>
      </c>
      <c r="G196" t="str">
        <f t="shared" si="19"/>
        <v>'2020-06-03'</v>
      </c>
      <c r="H196" t="s">
        <v>245</v>
      </c>
      <c r="I196" t="s">
        <v>243</v>
      </c>
      <c r="J196" t="s">
        <v>244</v>
      </c>
      <c r="N196" t="s">
        <v>13</v>
      </c>
      <c r="O196" t="str">
        <f t="shared" si="17"/>
        <v>PARKPLUS-2Teste Ramo</v>
      </c>
      <c r="P196">
        <f>COUNTIF([1]Atividade!$R$2:$R$903,O196)</f>
        <v>0</v>
      </c>
      <c r="Q196" s="2">
        <f t="shared" si="15"/>
        <v>43718</v>
      </c>
      <c r="R196" s="2">
        <f t="shared" si="16"/>
        <v>43985</v>
      </c>
    </row>
    <row r="197" spans="2:18" x14ac:dyDescent="0.25">
      <c r="B197" t="s">
        <v>30</v>
      </c>
      <c r="C197" t="s">
        <v>235</v>
      </c>
      <c r="D197">
        <v>1</v>
      </c>
      <c r="E197">
        <v>0</v>
      </c>
      <c r="F197" t="str">
        <f t="shared" si="18"/>
        <v>'2021-01-15'</v>
      </c>
      <c r="G197" t="str">
        <f t="shared" si="19"/>
        <v>null</v>
      </c>
      <c r="H197" t="s">
        <v>81</v>
      </c>
      <c r="I197" t="s">
        <v>246</v>
      </c>
      <c r="J197" t="s">
        <v>27</v>
      </c>
      <c r="N197" t="s">
        <v>13</v>
      </c>
      <c r="O197" t="str">
        <f t="shared" si="17"/>
        <v>PARKPLUS-2Teste Master</v>
      </c>
      <c r="P197">
        <f>COUNTIF([1]Atividade!$R$2:$R$903,O197)</f>
        <v>0</v>
      </c>
      <c r="Q197" s="2">
        <f t="shared" si="15"/>
        <v>44211</v>
      </c>
      <c r="R197" s="2">
        <f t="shared" si="16"/>
        <v>44214</v>
      </c>
    </row>
    <row r="198" spans="2:18" x14ac:dyDescent="0.25">
      <c r="B198" t="s">
        <v>9</v>
      </c>
      <c r="C198" t="s">
        <v>247</v>
      </c>
      <c r="D198">
        <v>10</v>
      </c>
      <c r="E198">
        <v>0</v>
      </c>
      <c r="F198" t="str">
        <f t="shared" si="18"/>
        <v>null</v>
      </c>
      <c r="G198" t="str">
        <f t="shared" si="19"/>
        <v>null</v>
      </c>
      <c r="H198" t="s">
        <v>36</v>
      </c>
      <c r="I198" t="s">
        <v>91</v>
      </c>
      <c r="J198" t="s">
        <v>108</v>
      </c>
      <c r="N198" t="s">
        <v>13</v>
      </c>
      <c r="O198" t="str">
        <f t="shared" si="17"/>
        <v>CTRBLOCOX-1Análise de Negócio</v>
      </c>
      <c r="P198">
        <f>COUNTIF([1]Atividade!$R$2:$R$903,O198)</f>
        <v>0</v>
      </c>
      <c r="Q198" s="2">
        <f t="shared" si="15"/>
        <v>44230</v>
      </c>
      <c r="R198" s="2">
        <f t="shared" si="16"/>
        <v>44243</v>
      </c>
    </row>
    <row r="199" spans="2:18" x14ac:dyDescent="0.25">
      <c r="B199" t="s">
        <v>14</v>
      </c>
      <c r="C199" t="s">
        <v>247</v>
      </c>
      <c r="D199">
        <v>30</v>
      </c>
      <c r="E199">
        <v>0</v>
      </c>
      <c r="F199" t="str">
        <f t="shared" si="18"/>
        <v>null</v>
      </c>
      <c r="G199" t="str">
        <f t="shared" si="19"/>
        <v>null</v>
      </c>
      <c r="H199" t="s">
        <v>90</v>
      </c>
      <c r="I199" t="s">
        <v>147</v>
      </c>
      <c r="J199" t="s">
        <v>128</v>
      </c>
      <c r="N199" t="s">
        <v>13</v>
      </c>
      <c r="O199" t="str">
        <f t="shared" si="17"/>
        <v>CTRBLOCOX-1Desenvolvimento Manager</v>
      </c>
      <c r="P199">
        <f>COUNTIF([1]Atividade!$R$2:$R$903,O199)</f>
        <v>0</v>
      </c>
      <c r="Q199" s="2">
        <f t="shared" si="15"/>
        <v>44256</v>
      </c>
      <c r="R199" s="2">
        <f t="shared" si="16"/>
        <v>44295</v>
      </c>
    </row>
    <row r="200" spans="2:18" x14ac:dyDescent="0.25">
      <c r="B200" t="s">
        <v>18</v>
      </c>
      <c r="C200" t="s">
        <v>247</v>
      </c>
      <c r="D200">
        <v>2</v>
      </c>
      <c r="E200">
        <v>0</v>
      </c>
      <c r="F200" t="str">
        <f t="shared" si="18"/>
        <v>null</v>
      </c>
      <c r="G200" t="str">
        <f t="shared" si="19"/>
        <v>null</v>
      </c>
      <c r="H200" t="s">
        <v>21</v>
      </c>
      <c r="I200" t="s">
        <v>130</v>
      </c>
      <c r="J200" t="s">
        <v>165</v>
      </c>
      <c r="N200" t="s">
        <v>13</v>
      </c>
      <c r="O200" t="str">
        <f t="shared" si="17"/>
        <v>CTRBLOCOX-1Revisão Manager</v>
      </c>
      <c r="P200">
        <f>COUNTIF([1]Atividade!$R$2:$R$903,O200)</f>
        <v>0</v>
      </c>
      <c r="Q200" s="2">
        <f t="shared" si="15"/>
        <v>44298</v>
      </c>
      <c r="R200" s="2">
        <f t="shared" si="16"/>
        <v>44299</v>
      </c>
    </row>
    <row r="201" spans="2:18" x14ac:dyDescent="0.25">
      <c r="B201" t="s">
        <v>37</v>
      </c>
      <c r="C201" t="s">
        <v>247</v>
      </c>
      <c r="D201">
        <v>20</v>
      </c>
      <c r="E201">
        <v>0</v>
      </c>
      <c r="F201" t="str">
        <f t="shared" si="18"/>
        <v>null</v>
      </c>
      <c r="G201" t="str">
        <f t="shared" si="19"/>
        <v>null</v>
      </c>
      <c r="H201" t="s">
        <v>55</v>
      </c>
      <c r="I201" t="s">
        <v>157</v>
      </c>
      <c r="J201" t="s">
        <v>248</v>
      </c>
      <c r="N201" t="s">
        <v>13</v>
      </c>
      <c r="O201" t="str">
        <f t="shared" si="17"/>
        <v>CTRBLOCOX-1Desenvolvimento PDV</v>
      </c>
      <c r="P201">
        <f>COUNTIF([1]Atividade!$R$2:$R$903,O201)</f>
        <v>0</v>
      </c>
      <c r="Q201" s="2">
        <f t="shared" si="15"/>
        <v>44274</v>
      </c>
      <c r="R201" s="2">
        <f t="shared" si="16"/>
        <v>44301</v>
      </c>
    </row>
    <row r="202" spans="2:18" x14ac:dyDescent="0.25">
      <c r="B202" t="s">
        <v>41</v>
      </c>
      <c r="C202" t="s">
        <v>247</v>
      </c>
      <c r="D202">
        <v>2</v>
      </c>
      <c r="E202">
        <v>0</v>
      </c>
      <c r="F202" t="str">
        <f t="shared" si="18"/>
        <v>null</v>
      </c>
      <c r="G202" t="str">
        <f t="shared" si="19"/>
        <v>null</v>
      </c>
      <c r="H202" t="s">
        <v>42</v>
      </c>
      <c r="I202" t="s">
        <v>249</v>
      </c>
      <c r="J202" t="s">
        <v>169</v>
      </c>
      <c r="N202" t="s">
        <v>13</v>
      </c>
      <c r="O202" t="str">
        <f t="shared" si="17"/>
        <v>CTRBLOCOX-1Revisão PDV</v>
      </c>
      <c r="P202">
        <f>COUNTIF([1]Atividade!$R$2:$R$903,O202)</f>
        <v>0</v>
      </c>
      <c r="Q202" s="2">
        <f t="shared" si="15"/>
        <v>44302</v>
      </c>
      <c r="R202" s="2">
        <f t="shared" si="16"/>
        <v>44305</v>
      </c>
    </row>
    <row r="203" spans="2:18" x14ac:dyDescent="0.25">
      <c r="B203" t="s">
        <v>26</v>
      </c>
      <c r="C203" t="s">
        <v>247</v>
      </c>
      <c r="D203">
        <v>5</v>
      </c>
      <c r="E203">
        <v>0</v>
      </c>
      <c r="F203" t="str">
        <f t="shared" si="18"/>
        <v>null</v>
      </c>
      <c r="G203" t="str">
        <f t="shared" si="19"/>
        <v>null</v>
      </c>
      <c r="H203" t="s">
        <v>46</v>
      </c>
      <c r="I203" t="s">
        <v>173</v>
      </c>
      <c r="J203" t="s">
        <v>193</v>
      </c>
      <c r="N203" t="s">
        <v>13</v>
      </c>
      <c r="O203" t="str">
        <f t="shared" si="17"/>
        <v>CTRBLOCOX-1Teste Ramo</v>
      </c>
      <c r="P203">
        <f>COUNTIF([1]Atividade!$R$2:$R$903,O203)</f>
        <v>0</v>
      </c>
      <c r="Q203" s="2">
        <f t="shared" si="15"/>
        <v>44315</v>
      </c>
      <c r="R203" s="2">
        <f t="shared" si="16"/>
        <v>44321</v>
      </c>
    </row>
    <row r="204" spans="2:18" x14ac:dyDescent="0.25">
      <c r="B204" t="s">
        <v>30</v>
      </c>
      <c r="C204" t="s">
        <v>247</v>
      </c>
      <c r="D204">
        <v>5</v>
      </c>
      <c r="E204">
        <v>0</v>
      </c>
      <c r="F204" t="str">
        <f t="shared" si="18"/>
        <v>null</v>
      </c>
      <c r="G204" t="str">
        <f t="shared" si="19"/>
        <v>null</v>
      </c>
      <c r="H204" t="s">
        <v>81</v>
      </c>
      <c r="I204" t="s">
        <v>250</v>
      </c>
      <c r="J204" t="s">
        <v>251</v>
      </c>
      <c r="N204" t="s">
        <v>13</v>
      </c>
      <c r="O204" t="str">
        <f t="shared" si="17"/>
        <v>CTRBLOCOX-1Teste Master</v>
      </c>
      <c r="P204">
        <f>COUNTIF([1]Atividade!$R$2:$R$903,O204)</f>
        <v>0</v>
      </c>
      <c r="Q204" s="2">
        <f t="shared" si="15"/>
        <v>44336</v>
      </c>
      <c r="R204" s="2">
        <f t="shared" si="16"/>
        <v>44342</v>
      </c>
    </row>
  </sheetData>
  <autoFilter ref="B1:P204" xr:uid="{9031A033-DD80-4E7E-A9C0-034DC7D6598E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Worksheet</vt:lpstr>
      <vt:lpstr>Planilha6</vt:lpstr>
      <vt:lpstr>Planilha5</vt:lpstr>
      <vt:lpstr>Planilha3</vt:lpstr>
      <vt:lpstr>Planilha1</vt:lpstr>
      <vt:lpstr>Planilha2</vt:lpstr>
      <vt:lpstr>Planilha4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Alexandre Queiroz</cp:lastModifiedBy>
  <dcterms:created xsi:type="dcterms:W3CDTF">2021-01-14T18:38:30Z</dcterms:created>
  <dcterms:modified xsi:type="dcterms:W3CDTF">2021-02-08T13:40:44Z</dcterms:modified>
  <cp:category/>
</cp:coreProperties>
</file>