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ndre_Florentino\03_particular\04_mestrado-FEI\97_master\_analysis\"/>
    </mc:Choice>
  </mc:AlternateContent>
  <xr:revisionPtr revIDLastSave="0" documentId="13_ncr:1_{EA379D2B-36E3-4EAF-8DF4-2B506E8D40B0}" xr6:coauthVersionLast="47" xr6:coauthVersionMax="47" xr10:uidLastSave="{00000000-0000-0000-0000-000000000000}"/>
  <bookViews>
    <workbookView xWindow="-108" yWindow="-108" windowWidth="23256" windowHeight="12576" xr2:uid="{B12FECC4-76FB-4CCB-A6EF-49A31F154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6" i="1" l="1"/>
  <c r="AW31" i="1"/>
  <c r="AW26" i="1"/>
  <c r="AW21" i="1"/>
  <c r="AW16" i="1"/>
  <c r="AW11" i="1"/>
  <c r="AW6" i="1"/>
  <c r="AU5" i="1"/>
  <c r="AU6" i="1"/>
  <c r="AU7" i="1"/>
  <c r="AU9" i="1"/>
  <c r="AU10" i="1"/>
  <c r="AU11" i="1"/>
  <c r="AU12" i="1"/>
  <c r="AU14" i="1"/>
  <c r="AU15" i="1"/>
  <c r="AU16" i="1"/>
  <c r="AU17" i="1"/>
  <c r="AU19" i="1"/>
  <c r="AU20" i="1"/>
  <c r="AU21" i="1"/>
  <c r="AU22" i="1"/>
  <c r="AU24" i="1"/>
  <c r="AU25" i="1"/>
  <c r="AU26" i="1"/>
  <c r="AU27" i="1"/>
  <c r="AU29" i="1"/>
  <c r="AU30" i="1"/>
  <c r="AU31" i="1"/>
  <c r="AU32" i="1"/>
  <c r="AU34" i="1"/>
  <c r="AU35" i="1"/>
  <c r="AU36" i="1"/>
  <c r="AU37" i="1"/>
  <c r="AU39" i="1"/>
  <c r="AU40" i="1"/>
  <c r="AU41" i="1"/>
  <c r="AU42" i="1"/>
  <c r="AU4" i="1"/>
  <c r="AW41" i="1" l="1"/>
</calcChain>
</file>

<file path=xl/sharedStrings.xml><?xml version="1.0" encoding="utf-8"?>
<sst xmlns="http://schemas.openxmlformats.org/spreadsheetml/2006/main" count="90" uniqueCount="18">
  <si>
    <t>US8K</t>
  </si>
  <si>
    <t>GNB</t>
  </si>
  <si>
    <t>Precision</t>
  </si>
  <si>
    <t>Recall</t>
  </si>
  <si>
    <t>f1-score</t>
  </si>
  <si>
    <t>support</t>
  </si>
  <si>
    <t>car_horn</t>
  </si>
  <si>
    <t>children_playing</t>
  </si>
  <si>
    <t>dog_bark</t>
  </si>
  <si>
    <t>SVC</t>
  </si>
  <si>
    <t>siren</t>
  </si>
  <si>
    <t>LR</t>
  </si>
  <si>
    <t>KNN</t>
  </si>
  <si>
    <t>RF</t>
  </si>
  <si>
    <t>US8K_AV</t>
  </si>
  <si>
    <t>ANN</t>
  </si>
  <si>
    <t>CNN 1D</t>
  </si>
  <si>
    <t>CNN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</si>
</sst>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9525</xdr:rowOff>
    </xdr:from>
    <xdr:to>
      <xdr:col>15</xdr:col>
      <xdr:colOff>22892</xdr:colOff>
      <xdr:row>15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F5F78-D9F3-4FC8-4923-40F9E5074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438150"/>
          <a:ext cx="3674142" cy="2486025"/>
        </a:xfrm>
        <a:prstGeom prst="rect">
          <a:avLst/>
        </a:prstGeom>
      </xdr:spPr>
    </xdr:pic>
    <xdr:clientData/>
  </xdr:twoCellAnchor>
  <xdr:twoCellAnchor>
    <xdr:from>
      <xdr:col>8</xdr:col>
      <xdr:colOff>514350</xdr:colOff>
      <xdr:row>16</xdr:row>
      <xdr:rowOff>57150</xdr:rowOff>
    </xdr:from>
    <xdr:to>
      <xdr:col>15</xdr:col>
      <xdr:colOff>38100</xdr:colOff>
      <xdr:row>29</xdr:row>
      <xdr:rowOff>65355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D7B13-1884-5394-61B0-E1F33B388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3790950" cy="2484705"/>
        </a:xfrm>
        <a:prstGeom prst="rect">
          <a:avLst/>
        </a:prstGeom>
      </xdr:spPr>
    </xdr:pic>
    <xdr:clientData/>
  </xdr:twoCellAnchor>
  <xdr:twoCellAnchor>
    <xdr:from>
      <xdr:col>8</xdr:col>
      <xdr:colOff>600076</xdr:colOff>
      <xdr:row>29</xdr:row>
      <xdr:rowOff>175771</xdr:rowOff>
    </xdr:from>
    <xdr:to>
      <xdr:col>15</xdr:col>
      <xdr:colOff>38100</xdr:colOff>
      <xdr:row>43</xdr:row>
      <xdr:rowOff>124302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C77ABB-8DC4-01A0-5121-36C8A54A6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39101" y="5747896"/>
          <a:ext cx="3705224" cy="2615531"/>
        </a:xfrm>
        <a:prstGeom prst="rect">
          <a:avLst/>
        </a:prstGeom>
      </xdr:spPr>
    </xdr:pic>
    <xdr:clientData/>
  </xdr:twoCellAnchor>
  <xdr:twoCellAnchor>
    <xdr:from>
      <xdr:col>8</xdr:col>
      <xdr:colOff>533401</xdr:colOff>
      <xdr:row>44</xdr:row>
      <xdr:rowOff>142876</xdr:rowOff>
    </xdr:from>
    <xdr:to>
      <xdr:col>15</xdr:col>
      <xdr:colOff>38101</xdr:colOff>
      <xdr:row>57</xdr:row>
      <xdr:rowOff>138356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CB469A-3C68-2953-41A8-72ACE357B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6" y="8572501"/>
          <a:ext cx="3771900" cy="2471980"/>
        </a:xfrm>
        <a:prstGeom prst="rect">
          <a:avLst/>
        </a:prstGeom>
      </xdr:spPr>
    </xdr:pic>
    <xdr:clientData/>
  </xdr:twoCellAnchor>
  <xdr:twoCellAnchor>
    <xdr:from>
      <xdr:col>8</xdr:col>
      <xdr:colOff>447675</xdr:colOff>
      <xdr:row>58</xdr:row>
      <xdr:rowOff>142875</xdr:rowOff>
    </xdr:from>
    <xdr:to>
      <xdr:col>15</xdr:col>
      <xdr:colOff>95250</xdr:colOff>
      <xdr:row>72</xdr:row>
      <xdr:rowOff>12824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313816-99D3-CAFD-C2F0-22E39A1D1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86700" y="11239500"/>
          <a:ext cx="3914775" cy="2536949"/>
        </a:xfrm>
        <a:prstGeom prst="rect">
          <a:avLst/>
        </a:prstGeom>
      </xdr:spPr>
    </xdr:pic>
    <xdr:clientData/>
  </xdr:twoCellAnchor>
  <xdr:twoCellAnchor>
    <xdr:from>
      <xdr:col>15</xdr:col>
      <xdr:colOff>257175</xdr:colOff>
      <xdr:row>1</xdr:row>
      <xdr:rowOff>200025</xdr:rowOff>
    </xdr:from>
    <xdr:to>
      <xdr:col>21</xdr:col>
      <xdr:colOff>304800</xdr:colOff>
      <xdr:row>15</xdr:row>
      <xdr:rowOff>160627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152442-03DD-9261-F749-A69A71C98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63400" y="390525"/>
          <a:ext cx="3705225" cy="2675227"/>
        </a:xfrm>
        <a:prstGeom prst="rect">
          <a:avLst/>
        </a:prstGeom>
      </xdr:spPr>
    </xdr:pic>
    <xdr:clientData/>
  </xdr:twoCellAnchor>
  <xdr:twoCellAnchor>
    <xdr:from>
      <xdr:col>15</xdr:col>
      <xdr:colOff>285750</xdr:colOff>
      <xdr:row>16</xdr:row>
      <xdr:rowOff>28576</xdr:rowOff>
    </xdr:from>
    <xdr:to>
      <xdr:col>21</xdr:col>
      <xdr:colOff>371475</xdr:colOff>
      <xdr:row>29</xdr:row>
      <xdr:rowOff>25926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F68B049-2BA8-56A2-E0BC-77EC6E838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91975" y="3124201"/>
          <a:ext cx="3743325" cy="2473850"/>
        </a:xfrm>
        <a:prstGeom prst="rect">
          <a:avLst/>
        </a:prstGeom>
      </xdr:spPr>
    </xdr:pic>
    <xdr:clientData/>
  </xdr:twoCellAnchor>
  <xdr:twoCellAnchor>
    <xdr:from>
      <xdr:col>38</xdr:col>
      <xdr:colOff>42533</xdr:colOff>
      <xdr:row>14</xdr:row>
      <xdr:rowOff>147953</xdr:rowOff>
    </xdr:from>
    <xdr:to>
      <xdr:col>43</xdr:col>
      <xdr:colOff>500014</xdr:colOff>
      <xdr:row>26</xdr:row>
      <xdr:rowOff>66483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3099237-CB91-2C0C-763A-5F9A8FEDF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448200" y="2867870"/>
          <a:ext cx="3526647" cy="2204530"/>
        </a:xfrm>
        <a:prstGeom prst="rect">
          <a:avLst/>
        </a:prstGeom>
      </xdr:spPr>
    </xdr:pic>
    <xdr:clientData/>
  </xdr:twoCellAnchor>
  <xdr:twoCellAnchor>
    <xdr:from>
      <xdr:col>38</xdr:col>
      <xdr:colOff>8455</xdr:colOff>
      <xdr:row>1</xdr:row>
      <xdr:rowOff>196426</xdr:rowOff>
    </xdr:from>
    <xdr:to>
      <xdr:col>43</xdr:col>
      <xdr:colOff>527700</xdr:colOff>
      <xdr:row>12</xdr:row>
      <xdr:rowOff>82109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681C94E-2C76-0710-F904-97149F48B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414122" y="386926"/>
          <a:ext cx="3588411" cy="2034100"/>
        </a:xfrm>
        <a:prstGeom prst="rect">
          <a:avLst/>
        </a:prstGeom>
      </xdr:spPr>
    </xdr:pic>
    <xdr:clientData/>
  </xdr:twoCellAnchor>
  <xdr:twoCellAnchor>
    <xdr:from>
      <xdr:col>32</xdr:col>
      <xdr:colOff>190501</xdr:colOff>
      <xdr:row>2</xdr:row>
      <xdr:rowOff>9525</xdr:rowOff>
    </xdr:from>
    <xdr:to>
      <xdr:col>37</xdr:col>
      <xdr:colOff>492171</xdr:colOff>
      <xdr:row>14</xdr:row>
      <xdr:rowOff>25884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6E6FA7C-B4F0-056D-0432-1F71E05E2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701501" y="438150"/>
          <a:ext cx="3317920" cy="2302359"/>
        </a:xfrm>
        <a:prstGeom prst="rect">
          <a:avLst/>
        </a:prstGeom>
      </xdr:spPr>
    </xdr:pic>
    <xdr:clientData/>
  </xdr:twoCellAnchor>
  <xdr:twoCellAnchor>
    <xdr:from>
      <xdr:col>32</xdr:col>
      <xdr:colOff>122370</xdr:colOff>
      <xdr:row>14</xdr:row>
      <xdr:rowOff>142875</xdr:rowOff>
    </xdr:from>
    <xdr:to>
      <xdr:col>37</xdr:col>
      <xdr:colOff>556323</xdr:colOff>
      <xdr:row>27</xdr:row>
      <xdr:rowOff>32229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54138BF-7D15-AB2D-8A6D-46472365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633370" y="2857500"/>
          <a:ext cx="3450203" cy="2365854"/>
        </a:xfrm>
        <a:prstGeom prst="rect">
          <a:avLst/>
        </a:prstGeom>
      </xdr:spPr>
    </xdr:pic>
    <xdr:clientData/>
  </xdr:twoCellAnchor>
  <xdr:twoCellAnchor>
    <xdr:from>
      <xdr:col>32</xdr:col>
      <xdr:colOff>127001</xdr:colOff>
      <xdr:row>27</xdr:row>
      <xdr:rowOff>188525</xdr:rowOff>
    </xdr:from>
    <xdr:to>
      <xdr:col>38</xdr:col>
      <xdr:colOff>1</xdr:colOff>
      <xdr:row>40</xdr:row>
      <xdr:rowOff>63985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4C7CA9C-8449-1858-B68F-6B7B29D33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638001" y="5379650"/>
          <a:ext cx="3492500" cy="2351960"/>
        </a:xfrm>
        <a:prstGeom prst="rect">
          <a:avLst/>
        </a:prstGeom>
      </xdr:spPr>
    </xdr:pic>
    <xdr:clientData/>
  </xdr:twoCellAnchor>
  <xdr:twoCellAnchor>
    <xdr:from>
      <xdr:col>32</xdr:col>
      <xdr:colOff>197305</xdr:colOff>
      <xdr:row>41</xdr:row>
      <xdr:rowOff>47625</xdr:rowOff>
    </xdr:from>
    <xdr:to>
      <xdr:col>38</xdr:col>
      <xdr:colOff>105833</xdr:colOff>
      <xdr:row>54</xdr:row>
      <xdr:rowOff>30729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8AF4C02-98E1-685C-AF7B-EE68B5894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919972" y="7911042"/>
          <a:ext cx="3591528" cy="2459604"/>
        </a:xfrm>
        <a:prstGeom prst="rect">
          <a:avLst/>
        </a:prstGeom>
      </xdr:spPr>
    </xdr:pic>
    <xdr:clientData/>
  </xdr:twoCellAnchor>
  <xdr:twoCellAnchor>
    <xdr:from>
      <xdr:col>32</xdr:col>
      <xdr:colOff>68206</xdr:colOff>
      <xdr:row>55</xdr:row>
      <xdr:rowOff>79375</xdr:rowOff>
    </xdr:from>
    <xdr:to>
      <xdr:col>38</xdr:col>
      <xdr:colOff>220525</xdr:colOff>
      <xdr:row>68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53BF16F-08A4-E360-2489-46F789B60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790873" y="10609792"/>
          <a:ext cx="3835319" cy="2397125"/>
        </a:xfrm>
        <a:prstGeom prst="rect">
          <a:avLst/>
        </a:prstGeom>
      </xdr:spPr>
    </xdr:pic>
    <xdr:clientData/>
  </xdr:twoCellAnchor>
  <xdr:twoCellAnchor>
    <xdr:from>
      <xdr:col>15</xdr:col>
      <xdr:colOff>251769</xdr:colOff>
      <xdr:row>29</xdr:row>
      <xdr:rowOff>129540</xdr:rowOff>
    </xdr:from>
    <xdr:to>
      <xdr:col>21</xdr:col>
      <xdr:colOff>96826</xdr:colOff>
      <xdr:row>42</xdr:row>
      <xdr:rowOff>184785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28C5911-2D2F-5BD7-E00E-F418D3BF6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957994" y="5701665"/>
          <a:ext cx="3502657" cy="2531745"/>
        </a:xfrm>
        <a:prstGeom prst="rect">
          <a:avLst/>
        </a:prstGeom>
      </xdr:spPr>
    </xdr:pic>
    <xdr:clientData/>
  </xdr:twoCellAnchor>
  <xdr:twoCellAnchor>
    <xdr:from>
      <xdr:col>38</xdr:col>
      <xdr:colOff>74295</xdr:colOff>
      <xdr:row>28</xdr:row>
      <xdr:rowOff>19050</xdr:rowOff>
    </xdr:from>
    <xdr:to>
      <xdr:col>43</xdr:col>
      <xdr:colOff>489476</xdr:colOff>
      <xdr:row>38</xdr:row>
      <xdr:rowOff>48144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28023C4-364B-781C-4B22-CBABE5F49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219545" y="5400675"/>
          <a:ext cx="3463181" cy="1934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C7FC-FEDA-4CA7-9CD4-82DB4039F01C}">
  <dimension ref="B2:AW42"/>
  <sheetViews>
    <sheetView tabSelected="1" topLeftCell="C1" zoomScale="80" zoomScaleNormal="80" workbookViewId="0">
      <selection activeCell="BA38" sqref="BA38"/>
    </sheetView>
  </sheetViews>
  <sheetFormatPr defaultRowHeight="15" outlineLevelCol="1" x14ac:dyDescent="0.25"/>
  <cols>
    <col min="2" max="2" width="9.7109375" customWidth="1"/>
    <col min="3" max="3" width="20.7109375" style="3" customWidth="1"/>
    <col min="4" max="7" width="15.7109375" style="1" customWidth="1"/>
    <col min="9" max="23" width="9.140625" hidden="1" customWidth="1" outlineLevel="1"/>
    <col min="24" max="24" width="9.140625" collapsed="1"/>
    <col min="26" max="26" width="9.7109375" customWidth="1"/>
    <col min="27" max="27" width="20.7109375" customWidth="1"/>
    <col min="28" max="31" width="15.7109375" customWidth="1"/>
    <col min="33" max="44" width="9.140625" hidden="1" customWidth="1" outlineLevel="1"/>
    <col min="45" max="45" width="9.140625" collapsed="1"/>
  </cols>
  <sheetData>
    <row r="2" spans="2:49" s="2" customFormat="1" ht="18.75" x14ac:dyDescent="0.25">
      <c r="C2" s="4"/>
      <c r="D2" s="8" t="s">
        <v>0</v>
      </c>
      <c r="E2" s="8"/>
      <c r="F2" s="8"/>
      <c r="G2" s="8"/>
      <c r="AA2" s="4"/>
      <c r="AB2" s="8" t="s">
        <v>14</v>
      </c>
      <c r="AC2" s="8"/>
      <c r="AD2" s="8"/>
      <c r="AE2" s="8"/>
    </row>
    <row r="3" spans="2:49" s="2" customFormat="1" x14ac:dyDescent="0.25">
      <c r="C3" s="4"/>
      <c r="D3" s="1" t="s">
        <v>2</v>
      </c>
      <c r="E3" s="1" t="s">
        <v>3</v>
      </c>
      <c r="F3" s="1" t="s">
        <v>4</v>
      </c>
      <c r="G3" s="1" t="s">
        <v>5</v>
      </c>
      <c r="AA3" s="4"/>
      <c r="AB3" s="1" t="s">
        <v>2</v>
      </c>
      <c r="AC3" s="1" t="s">
        <v>3</v>
      </c>
      <c r="AD3" s="1" t="s">
        <v>4</v>
      </c>
      <c r="AE3" s="1" t="s">
        <v>5</v>
      </c>
    </row>
    <row r="4" spans="2:49" s="2" customFormat="1" x14ac:dyDescent="0.25">
      <c r="B4" s="7" t="s">
        <v>1</v>
      </c>
      <c r="C4" s="4" t="s">
        <v>6</v>
      </c>
      <c r="D4" s="5">
        <v>0.69</v>
      </c>
      <c r="E4" s="5">
        <v>0.56000000000000005</v>
      </c>
      <c r="F4" s="5">
        <v>0.62</v>
      </c>
      <c r="G4" s="6">
        <v>252</v>
      </c>
      <c r="Z4" s="7" t="s">
        <v>1</v>
      </c>
      <c r="AA4" s="4" t="s">
        <v>6</v>
      </c>
      <c r="AB4" s="5">
        <v>0.8</v>
      </c>
      <c r="AC4" s="5">
        <v>0.57999999999999996</v>
      </c>
      <c r="AD4" s="5">
        <v>0.68</v>
      </c>
      <c r="AE4" s="6">
        <v>252</v>
      </c>
      <c r="AU4" s="9">
        <f>(AD4/F4)-1</f>
        <v>9.6774193548387233E-2</v>
      </c>
    </row>
    <row r="5" spans="2:49" s="2" customFormat="1" x14ac:dyDescent="0.25">
      <c r="B5" s="7"/>
      <c r="C5" s="4" t="s">
        <v>7</v>
      </c>
      <c r="D5" s="5">
        <v>0.34</v>
      </c>
      <c r="E5" s="5">
        <v>0.73</v>
      </c>
      <c r="F5" s="5">
        <v>0.46</v>
      </c>
      <c r="G5" s="6">
        <v>700</v>
      </c>
      <c r="Z5" s="7"/>
      <c r="AA5" s="4" t="s">
        <v>7</v>
      </c>
      <c r="AB5" s="5">
        <v>0.43</v>
      </c>
      <c r="AC5" s="5">
        <v>0.73</v>
      </c>
      <c r="AD5" s="5">
        <v>0.54</v>
      </c>
      <c r="AE5" s="6">
        <v>700</v>
      </c>
      <c r="AU5" s="9">
        <f t="shared" ref="AU5:AU42" si="0">(AD5/F5)-1</f>
        <v>0.17391304347826098</v>
      </c>
    </row>
    <row r="6" spans="2:49" s="2" customFormat="1" x14ac:dyDescent="0.25">
      <c r="B6" s="7"/>
      <c r="C6" s="4" t="s">
        <v>8</v>
      </c>
      <c r="D6" s="5">
        <v>0.45</v>
      </c>
      <c r="E6" s="5">
        <v>0.23</v>
      </c>
      <c r="F6" s="5">
        <v>0.3</v>
      </c>
      <c r="G6" s="6">
        <v>700</v>
      </c>
      <c r="Z6" s="7"/>
      <c r="AA6" s="4" t="s">
        <v>8</v>
      </c>
      <c r="AB6" s="5">
        <v>0.64</v>
      </c>
      <c r="AC6" s="5">
        <v>0.25</v>
      </c>
      <c r="AD6" s="5">
        <v>0.36</v>
      </c>
      <c r="AE6" s="6">
        <v>700</v>
      </c>
      <c r="AU6" s="9">
        <f t="shared" si="0"/>
        <v>0.19999999999999996</v>
      </c>
      <c r="AW6" s="10">
        <f>((AE4*AU4)+(AE5*AU5)+(AE6*AU6)+(AE7*AU7))/((SUM(AE4:AE7)))</f>
        <v>0.14636559245376854</v>
      </c>
    </row>
    <row r="7" spans="2:49" s="2" customFormat="1" x14ac:dyDescent="0.25">
      <c r="B7" s="7"/>
      <c r="C7" s="4" t="s">
        <v>10</v>
      </c>
      <c r="D7" s="5">
        <v>0.48</v>
      </c>
      <c r="E7" s="5">
        <v>0.64</v>
      </c>
      <c r="F7" s="5">
        <v>0.55000000000000004</v>
      </c>
      <c r="G7" s="6">
        <v>602</v>
      </c>
      <c r="Z7" s="7"/>
      <c r="AA7" s="4" t="s">
        <v>10</v>
      </c>
      <c r="AB7" s="5">
        <v>0.6</v>
      </c>
      <c r="AC7" s="5">
        <v>0.56999999999999995</v>
      </c>
      <c r="AD7" s="5">
        <v>0.59</v>
      </c>
      <c r="AE7" s="6">
        <v>602</v>
      </c>
      <c r="AU7" s="9">
        <f t="shared" si="0"/>
        <v>7.2727272727272529E-2</v>
      </c>
    </row>
    <row r="8" spans="2:49" s="2" customFormat="1" x14ac:dyDescent="0.25">
      <c r="C8" s="4"/>
      <c r="D8" s="5"/>
      <c r="E8" s="5"/>
      <c r="F8" s="5"/>
      <c r="G8" s="6"/>
      <c r="AA8" s="4"/>
      <c r="AB8" s="5"/>
      <c r="AC8" s="5"/>
      <c r="AD8" s="5"/>
      <c r="AE8" s="6"/>
      <c r="AU8" s="9"/>
    </row>
    <row r="9" spans="2:49" s="2" customFormat="1" x14ac:dyDescent="0.25">
      <c r="B9" s="7" t="s">
        <v>9</v>
      </c>
      <c r="C9" s="4" t="s">
        <v>6</v>
      </c>
      <c r="D9" s="5">
        <v>0.64</v>
      </c>
      <c r="E9" s="5">
        <v>0.88</v>
      </c>
      <c r="F9" s="5">
        <v>0.74</v>
      </c>
      <c r="G9" s="6">
        <v>252</v>
      </c>
      <c r="Z9" s="7" t="s">
        <v>9</v>
      </c>
      <c r="AA9" s="4" t="s">
        <v>6</v>
      </c>
      <c r="AB9" s="5">
        <v>0.81</v>
      </c>
      <c r="AC9" s="5">
        <v>0.96</v>
      </c>
      <c r="AD9" s="5">
        <v>0.88</v>
      </c>
      <c r="AE9" s="6">
        <v>252</v>
      </c>
      <c r="AU9" s="9">
        <f t="shared" si="0"/>
        <v>0.18918918918918926</v>
      </c>
    </row>
    <row r="10" spans="2:49" s="2" customFormat="1" x14ac:dyDescent="0.25">
      <c r="B10" s="7"/>
      <c r="C10" s="4" t="s">
        <v>7</v>
      </c>
      <c r="D10" s="5">
        <v>0.57999999999999996</v>
      </c>
      <c r="E10" s="5">
        <v>0.82</v>
      </c>
      <c r="F10" s="5">
        <v>0.68</v>
      </c>
      <c r="G10" s="6">
        <v>700</v>
      </c>
      <c r="Z10" s="7"/>
      <c r="AA10" s="4" t="s">
        <v>7</v>
      </c>
      <c r="AB10" s="5">
        <v>0.71</v>
      </c>
      <c r="AC10" s="5">
        <v>0.81</v>
      </c>
      <c r="AD10" s="5">
        <v>0.76</v>
      </c>
      <c r="AE10" s="6">
        <v>700</v>
      </c>
      <c r="AU10" s="9">
        <f t="shared" si="0"/>
        <v>0.11764705882352944</v>
      </c>
    </row>
    <row r="11" spans="2:49" x14ac:dyDescent="0.25">
      <c r="B11" s="7"/>
      <c r="C11" s="4" t="s">
        <v>8</v>
      </c>
      <c r="D11" s="5">
        <v>0.76</v>
      </c>
      <c r="E11" s="5">
        <v>0.78</v>
      </c>
      <c r="F11" s="5">
        <v>0.77</v>
      </c>
      <c r="G11" s="6">
        <v>700</v>
      </c>
      <c r="Z11" s="7"/>
      <c r="AA11" s="4" t="s">
        <v>8</v>
      </c>
      <c r="AB11" s="5">
        <v>0.85</v>
      </c>
      <c r="AC11" s="5">
        <v>0.78</v>
      </c>
      <c r="AD11" s="5">
        <v>0.81</v>
      </c>
      <c r="AE11" s="6">
        <v>700</v>
      </c>
      <c r="AU11" s="9">
        <f t="shared" si="0"/>
        <v>5.1948051948051965E-2</v>
      </c>
      <c r="AW11" s="10">
        <f>((AE9*AU9)+(AE10*AU10)+(AE11*AU11)+(AE12*AU12))/((SUM(AE9:AE12)))</f>
        <v>9.5772717511347499E-2</v>
      </c>
    </row>
    <row r="12" spans="2:49" x14ac:dyDescent="0.25">
      <c r="B12" s="7"/>
      <c r="C12" s="4" t="s">
        <v>10</v>
      </c>
      <c r="D12" s="5">
        <v>0.82</v>
      </c>
      <c r="E12" s="5">
        <v>0.65</v>
      </c>
      <c r="F12" s="5">
        <v>0.73</v>
      </c>
      <c r="G12" s="6">
        <v>602</v>
      </c>
      <c r="Z12" s="7"/>
      <c r="AA12" s="4" t="s">
        <v>10</v>
      </c>
      <c r="AB12" s="5">
        <v>0.85</v>
      </c>
      <c r="AC12" s="5">
        <v>0.75</v>
      </c>
      <c r="AD12" s="5">
        <v>0.79</v>
      </c>
      <c r="AE12" s="6">
        <v>602</v>
      </c>
      <c r="AU12" s="9">
        <f t="shared" si="0"/>
        <v>8.2191780821917915E-2</v>
      </c>
    </row>
    <row r="13" spans="2:49" x14ac:dyDescent="0.25">
      <c r="D13" s="5"/>
      <c r="E13" s="5"/>
      <c r="F13" s="5"/>
      <c r="G13" s="6"/>
      <c r="AA13" s="3"/>
      <c r="AB13" s="5"/>
      <c r="AC13" s="5"/>
      <c r="AD13" s="5"/>
      <c r="AE13" s="6"/>
      <c r="AU13" s="9"/>
    </row>
    <row r="14" spans="2:49" x14ac:dyDescent="0.25">
      <c r="B14" s="7" t="s">
        <v>11</v>
      </c>
      <c r="C14" s="4" t="s">
        <v>6</v>
      </c>
      <c r="D14" s="5">
        <v>0.67</v>
      </c>
      <c r="E14" s="5">
        <v>0.85</v>
      </c>
      <c r="F14" s="5">
        <v>0.75</v>
      </c>
      <c r="G14" s="6">
        <v>252</v>
      </c>
      <c r="Z14" s="7" t="s">
        <v>11</v>
      </c>
      <c r="AA14" s="4" t="s">
        <v>6</v>
      </c>
      <c r="AB14" s="5">
        <v>0.84</v>
      </c>
      <c r="AC14" s="5">
        <v>0.86</v>
      </c>
      <c r="AD14" s="5">
        <v>0.82</v>
      </c>
      <c r="AE14" s="6">
        <v>252</v>
      </c>
      <c r="AU14" s="9">
        <f t="shared" si="0"/>
        <v>9.3333333333333268E-2</v>
      </c>
    </row>
    <row r="15" spans="2:49" x14ac:dyDescent="0.25">
      <c r="B15" s="7"/>
      <c r="C15" s="4" t="s">
        <v>7</v>
      </c>
      <c r="D15" s="5">
        <v>0.63</v>
      </c>
      <c r="E15" s="5">
        <v>0.8</v>
      </c>
      <c r="F15" s="5">
        <v>0.7</v>
      </c>
      <c r="G15" s="6">
        <v>700</v>
      </c>
      <c r="Z15" s="7"/>
      <c r="AA15" s="4" t="s">
        <v>7</v>
      </c>
      <c r="AB15" s="5">
        <v>0.73</v>
      </c>
      <c r="AC15" s="5">
        <v>0.83</v>
      </c>
      <c r="AD15" s="5">
        <v>0.78</v>
      </c>
      <c r="AE15" s="6">
        <v>700</v>
      </c>
      <c r="AU15" s="9">
        <f t="shared" si="0"/>
        <v>0.11428571428571432</v>
      </c>
    </row>
    <row r="16" spans="2:49" x14ac:dyDescent="0.25">
      <c r="B16" s="7"/>
      <c r="C16" s="4" t="s">
        <v>8</v>
      </c>
      <c r="D16" s="5">
        <v>0.85</v>
      </c>
      <c r="E16" s="5">
        <v>0.77</v>
      </c>
      <c r="F16" s="5">
        <v>0.81</v>
      </c>
      <c r="G16" s="6">
        <v>700</v>
      </c>
      <c r="Z16" s="7"/>
      <c r="AA16" s="4" t="s">
        <v>8</v>
      </c>
      <c r="AB16" s="5">
        <v>0.84</v>
      </c>
      <c r="AC16" s="5">
        <v>0.79</v>
      </c>
      <c r="AD16" s="5">
        <v>0.81</v>
      </c>
      <c r="AE16" s="6">
        <v>700</v>
      </c>
      <c r="AU16" s="9">
        <f t="shared" si="0"/>
        <v>0</v>
      </c>
      <c r="AW16" s="10">
        <f>((AE14*AU14)+(AE15*AU15)+(AE16*AU16)+(AE17*AU17))/((SUM(AE14:AE17)))</f>
        <v>6.3593805943430032E-2</v>
      </c>
    </row>
    <row r="17" spans="2:49" x14ac:dyDescent="0.25">
      <c r="B17" s="7"/>
      <c r="C17" s="4" t="s">
        <v>10</v>
      </c>
      <c r="D17" s="5">
        <v>0.82</v>
      </c>
      <c r="E17" s="5">
        <v>0.71</v>
      </c>
      <c r="F17" s="5">
        <v>0.76</v>
      </c>
      <c r="G17" s="6">
        <v>700</v>
      </c>
      <c r="Z17" s="7"/>
      <c r="AA17" s="4" t="s">
        <v>10</v>
      </c>
      <c r="AB17" s="5">
        <v>0.85</v>
      </c>
      <c r="AC17" s="5">
        <v>0.77</v>
      </c>
      <c r="AD17" s="5">
        <v>0.81</v>
      </c>
      <c r="AE17" s="6">
        <v>700</v>
      </c>
      <c r="AU17" s="9">
        <f t="shared" si="0"/>
        <v>6.578947368421062E-2</v>
      </c>
    </row>
    <row r="18" spans="2:49" x14ac:dyDescent="0.25">
      <c r="D18" s="5"/>
      <c r="E18" s="5"/>
      <c r="F18" s="5"/>
      <c r="G18" s="6"/>
      <c r="AA18" s="3"/>
      <c r="AB18" s="5"/>
      <c r="AC18" s="5"/>
      <c r="AD18" s="5"/>
      <c r="AE18" s="6"/>
      <c r="AU18" s="9"/>
    </row>
    <row r="19" spans="2:49" x14ac:dyDescent="0.25">
      <c r="B19" s="7" t="s">
        <v>12</v>
      </c>
      <c r="C19" s="4" t="s">
        <v>6</v>
      </c>
      <c r="D19" s="5">
        <v>0.56999999999999995</v>
      </c>
      <c r="E19" s="5">
        <v>0.79</v>
      </c>
      <c r="F19" s="5">
        <v>0.66</v>
      </c>
      <c r="G19" s="6">
        <v>252</v>
      </c>
      <c r="Z19" s="7" t="s">
        <v>12</v>
      </c>
      <c r="AA19" s="4" t="s">
        <v>6</v>
      </c>
      <c r="AB19" s="5">
        <v>0.82</v>
      </c>
      <c r="AC19" s="5">
        <v>0.78</v>
      </c>
      <c r="AD19" s="5">
        <v>0.75</v>
      </c>
      <c r="AE19" s="6">
        <v>252</v>
      </c>
      <c r="AU19" s="9">
        <f t="shared" si="0"/>
        <v>0.13636363636363624</v>
      </c>
    </row>
    <row r="20" spans="2:49" x14ac:dyDescent="0.25">
      <c r="B20" s="7"/>
      <c r="C20" s="4" t="s">
        <v>7</v>
      </c>
      <c r="D20" s="5">
        <v>0.41</v>
      </c>
      <c r="E20" s="5">
        <v>0.75</v>
      </c>
      <c r="F20" s="5">
        <v>0.53</v>
      </c>
      <c r="G20" s="6">
        <v>700</v>
      </c>
      <c r="Z20" s="7"/>
      <c r="AA20" s="4" t="s">
        <v>7</v>
      </c>
      <c r="AB20" s="5">
        <v>0.56000000000000005</v>
      </c>
      <c r="AC20" s="5">
        <v>0.83</v>
      </c>
      <c r="AD20" s="5">
        <v>0.69</v>
      </c>
      <c r="AE20" s="6">
        <v>700</v>
      </c>
      <c r="AU20" s="9">
        <f t="shared" si="0"/>
        <v>0.30188679245283012</v>
      </c>
    </row>
    <row r="21" spans="2:49" x14ac:dyDescent="0.25">
      <c r="B21" s="7"/>
      <c r="C21" s="4" t="s">
        <v>8</v>
      </c>
      <c r="D21" s="5">
        <v>0.5</v>
      </c>
      <c r="E21" s="5">
        <v>0.6</v>
      </c>
      <c r="F21" s="5">
        <v>0.54</v>
      </c>
      <c r="G21" s="6">
        <v>700</v>
      </c>
      <c r="Z21" s="7"/>
      <c r="AA21" s="4" t="s">
        <v>8</v>
      </c>
      <c r="AB21" s="5">
        <v>0.78</v>
      </c>
      <c r="AC21" s="5">
        <v>0.62</v>
      </c>
      <c r="AD21" s="5">
        <v>0.69</v>
      </c>
      <c r="AE21" s="6">
        <v>700</v>
      </c>
      <c r="AU21" s="9">
        <f t="shared" si="0"/>
        <v>0.27777777777777768</v>
      </c>
      <c r="AW21" s="10">
        <f>((AE19*AU19)+(AE20*AU20)+(AE21*AU21)+(AE22*AU22))/((SUM(AE19:AE22)))</f>
        <v>0.19526567680792445</v>
      </c>
    </row>
    <row r="22" spans="2:49" x14ac:dyDescent="0.25">
      <c r="B22" s="7"/>
      <c r="C22" s="4" t="s">
        <v>10</v>
      </c>
      <c r="D22" s="5">
        <v>0.77</v>
      </c>
      <c r="E22" s="5">
        <v>0.72</v>
      </c>
      <c r="F22" s="5">
        <v>0.75</v>
      </c>
      <c r="G22" s="6">
        <v>602</v>
      </c>
      <c r="Z22" s="7"/>
      <c r="AA22" s="4" t="s">
        <v>10</v>
      </c>
      <c r="AB22" s="5">
        <v>0.77</v>
      </c>
      <c r="AC22" s="5">
        <v>0.74</v>
      </c>
      <c r="AD22" s="5">
        <v>0.75</v>
      </c>
      <c r="AE22" s="6">
        <v>602</v>
      </c>
      <c r="AU22" s="9">
        <f t="shared" si="0"/>
        <v>0</v>
      </c>
    </row>
    <row r="23" spans="2:49" x14ac:dyDescent="0.25">
      <c r="D23" s="5"/>
      <c r="E23" s="5"/>
      <c r="F23" s="5"/>
      <c r="G23" s="6"/>
      <c r="AA23" s="3"/>
      <c r="AB23" s="5"/>
      <c r="AC23" s="5"/>
      <c r="AD23" s="5"/>
      <c r="AE23" s="6"/>
      <c r="AU23" s="9"/>
    </row>
    <row r="24" spans="2:49" x14ac:dyDescent="0.25">
      <c r="B24" s="7" t="s">
        <v>13</v>
      </c>
      <c r="C24" s="4" t="s">
        <v>6</v>
      </c>
      <c r="D24" s="5">
        <v>0.88</v>
      </c>
      <c r="E24" s="5">
        <v>0.76</v>
      </c>
      <c r="F24" s="5">
        <v>0.82</v>
      </c>
      <c r="G24" s="6">
        <v>252</v>
      </c>
      <c r="Z24" s="7" t="s">
        <v>13</v>
      </c>
      <c r="AA24" s="4" t="s">
        <v>6</v>
      </c>
      <c r="AB24" s="5">
        <v>0.89</v>
      </c>
      <c r="AC24" s="5">
        <v>0.76</v>
      </c>
      <c r="AD24" s="5">
        <v>0.82</v>
      </c>
      <c r="AE24" s="6">
        <v>252</v>
      </c>
      <c r="AU24" s="9">
        <f t="shared" si="0"/>
        <v>0</v>
      </c>
    </row>
    <row r="25" spans="2:49" x14ac:dyDescent="0.25">
      <c r="B25" s="7"/>
      <c r="C25" s="4" t="s">
        <v>7</v>
      </c>
      <c r="D25" s="5">
        <v>0.54</v>
      </c>
      <c r="E25" s="5">
        <v>0.79</v>
      </c>
      <c r="F25" s="5">
        <v>0.64</v>
      </c>
      <c r="G25" s="6">
        <v>700</v>
      </c>
      <c r="Z25" s="7"/>
      <c r="AA25" s="4" t="s">
        <v>7</v>
      </c>
      <c r="AB25" s="5">
        <v>0.72</v>
      </c>
      <c r="AC25" s="5">
        <v>0.85</v>
      </c>
      <c r="AD25" s="5">
        <v>0.78</v>
      </c>
      <c r="AE25" s="6">
        <v>700</v>
      </c>
      <c r="AU25" s="9">
        <f t="shared" si="0"/>
        <v>0.21875</v>
      </c>
    </row>
    <row r="26" spans="2:49" x14ac:dyDescent="0.25">
      <c r="B26" s="7"/>
      <c r="C26" s="4" t="s">
        <v>8</v>
      </c>
      <c r="D26" s="5">
        <v>0.54</v>
      </c>
      <c r="E26" s="5">
        <v>0.81</v>
      </c>
      <c r="F26" s="5">
        <v>0.65</v>
      </c>
      <c r="G26" s="6">
        <v>700</v>
      </c>
      <c r="Z26" s="7"/>
      <c r="AA26" s="4" t="s">
        <v>8</v>
      </c>
      <c r="AB26" s="5">
        <v>0.85</v>
      </c>
      <c r="AC26" s="5">
        <v>0.8</v>
      </c>
      <c r="AD26" s="5">
        <v>0.82</v>
      </c>
      <c r="AE26" s="6">
        <v>700</v>
      </c>
      <c r="AU26" s="9">
        <f t="shared" si="0"/>
        <v>0.2615384615384615</v>
      </c>
      <c r="AW26" s="10">
        <f>((AE24*AU24)+(AE25*AU25)+(AE26*AU26)+(AE27*AU27))/((SUM(AE24:AE27)))</f>
        <v>0.16606175195195552</v>
      </c>
    </row>
    <row r="27" spans="2:49" x14ac:dyDescent="0.25">
      <c r="B27" s="7"/>
      <c r="C27" s="4" t="s">
        <v>10</v>
      </c>
      <c r="D27" s="5">
        <v>0.81</v>
      </c>
      <c r="E27" s="5">
        <v>0.78</v>
      </c>
      <c r="F27" s="5">
        <v>0.79</v>
      </c>
      <c r="G27" s="6">
        <v>602</v>
      </c>
      <c r="Z27" s="7"/>
      <c r="AA27" s="4" t="s">
        <v>10</v>
      </c>
      <c r="AB27" s="5">
        <v>0.91</v>
      </c>
      <c r="AC27" s="5">
        <v>0.77</v>
      </c>
      <c r="AD27" s="5">
        <v>0.84</v>
      </c>
      <c r="AE27" s="6">
        <v>602</v>
      </c>
      <c r="AU27" s="9">
        <f t="shared" si="0"/>
        <v>6.3291139240506222E-2</v>
      </c>
    </row>
    <row r="28" spans="2:49" x14ac:dyDescent="0.25">
      <c r="D28" s="5"/>
      <c r="E28" s="5"/>
      <c r="F28" s="5"/>
      <c r="G28" s="6"/>
      <c r="AU28" s="9"/>
    </row>
    <row r="29" spans="2:49" x14ac:dyDescent="0.25">
      <c r="B29" s="7" t="s">
        <v>15</v>
      </c>
      <c r="C29" s="4" t="s">
        <v>6</v>
      </c>
      <c r="D29" s="5">
        <v>0.72</v>
      </c>
      <c r="E29" s="5">
        <v>0.92</v>
      </c>
      <c r="F29" s="5">
        <v>0.81</v>
      </c>
      <c r="G29" s="6">
        <v>252</v>
      </c>
      <c r="Z29" s="7" t="s">
        <v>15</v>
      </c>
      <c r="AA29" s="4" t="s">
        <v>6</v>
      </c>
      <c r="AB29" s="5">
        <v>0.84</v>
      </c>
      <c r="AC29" s="5">
        <v>0.94</v>
      </c>
      <c r="AD29" s="5">
        <v>0.89</v>
      </c>
      <c r="AE29" s="6">
        <v>252</v>
      </c>
      <c r="AU29" s="9">
        <f t="shared" si="0"/>
        <v>9.8765432098765427E-2</v>
      </c>
    </row>
    <row r="30" spans="2:49" x14ac:dyDescent="0.25">
      <c r="B30" s="7"/>
      <c r="C30" s="4" t="s">
        <v>7</v>
      </c>
      <c r="D30" s="5">
        <v>0.66</v>
      </c>
      <c r="E30" s="5">
        <v>0.71</v>
      </c>
      <c r="F30" s="5">
        <v>0.68</v>
      </c>
      <c r="G30" s="6">
        <v>700</v>
      </c>
      <c r="Z30" s="7"/>
      <c r="AA30" s="4" t="s">
        <v>7</v>
      </c>
      <c r="AB30" s="5">
        <v>0.75</v>
      </c>
      <c r="AC30" s="5">
        <v>0.82</v>
      </c>
      <c r="AD30" s="5">
        <v>0.79</v>
      </c>
      <c r="AE30" s="6">
        <v>700</v>
      </c>
      <c r="AU30" s="9">
        <f t="shared" si="0"/>
        <v>0.16176470588235281</v>
      </c>
    </row>
    <row r="31" spans="2:49" x14ac:dyDescent="0.25">
      <c r="B31" s="7"/>
      <c r="C31" s="4" t="s">
        <v>8</v>
      </c>
      <c r="D31" s="5">
        <v>0.52</v>
      </c>
      <c r="E31" s="5">
        <v>0.81</v>
      </c>
      <c r="F31" s="5">
        <v>0.63</v>
      </c>
      <c r="G31" s="6">
        <v>700</v>
      </c>
      <c r="Z31" s="7"/>
      <c r="AA31" s="4" t="s">
        <v>8</v>
      </c>
      <c r="AB31" s="5">
        <v>0.7</v>
      </c>
      <c r="AC31" s="5">
        <v>0.83</v>
      </c>
      <c r="AD31" s="5">
        <v>0.76</v>
      </c>
      <c r="AE31" s="6">
        <v>700</v>
      </c>
      <c r="AU31" s="9">
        <f t="shared" si="0"/>
        <v>0.20634920634920628</v>
      </c>
      <c r="AW31" s="10">
        <f>((AE29*AU29)+(AE30*AU30)+(AE31*AU31)+(AE32*AU32))/((SUM(AE29:AE32)))</f>
        <v>0.15545679386267669</v>
      </c>
    </row>
    <row r="32" spans="2:49" x14ac:dyDescent="0.25">
      <c r="B32" s="7"/>
      <c r="C32" s="4" t="s">
        <v>10</v>
      </c>
      <c r="D32" s="5">
        <v>0.69</v>
      </c>
      <c r="E32" s="5">
        <v>0.74</v>
      </c>
      <c r="F32" s="5">
        <v>0.71</v>
      </c>
      <c r="G32" s="6">
        <v>602</v>
      </c>
      <c r="Z32" s="7"/>
      <c r="AA32" s="4" t="s">
        <v>10</v>
      </c>
      <c r="AB32" s="5">
        <v>0.89</v>
      </c>
      <c r="AC32" s="5">
        <v>0.71</v>
      </c>
      <c r="AD32" s="5">
        <v>0.79</v>
      </c>
      <c r="AE32" s="6">
        <v>602</v>
      </c>
      <c r="AU32" s="9">
        <f t="shared" si="0"/>
        <v>0.11267605633802824</v>
      </c>
    </row>
    <row r="33" spans="2:49" x14ac:dyDescent="0.25">
      <c r="D33" s="5"/>
      <c r="E33" s="5"/>
      <c r="F33" s="5"/>
      <c r="G33" s="6"/>
      <c r="AU33" s="9"/>
    </row>
    <row r="34" spans="2:49" x14ac:dyDescent="0.25">
      <c r="B34" s="7" t="s">
        <v>16</v>
      </c>
      <c r="C34" s="4" t="s">
        <v>6</v>
      </c>
      <c r="D34" s="5">
        <v>0.68</v>
      </c>
      <c r="E34" s="5">
        <v>0.85</v>
      </c>
      <c r="F34" s="5">
        <v>0.76</v>
      </c>
      <c r="G34" s="6">
        <v>252</v>
      </c>
      <c r="Z34" s="7" t="s">
        <v>16</v>
      </c>
      <c r="AA34" s="4" t="s">
        <v>6</v>
      </c>
      <c r="AB34" s="5">
        <v>0.87</v>
      </c>
      <c r="AC34" s="5">
        <v>0.9</v>
      </c>
      <c r="AD34" s="5">
        <v>0.88</v>
      </c>
      <c r="AE34" s="6">
        <v>252</v>
      </c>
      <c r="AU34" s="9">
        <f t="shared" si="0"/>
        <v>0.15789473684210531</v>
      </c>
    </row>
    <row r="35" spans="2:49" x14ac:dyDescent="0.25">
      <c r="B35" s="7"/>
      <c r="C35" s="4" t="s">
        <v>7</v>
      </c>
      <c r="D35" s="5">
        <v>0.61</v>
      </c>
      <c r="E35" s="5">
        <v>0.71</v>
      </c>
      <c r="F35" s="5">
        <v>0.65</v>
      </c>
      <c r="G35" s="6">
        <v>700</v>
      </c>
      <c r="Z35" s="7"/>
      <c r="AA35" s="4" t="s">
        <v>7</v>
      </c>
      <c r="AB35" s="5">
        <v>0.71</v>
      </c>
      <c r="AC35" s="5">
        <v>0.73</v>
      </c>
      <c r="AD35" s="5">
        <v>0.72</v>
      </c>
      <c r="AE35" s="6">
        <v>700</v>
      </c>
      <c r="AU35" s="9">
        <f t="shared" si="0"/>
        <v>0.10769230769230753</v>
      </c>
    </row>
    <row r="36" spans="2:49" x14ac:dyDescent="0.25">
      <c r="B36" s="7"/>
      <c r="C36" s="4" t="s">
        <v>8</v>
      </c>
      <c r="D36" s="5">
        <v>0.56000000000000005</v>
      </c>
      <c r="E36" s="5">
        <v>0.84</v>
      </c>
      <c r="F36" s="5">
        <v>0.67</v>
      </c>
      <c r="G36" s="6">
        <v>700</v>
      </c>
      <c r="Z36" s="7"/>
      <c r="AA36" s="4" t="s">
        <v>8</v>
      </c>
      <c r="AB36" s="5">
        <v>0.73</v>
      </c>
      <c r="AC36" s="5">
        <v>0.81</v>
      </c>
      <c r="AD36" s="5">
        <v>0.77</v>
      </c>
      <c r="AE36" s="6">
        <v>700</v>
      </c>
      <c r="AU36" s="9">
        <f t="shared" si="0"/>
        <v>0.14925373134328357</v>
      </c>
      <c r="AW36" s="10">
        <f>((AE34*AU34)+(AE35*AU35)+(AE36*AU36)+(AE37*AU37))/((SUM(AE34:AE37)))</f>
        <v>0.12306021668428779</v>
      </c>
    </row>
    <row r="37" spans="2:49" x14ac:dyDescent="0.25">
      <c r="B37" s="7"/>
      <c r="C37" s="4" t="s">
        <v>10</v>
      </c>
      <c r="D37" s="5">
        <v>0.76</v>
      </c>
      <c r="E37" s="5">
        <v>0.7</v>
      </c>
      <c r="F37" s="5">
        <v>0.73</v>
      </c>
      <c r="G37" s="6">
        <v>602</v>
      </c>
      <c r="Z37" s="7"/>
      <c r="AA37" s="4" t="s">
        <v>10</v>
      </c>
      <c r="AB37" s="5">
        <v>0.87</v>
      </c>
      <c r="AC37" s="5">
        <v>0.74</v>
      </c>
      <c r="AD37" s="5">
        <v>0.8</v>
      </c>
      <c r="AE37" s="6">
        <v>602</v>
      </c>
      <c r="AU37" s="9">
        <f t="shared" si="0"/>
        <v>9.5890410958904271E-2</v>
      </c>
    </row>
    <row r="38" spans="2:49" x14ac:dyDescent="0.25">
      <c r="D38" s="5"/>
      <c r="E38" s="5"/>
      <c r="F38" s="5"/>
      <c r="G38" s="5"/>
      <c r="AU38" s="9"/>
    </row>
    <row r="39" spans="2:49" x14ac:dyDescent="0.25">
      <c r="B39" s="7" t="s">
        <v>17</v>
      </c>
      <c r="C39" s="4" t="s">
        <v>6</v>
      </c>
      <c r="D39" s="5">
        <v>0.84</v>
      </c>
      <c r="E39" s="5">
        <v>0.75</v>
      </c>
      <c r="F39" s="5">
        <v>0.79</v>
      </c>
      <c r="G39" s="6">
        <v>252</v>
      </c>
      <c r="Z39" s="7" t="s">
        <v>17</v>
      </c>
      <c r="AA39" s="4" t="s">
        <v>6</v>
      </c>
      <c r="AB39" s="5">
        <v>0.8</v>
      </c>
      <c r="AC39" s="5">
        <v>0.82</v>
      </c>
      <c r="AD39" s="5">
        <v>0.83</v>
      </c>
      <c r="AE39" s="6">
        <v>252</v>
      </c>
      <c r="AU39" s="9">
        <f t="shared" si="0"/>
        <v>5.0632911392404889E-2</v>
      </c>
    </row>
    <row r="40" spans="2:49" x14ac:dyDescent="0.25">
      <c r="B40" s="7"/>
      <c r="C40" s="4" t="s">
        <v>7</v>
      </c>
      <c r="D40" s="5">
        <v>0.64</v>
      </c>
      <c r="E40" s="5">
        <v>0.84</v>
      </c>
      <c r="F40" s="5">
        <v>0.73</v>
      </c>
      <c r="G40" s="6">
        <v>700</v>
      </c>
      <c r="Z40" s="7"/>
      <c r="AA40" s="4" t="s">
        <v>7</v>
      </c>
      <c r="AB40" s="5">
        <v>0.72</v>
      </c>
      <c r="AC40" s="5">
        <v>0.87</v>
      </c>
      <c r="AD40" s="5">
        <v>0.81</v>
      </c>
      <c r="AE40" s="6">
        <v>700</v>
      </c>
      <c r="AU40" s="9">
        <f t="shared" si="0"/>
        <v>0.1095890410958904</v>
      </c>
    </row>
    <row r="41" spans="2:49" x14ac:dyDescent="0.25">
      <c r="B41" s="7"/>
      <c r="C41" s="4" t="s">
        <v>8</v>
      </c>
      <c r="D41" s="5">
        <v>0.72</v>
      </c>
      <c r="E41" s="5">
        <v>0.79</v>
      </c>
      <c r="F41" s="5">
        <v>0.76</v>
      </c>
      <c r="G41" s="6">
        <v>700</v>
      </c>
      <c r="Z41" s="7"/>
      <c r="AA41" s="4" t="s">
        <v>8</v>
      </c>
      <c r="AB41" s="5">
        <v>0.91</v>
      </c>
      <c r="AC41" s="5">
        <v>0.76</v>
      </c>
      <c r="AD41" s="5">
        <v>0.83</v>
      </c>
      <c r="AE41" s="6">
        <v>700</v>
      </c>
      <c r="AU41" s="9">
        <f t="shared" si="0"/>
        <v>9.210526315789469E-2</v>
      </c>
      <c r="AW41" s="10">
        <f>((AE39*AU39)+(AE40*AU40)+(AE41*AU41)+(AE42*AU42))/((SUM(AE39:AE42)))</f>
        <v>8.8583418649457554E-2</v>
      </c>
    </row>
    <row r="42" spans="2:49" x14ac:dyDescent="0.25">
      <c r="B42" s="7"/>
      <c r="C42" s="4" t="s">
        <v>10</v>
      </c>
      <c r="D42" s="5">
        <v>0.87</v>
      </c>
      <c r="E42" s="5">
        <v>0.73</v>
      </c>
      <c r="F42" s="5">
        <v>0.79</v>
      </c>
      <c r="G42" s="6">
        <v>602</v>
      </c>
      <c r="Z42" s="7"/>
      <c r="AA42" s="4" t="s">
        <v>10</v>
      </c>
      <c r="AB42" s="5">
        <v>0.87</v>
      </c>
      <c r="AC42" s="5">
        <v>0.84</v>
      </c>
      <c r="AD42" s="5">
        <v>0.85</v>
      </c>
      <c r="AE42" s="6">
        <v>602</v>
      </c>
      <c r="AU42" s="9">
        <f t="shared" si="0"/>
        <v>7.5949367088607556E-2</v>
      </c>
    </row>
  </sheetData>
  <mergeCells count="18">
    <mergeCell ref="Z24:Z27"/>
    <mergeCell ref="B24:B27"/>
    <mergeCell ref="B39:B42"/>
    <mergeCell ref="Z39:Z42"/>
    <mergeCell ref="AB2:AE2"/>
    <mergeCell ref="Z4:Z7"/>
    <mergeCell ref="Z9:Z12"/>
    <mergeCell ref="Z14:Z17"/>
    <mergeCell ref="Z19:Z22"/>
    <mergeCell ref="D2:G2"/>
    <mergeCell ref="B4:B7"/>
    <mergeCell ref="B9:B12"/>
    <mergeCell ref="B14:B17"/>
    <mergeCell ref="B19:B22"/>
    <mergeCell ref="B29:B32"/>
    <mergeCell ref="Z29:Z32"/>
    <mergeCell ref="B34:B37"/>
    <mergeCell ref="Z34:Z37"/>
  </mergeCells>
  <conditionalFormatting sqref="F30 AD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 AD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 F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 AD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 AD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 AD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AD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AD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AD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AD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AD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AD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AD1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AD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AD1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AD1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AD1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AD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 AD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 AD2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 AD2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 AD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 AD2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 AD2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 AD2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 AD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 AD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 F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 AD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 F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9 F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 AD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42">
    <cfRule type="iconSet" priority="1">
      <iconSet>
        <cfvo type="percent" val="0"/>
        <cfvo type="percent" val="2"/>
        <cfvo type="percent" val="10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Florentino, Andre Luiz</dc:creator>
  <cp:lastModifiedBy>Florentino, Andre Luiz</cp:lastModifiedBy>
  <dcterms:created xsi:type="dcterms:W3CDTF">2024-10-30T10:27:36Z</dcterms:created>
  <dcterms:modified xsi:type="dcterms:W3CDTF">2024-11-02T09:52:36Z</dcterms:modified>
</cp:coreProperties>
</file>