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_Florentino\03_particular\04_mestrado-FEI\97_master\_analysis\"/>
    </mc:Choice>
  </mc:AlternateContent>
  <xr:revisionPtr revIDLastSave="0" documentId="13_ncr:1_{1BF3D6AA-30D4-4FF3-99B3-5F0A9EA7D473}" xr6:coauthVersionLast="47" xr6:coauthVersionMax="47" xr10:uidLastSave="{00000000-0000-0000-0000-000000000000}"/>
  <bookViews>
    <workbookView xWindow="-28920" yWindow="-120" windowWidth="29040" windowHeight="15840" xr2:uid="{765D2107-F650-4F10-ACE3-9E968F4DE976}"/>
  </bookViews>
  <sheets>
    <sheet name="Aug_overview_classifier" sheetId="1" r:id="rId1"/>
    <sheet name="Aug_overview_dataset" sheetId="2" r:id="rId2"/>
    <sheet name="Wind_overview_classifier" sheetId="3" r:id="rId3"/>
    <sheet name="Wind_overview_dataset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5" l="1"/>
  <c r="D31" i="5"/>
  <c r="E31" i="5"/>
  <c r="F31" i="5"/>
  <c r="G31" i="5"/>
  <c r="H31" i="5"/>
  <c r="I31" i="5"/>
  <c r="J31" i="5"/>
  <c r="K31" i="5"/>
  <c r="B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G39" i="1"/>
  <c r="K39" i="3"/>
  <c r="K39" i="5" s="1"/>
  <c r="J39" i="3"/>
  <c r="J39" i="5" s="1"/>
  <c r="I39" i="3"/>
  <c r="I39" i="5" s="1"/>
  <c r="H39" i="3"/>
  <c r="H39" i="5" s="1"/>
  <c r="G39" i="3"/>
  <c r="G39" i="5" s="1"/>
  <c r="F39" i="3"/>
  <c r="F39" i="5" s="1"/>
  <c r="E39" i="3"/>
  <c r="E39" i="5" s="1"/>
  <c r="D39" i="3"/>
  <c r="D39" i="5" s="1"/>
  <c r="K38" i="3"/>
  <c r="K38" i="5" s="1"/>
  <c r="J38" i="3"/>
  <c r="J38" i="5" s="1"/>
  <c r="I38" i="3"/>
  <c r="I38" i="5" s="1"/>
  <c r="H38" i="3"/>
  <c r="H38" i="5" s="1"/>
  <c r="G38" i="3"/>
  <c r="G38" i="5" s="1"/>
  <c r="F38" i="3"/>
  <c r="F38" i="5" s="1"/>
  <c r="E38" i="3"/>
  <c r="E38" i="5" s="1"/>
  <c r="D38" i="3"/>
  <c r="D38" i="5" s="1"/>
  <c r="K37" i="3"/>
  <c r="K37" i="5" s="1"/>
  <c r="J37" i="3"/>
  <c r="J37" i="5" s="1"/>
  <c r="I37" i="3"/>
  <c r="I37" i="5" s="1"/>
  <c r="H37" i="3"/>
  <c r="H37" i="5" s="1"/>
  <c r="G37" i="3"/>
  <c r="G37" i="5" s="1"/>
  <c r="F37" i="3"/>
  <c r="F37" i="5" s="1"/>
  <c r="E37" i="3"/>
  <c r="E37" i="5" s="1"/>
  <c r="D37" i="3"/>
  <c r="D37" i="5" s="1"/>
  <c r="K36" i="3"/>
  <c r="K36" i="5" s="1"/>
  <c r="J36" i="3"/>
  <c r="J36" i="5" s="1"/>
  <c r="I36" i="3"/>
  <c r="I36" i="5" s="1"/>
  <c r="H36" i="3"/>
  <c r="H36" i="5" s="1"/>
  <c r="G36" i="3"/>
  <c r="G36" i="5" s="1"/>
  <c r="F36" i="3"/>
  <c r="F36" i="5" s="1"/>
  <c r="E36" i="3"/>
  <c r="E36" i="5" s="1"/>
  <c r="D36" i="3"/>
  <c r="D36" i="5" s="1"/>
  <c r="K35" i="3"/>
  <c r="K35" i="5" s="1"/>
  <c r="J35" i="3"/>
  <c r="J35" i="5" s="1"/>
  <c r="I35" i="3"/>
  <c r="I35" i="5" s="1"/>
  <c r="H35" i="3"/>
  <c r="H35" i="5" s="1"/>
  <c r="G35" i="3"/>
  <c r="G35" i="5" s="1"/>
  <c r="F35" i="3"/>
  <c r="F35" i="5" s="1"/>
  <c r="E35" i="3"/>
  <c r="E35" i="5" s="1"/>
  <c r="D35" i="3"/>
  <c r="D35" i="5" s="1"/>
  <c r="K34" i="3"/>
  <c r="K34" i="5" s="1"/>
  <c r="J34" i="3"/>
  <c r="J34" i="5" s="1"/>
  <c r="I34" i="3"/>
  <c r="I34" i="5" s="1"/>
  <c r="H34" i="3"/>
  <c r="H34" i="5" s="1"/>
  <c r="G34" i="3"/>
  <c r="G34" i="5" s="1"/>
  <c r="F34" i="3"/>
  <c r="F34" i="5" s="1"/>
  <c r="E34" i="3"/>
  <c r="E34" i="5" s="1"/>
  <c r="D34" i="3"/>
  <c r="D34" i="5" s="1"/>
  <c r="K33" i="3"/>
  <c r="K33" i="5" s="1"/>
  <c r="J33" i="3"/>
  <c r="J33" i="5" s="1"/>
  <c r="I33" i="3"/>
  <c r="I33" i="5" s="1"/>
  <c r="H33" i="3"/>
  <c r="H33" i="5" s="1"/>
  <c r="G33" i="3"/>
  <c r="G33" i="5" s="1"/>
  <c r="F33" i="3"/>
  <c r="F33" i="5" s="1"/>
  <c r="E33" i="3"/>
  <c r="E33" i="5" s="1"/>
  <c r="D33" i="3"/>
  <c r="D33" i="5" s="1"/>
  <c r="K32" i="3"/>
  <c r="K32" i="5" s="1"/>
  <c r="J32" i="3"/>
  <c r="J32" i="5" s="1"/>
  <c r="I32" i="3"/>
  <c r="I32" i="5" s="1"/>
  <c r="H32" i="3"/>
  <c r="H32" i="5" s="1"/>
  <c r="G32" i="3"/>
  <c r="G32" i="5" s="1"/>
  <c r="F32" i="3"/>
  <c r="F32" i="5" s="1"/>
  <c r="E32" i="3"/>
  <c r="E32" i="5" s="1"/>
  <c r="D32" i="3"/>
  <c r="D32" i="5" s="1"/>
  <c r="N35" i="5" l="1"/>
  <c r="M32" i="5"/>
  <c r="M35" i="5"/>
  <c r="M38" i="5"/>
  <c r="N38" i="5"/>
  <c r="M33" i="5"/>
  <c r="M36" i="5"/>
  <c r="M39" i="5"/>
  <c r="N36" i="5"/>
  <c r="N39" i="5"/>
  <c r="N33" i="5"/>
  <c r="N32" i="5"/>
  <c r="M34" i="5"/>
  <c r="M37" i="5"/>
  <c r="N34" i="5"/>
  <c r="N37" i="5"/>
  <c r="B31" i="2"/>
  <c r="C31" i="2"/>
  <c r="D31" i="2"/>
  <c r="E31" i="2"/>
  <c r="F31" i="2"/>
  <c r="G31" i="2"/>
  <c r="H31" i="2"/>
  <c r="I31" i="2"/>
  <c r="J31" i="2"/>
  <c r="K31" i="2"/>
  <c r="B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K39" i="1"/>
  <c r="K39" i="2" s="1"/>
  <c r="J39" i="1"/>
  <c r="J39" i="2" s="1"/>
  <c r="I39" i="1"/>
  <c r="I39" i="2" s="1"/>
  <c r="Q39" i="5" s="1"/>
  <c r="H39" i="1"/>
  <c r="H39" i="2" s="1"/>
  <c r="P39" i="5" s="1"/>
  <c r="G39" i="2"/>
  <c r="F39" i="1"/>
  <c r="F39" i="2" s="1"/>
  <c r="E39" i="1"/>
  <c r="E39" i="2" s="1"/>
  <c r="D39" i="1"/>
  <c r="D39" i="2" s="1"/>
  <c r="K38" i="1"/>
  <c r="K38" i="2" s="1"/>
  <c r="J38" i="1"/>
  <c r="J38" i="2" s="1"/>
  <c r="I38" i="1"/>
  <c r="I38" i="2" s="1"/>
  <c r="Q38" i="5" s="1"/>
  <c r="H38" i="1"/>
  <c r="H38" i="2" s="1"/>
  <c r="P38" i="5" s="1"/>
  <c r="G38" i="1"/>
  <c r="G38" i="2" s="1"/>
  <c r="F38" i="1"/>
  <c r="F38" i="2" s="1"/>
  <c r="E38" i="1"/>
  <c r="E38" i="2" s="1"/>
  <c r="D38" i="1"/>
  <c r="D38" i="2" s="1"/>
  <c r="K37" i="1"/>
  <c r="K37" i="2" s="1"/>
  <c r="J37" i="1"/>
  <c r="J37" i="2" s="1"/>
  <c r="I37" i="1"/>
  <c r="I37" i="2" s="1"/>
  <c r="Q37" i="5" s="1"/>
  <c r="H37" i="1"/>
  <c r="H37" i="2" s="1"/>
  <c r="P37" i="5" s="1"/>
  <c r="G37" i="1"/>
  <c r="G37" i="2" s="1"/>
  <c r="F37" i="1"/>
  <c r="F37" i="2" s="1"/>
  <c r="E37" i="1"/>
  <c r="E37" i="2" s="1"/>
  <c r="D37" i="1"/>
  <c r="D37" i="2" s="1"/>
  <c r="K36" i="1"/>
  <c r="K36" i="2" s="1"/>
  <c r="J36" i="1"/>
  <c r="J36" i="2" s="1"/>
  <c r="I36" i="1"/>
  <c r="I36" i="2" s="1"/>
  <c r="Q36" i="5" s="1"/>
  <c r="H36" i="1"/>
  <c r="H36" i="2" s="1"/>
  <c r="P36" i="5" s="1"/>
  <c r="G36" i="1"/>
  <c r="G36" i="2" s="1"/>
  <c r="F36" i="1"/>
  <c r="F36" i="2" s="1"/>
  <c r="E36" i="1"/>
  <c r="E36" i="2" s="1"/>
  <c r="D36" i="1"/>
  <c r="D36" i="2" s="1"/>
  <c r="K35" i="1"/>
  <c r="K35" i="2" s="1"/>
  <c r="J35" i="1"/>
  <c r="J35" i="2" s="1"/>
  <c r="I35" i="1"/>
  <c r="I35" i="2" s="1"/>
  <c r="Q35" i="5" s="1"/>
  <c r="H35" i="1"/>
  <c r="H35" i="2" s="1"/>
  <c r="P35" i="5" s="1"/>
  <c r="G35" i="1"/>
  <c r="G35" i="2" s="1"/>
  <c r="F35" i="1"/>
  <c r="F35" i="2" s="1"/>
  <c r="E35" i="1"/>
  <c r="E35" i="2" s="1"/>
  <c r="D35" i="1"/>
  <c r="D35" i="2" s="1"/>
  <c r="K34" i="1"/>
  <c r="K34" i="2" s="1"/>
  <c r="J34" i="1"/>
  <c r="J34" i="2" s="1"/>
  <c r="I34" i="1"/>
  <c r="I34" i="2" s="1"/>
  <c r="Q34" i="5" s="1"/>
  <c r="H34" i="1"/>
  <c r="H34" i="2" s="1"/>
  <c r="P34" i="5" s="1"/>
  <c r="G34" i="1"/>
  <c r="G34" i="2" s="1"/>
  <c r="F34" i="1"/>
  <c r="F34" i="2" s="1"/>
  <c r="E34" i="1"/>
  <c r="E34" i="2" s="1"/>
  <c r="D34" i="1"/>
  <c r="D34" i="2" s="1"/>
  <c r="K33" i="1"/>
  <c r="K33" i="2" s="1"/>
  <c r="J33" i="1"/>
  <c r="J33" i="2" s="1"/>
  <c r="I33" i="1"/>
  <c r="I33" i="2" s="1"/>
  <c r="Q33" i="5" s="1"/>
  <c r="H33" i="1"/>
  <c r="H33" i="2" s="1"/>
  <c r="P33" i="5" s="1"/>
  <c r="G33" i="1"/>
  <c r="G33" i="2" s="1"/>
  <c r="F33" i="1"/>
  <c r="F33" i="2" s="1"/>
  <c r="E33" i="1"/>
  <c r="E33" i="2" s="1"/>
  <c r="D33" i="1"/>
  <c r="D33" i="2" s="1"/>
  <c r="K32" i="1"/>
  <c r="K32" i="2" s="1"/>
  <c r="J32" i="1"/>
  <c r="J32" i="2" s="1"/>
  <c r="I32" i="1"/>
  <c r="I32" i="2" s="1"/>
  <c r="Q32" i="5" s="1"/>
  <c r="H32" i="1"/>
  <c r="H32" i="2" s="1"/>
  <c r="P32" i="5" s="1"/>
  <c r="G32" i="1"/>
  <c r="G32" i="2" s="1"/>
  <c r="F32" i="1"/>
  <c r="F32" i="2" s="1"/>
  <c r="E32" i="1"/>
  <c r="E32" i="2" s="1"/>
  <c r="D32" i="1"/>
  <c r="D32" i="2" s="1"/>
  <c r="K30" i="3"/>
  <c r="J30" i="3"/>
  <c r="I30" i="3"/>
  <c r="H30" i="3"/>
  <c r="G30" i="3"/>
  <c r="F30" i="3"/>
  <c r="E30" i="3"/>
  <c r="D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M38" i="2" l="1"/>
  <c r="N35" i="2"/>
  <c r="N32" i="2"/>
  <c r="M33" i="2"/>
  <c r="M39" i="2"/>
  <c r="M36" i="2"/>
  <c r="N39" i="2"/>
  <c r="M34" i="2"/>
  <c r="N36" i="2"/>
  <c r="M37" i="2"/>
  <c r="N33" i="2"/>
  <c r="N34" i="2"/>
  <c r="N37" i="2"/>
  <c r="M32" i="2"/>
  <c r="M35" i="2"/>
  <c r="N38" i="2"/>
  <c r="M40" i="5"/>
  <c r="P40" i="5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K14" i="3"/>
  <c r="J14" i="3"/>
  <c r="I14" i="3"/>
  <c r="H14" i="3"/>
  <c r="G14" i="3"/>
  <c r="F14" i="3"/>
  <c r="E14" i="3"/>
  <c r="D14" i="3"/>
  <c r="M40" i="2" l="1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30" i="1" l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21" i="1" l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2" i="1" l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D5" i="5" l="1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K30" i="5" l="1"/>
  <c r="J30" i="5"/>
  <c r="I30" i="5"/>
  <c r="H30" i="5"/>
  <c r="C30" i="5"/>
  <c r="K29" i="5"/>
  <c r="J29" i="5"/>
  <c r="I29" i="5"/>
  <c r="H29" i="5"/>
  <c r="C29" i="5"/>
  <c r="K28" i="5"/>
  <c r="J28" i="5"/>
  <c r="I28" i="5"/>
  <c r="H28" i="5"/>
  <c r="C28" i="5"/>
  <c r="K27" i="5"/>
  <c r="J27" i="5"/>
  <c r="I27" i="5"/>
  <c r="H27" i="5"/>
  <c r="C27" i="5"/>
  <c r="K26" i="5"/>
  <c r="J26" i="5"/>
  <c r="I26" i="5"/>
  <c r="H26" i="5"/>
  <c r="C26" i="5"/>
  <c r="K25" i="5"/>
  <c r="J25" i="5"/>
  <c r="I25" i="5"/>
  <c r="H25" i="5"/>
  <c r="C25" i="5"/>
  <c r="K24" i="5"/>
  <c r="J24" i="5"/>
  <c r="I24" i="5"/>
  <c r="H24" i="5"/>
  <c r="C24" i="5"/>
  <c r="K23" i="5"/>
  <c r="J23" i="5"/>
  <c r="I23" i="5"/>
  <c r="H23" i="5"/>
  <c r="B23" i="5"/>
  <c r="K22" i="5"/>
  <c r="J22" i="5"/>
  <c r="I22" i="5"/>
  <c r="H22" i="5"/>
  <c r="C22" i="5"/>
  <c r="K21" i="5"/>
  <c r="J21" i="5"/>
  <c r="I21" i="5"/>
  <c r="H21" i="5"/>
  <c r="C21" i="5"/>
  <c r="K20" i="5"/>
  <c r="J20" i="5"/>
  <c r="I20" i="5"/>
  <c r="H20" i="5"/>
  <c r="C20" i="5"/>
  <c r="K19" i="5"/>
  <c r="J19" i="5"/>
  <c r="I19" i="5"/>
  <c r="H19" i="5"/>
  <c r="C19" i="5"/>
  <c r="K18" i="5"/>
  <c r="J18" i="5"/>
  <c r="I18" i="5"/>
  <c r="H18" i="5"/>
  <c r="C18" i="5"/>
  <c r="K17" i="5"/>
  <c r="J17" i="5"/>
  <c r="I17" i="5"/>
  <c r="H17" i="5"/>
  <c r="C17" i="5"/>
  <c r="K16" i="5"/>
  <c r="J16" i="5"/>
  <c r="I16" i="5"/>
  <c r="H16" i="5"/>
  <c r="C16" i="5"/>
  <c r="K15" i="5"/>
  <c r="J15" i="5"/>
  <c r="I15" i="5"/>
  <c r="H15" i="5"/>
  <c r="C15" i="5"/>
  <c r="K14" i="5"/>
  <c r="J14" i="5"/>
  <c r="I14" i="5"/>
  <c r="H14" i="5"/>
  <c r="B14" i="5"/>
  <c r="K13" i="5"/>
  <c r="J13" i="5"/>
  <c r="I13" i="5"/>
  <c r="H13" i="5"/>
  <c r="C13" i="5"/>
  <c r="K12" i="5"/>
  <c r="J12" i="5"/>
  <c r="I12" i="5"/>
  <c r="H12" i="5"/>
  <c r="C12" i="5"/>
  <c r="K11" i="5"/>
  <c r="J11" i="5"/>
  <c r="I11" i="5"/>
  <c r="H11" i="5"/>
  <c r="C11" i="5"/>
  <c r="K10" i="5"/>
  <c r="J10" i="5"/>
  <c r="I10" i="5"/>
  <c r="H10" i="5"/>
  <c r="C10" i="5"/>
  <c r="K9" i="5"/>
  <c r="J9" i="5"/>
  <c r="I9" i="5"/>
  <c r="H9" i="5"/>
  <c r="C9" i="5"/>
  <c r="K8" i="5"/>
  <c r="J8" i="5"/>
  <c r="I8" i="5"/>
  <c r="H8" i="5"/>
  <c r="C8" i="5"/>
  <c r="K7" i="5"/>
  <c r="J7" i="5"/>
  <c r="I7" i="5"/>
  <c r="H7" i="5"/>
  <c r="C7" i="5"/>
  <c r="K6" i="5"/>
  <c r="J6" i="5"/>
  <c r="I6" i="5"/>
  <c r="H6" i="5"/>
  <c r="C6" i="5"/>
  <c r="K5" i="5"/>
  <c r="J5" i="5"/>
  <c r="I5" i="5"/>
  <c r="H5" i="5"/>
  <c r="B5" i="5"/>
  <c r="C4" i="5"/>
  <c r="B4" i="5"/>
  <c r="K3" i="5"/>
  <c r="J3" i="5"/>
  <c r="I3" i="5"/>
  <c r="H3" i="5"/>
  <c r="G3" i="5"/>
  <c r="F3" i="5"/>
  <c r="E3" i="5"/>
  <c r="D3" i="5"/>
  <c r="C3" i="5"/>
  <c r="B3" i="5"/>
  <c r="H2" i="5"/>
  <c r="D2" i="5"/>
  <c r="C2" i="5"/>
  <c r="B2" i="5"/>
  <c r="B30" i="5"/>
  <c r="B29" i="5"/>
  <c r="B28" i="5"/>
  <c r="B27" i="5"/>
  <c r="B26" i="5"/>
  <c r="B25" i="5"/>
  <c r="B24" i="5"/>
  <c r="B21" i="5"/>
  <c r="B20" i="5"/>
  <c r="B19" i="5"/>
  <c r="B18" i="5"/>
  <c r="B17" i="5"/>
  <c r="B16" i="5"/>
  <c r="B15" i="5"/>
  <c r="B12" i="5"/>
  <c r="B11" i="5"/>
  <c r="B10" i="5"/>
  <c r="B9" i="5"/>
  <c r="B8" i="5"/>
  <c r="B7" i="5"/>
  <c r="B6" i="5"/>
  <c r="G2" i="5"/>
  <c r="F2" i="5"/>
  <c r="E2" i="5"/>
  <c r="M23" i="5" l="1"/>
  <c r="M27" i="5"/>
  <c r="M18" i="5"/>
  <c r="M5" i="5"/>
  <c r="N23" i="5"/>
  <c r="N27" i="5"/>
  <c r="N14" i="5"/>
  <c r="N18" i="5"/>
  <c r="M26" i="5"/>
  <c r="N15" i="5"/>
  <c r="M14" i="5"/>
  <c r="M17" i="5"/>
  <c r="M21" i="5"/>
  <c r="N24" i="5"/>
  <c r="M12" i="5"/>
  <c r="N26" i="5"/>
  <c r="N6" i="5"/>
  <c r="M9" i="5"/>
  <c r="N5" i="5"/>
  <c r="M8" i="5"/>
  <c r="N17" i="5"/>
  <c r="N21" i="5"/>
  <c r="M25" i="5"/>
  <c r="M29" i="5"/>
  <c r="M10" i="5"/>
  <c r="N19" i="5"/>
  <c r="N12" i="5"/>
  <c r="M16" i="5"/>
  <c r="M20" i="5"/>
  <c r="M11" i="5"/>
  <c r="N25" i="5"/>
  <c r="N29" i="5"/>
  <c r="M6" i="5"/>
  <c r="N28" i="5"/>
  <c r="M7" i="5"/>
  <c r="N16" i="5"/>
  <c r="N20" i="5"/>
  <c r="M24" i="5"/>
  <c r="M28" i="5"/>
  <c r="N10" i="5"/>
  <c r="N9" i="5"/>
  <c r="N8" i="5"/>
  <c r="N7" i="5"/>
  <c r="N11" i="5"/>
  <c r="M15" i="5"/>
  <c r="M19" i="5"/>
  <c r="M30" i="5"/>
  <c r="N30" i="5"/>
  <c r="K30" i="2"/>
  <c r="J30" i="2"/>
  <c r="I30" i="2"/>
  <c r="Q30" i="5" s="1"/>
  <c r="H30" i="2"/>
  <c r="P30" i="5" s="1"/>
  <c r="G30" i="2"/>
  <c r="F30" i="2"/>
  <c r="E30" i="2"/>
  <c r="D30" i="2"/>
  <c r="C30" i="2"/>
  <c r="B30" i="2"/>
  <c r="K29" i="2"/>
  <c r="J29" i="2"/>
  <c r="I29" i="2"/>
  <c r="Q29" i="5" s="1"/>
  <c r="H29" i="2"/>
  <c r="P29" i="5" s="1"/>
  <c r="G29" i="2"/>
  <c r="F29" i="2"/>
  <c r="E29" i="2"/>
  <c r="D29" i="2"/>
  <c r="C29" i="2"/>
  <c r="B29" i="2"/>
  <c r="K28" i="2"/>
  <c r="J28" i="2"/>
  <c r="I28" i="2"/>
  <c r="Q28" i="5" s="1"/>
  <c r="H28" i="2"/>
  <c r="P28" i="5" s="1"/>
  <c r="G28" i="2"/>
  <c r="F28" i="2"/>
  <c r="E28" i="2"/>
  <c r="D28" i="2"/>
  <c r="C28" i="2"/>
  <c r="B28" i="2"/>
  <c r="K27" i="2"/>
  <c r="J27" i="2"/>
  <c r="I27" i="2"/>
  <c r="Q27" i="5" s="1"/>
  <c r="H27" i="2"/>
  <c r="P27" i="5" s="1"/>
  <c r="G27" i="2"/>
  <c r="F27" i="2"/>
  <c r="E27" i="2"/>
  <c r="D27" i="2"/>
  <c r="C27" i="2"/>
  <c r="B27" i="2"/>
  <c r="K26" i="2"/>
  <c r="J26" i="2"/>
  <c r="I26" i="2"/>
  <c r="Q26" i="5" s="1"/>
  <c r="H26" i="2"/>
  <c r="P26" i="5" s="1"/>
  <c r="G26" i="2"/>
  <c r="F26" i="2"/>
  <c r="E26" i="2"/>
  <c r="D26" i="2"/>
  <c r="C26" i="2"/>
  <c r="B26" i="2"/>
  <c r="K25" i="2"/>
  <c r="J25" i="2"/>
  <c r="I25" i="2"/>
  <c r="Q25" i="5" s="1"/>
  <c r="H25" i="2"/>
  <c r="P25" i="5" s="1"/>
  <c r="G25" i="2"/>
  <c r="F25" i="2"/>
  <c r="E25" i="2"/>
  <c r="D25" i="2"/>
  <c r="C25" i="2"/>
  <c r="B25" i="2"/>
  <c r="K24" i="2"/>
  <c r="J24" i="2"/>
  <c r="I24" i="2"/>
  <c r="Q24" i="5" s="1"/>
  <c r="H24" i="2"/>
  <c r="P24" i="5" s="1"/>
  <c r="G24" i="2"/>
  <c r="F24" i="2"/>
  <c r="E24" i="2"/>
  <c r="D24" i="2"/>
  <c r="C24" i="2"/>
  <c r="B24" i="2"/>
  <c r="K23" i="2"/>
  <c r="J23" i="2"/>
  <c r="I23" i="2"/>
  <c r="Q23" i="5" s="1"/>
  <c r="H23" i="2"/>
  <c r="P23" i="5" s="1"/>
  <c r="G23" i="2"/>
  <c r="F23" i="2"/>
  <c r="E23" i="2"/>
  <c r="D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Q21" i="5" s="1"/>
  <c r="H21" i="2"/>
  <c r="P21" i="5" s="1"/>
  <c r="G21" i="2"/>
  <c r="F21" i="2"/>
  <c r="E21" i="2"/>
  <c r="D21" i="2"/>
  <c r="C21" i="2"/>
  <c r="B21" i="2"/>
  <c r="K20" i="2"/>
  <c r="J20" i="2"/>
  <c r="I20" i="2"/>
  <c r="Q20" i="5" s="1"/>
  <c r="H20" i="2"/>
  <c r="P20" i="5" s="1"/>
  <c r="G20" i="2"/>
  <c r="F20" i="2"/>
  <c r="E20" i="2"/>
  <c r="D20" i="2"/>
  <c r="C20" i="2"/>
  <c r="B20" i="2"/>
  <c r="K19" i="2"/>
  <c r="J19" i="2"/>
  <c r="I19" i="2"/>
  <c r="Q19" i="5" s="1"/>
  <c r="H19" i="2"/>
  <c r="P19" i="5" s="1"/>
  <c r="G19" i="2"/>
  <c r="F19" i="2"/>
  <c r="E19" i="2"/>
  <c r="D19" i="2"/>
  <c r="C19" i="2"/>
  <c r="B19" i="2"/>
  <c r="K18" i="2"/>
  <c r="J18" i="2"/>
  <c r="I18" i="2"/>
  <c r="Q18" i="5" s="1"/>
  <c r="H18" i="2"/>
  <c r="P18" i="5" s="1"/>
  <c r="G18" i="2"/>
  <c r="F18" i="2"/>
  <c r="E18" i="2"/>
  <c r="D18" i="2"/>
  <c r="C18" i="2"/>
  <c r="B18" i="2"/>
  <c r="K17" i="2"/>
  <c r="J17" i="2"/>
  <c r="I17" i="2"/>
  <c r="Q17" i="5" s="1"/>
  <c r="H17" i="2"/>
  <c r="P17" i="5" s="1"/>
  <c r="G17" i="2"/>
  <c r="F17" i="2"/>
  <c r="E17" i="2"/>
  <c r="D17" i="2"/>
  <c r="C17" i="2"/>
  <c r="B17" i="2"/>
  <c r="K16" i="2"/>
  <c r="J16" i="2"/>
  <c r="I16" i="2"/>
  <c r="Q16" i="5" s="1"/>
  <c r="H16" i="2"/>
  <c r="P16" i="5" s="1"/>
  <c r="G16" i="2"/>
  <c r="F16" i="2"/>
  <c r="E16" i="2"/>
  <c r="D16" i="2"/>
  <c r="C16" i="2"/>
  <c r="B16" i="2"/>
  <c r="K15" i="2"/>
  <c r="J15" i="2"/>
  <c r="I15" i="2"/>
  <c r="Q15" i="5" s="1"/>
  <c r="H15" i="2"/>
  <c r="P15" i="5" s="1"/>
  <c r="G15" i="2"/>
  <c r="F15" i="2"/>
  <c r="E15" i="2"/>
  <c r="D15" i="2"/>
  <c r="C15" i="2"/>
  <c r="B15" i="2"/>
  <c r="K14" i="2"/>
  <c r="J14" i="2"/>
  <c r="I14" i="2"/>
  <c r="Q14" i="5" s="1"/>
  <c r="H14" i="2"/>
  <c r="P14" i="5" s="1"/>
  <c r="G14" i="2"/>
  <c r="F14" i="2"/>
  <c r="E14" i="2"/>
  <c r="D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Q12" i="5" s="1"/>
  <c r="H12" i="2"/>
  <c r="P12" i="5" s="1"/>
  <c r="G12" i="2"/>
  <c r="F12" i="2"/>
  <c r="E12" i="2"/>
  <c r="D12" i="2"/>
  <c r="C12" i="2"/>
  <c r="B12" i="2"/>
  <c r="K11" i="2"/>
  <c r="J11" i="2"/>
  <c r="I11" i="2"/>
  <c r="Q11" i="5" s="1"/>
  <c r="H11" i="2"/>
  <c r="P11" i="5" s="1"/>
  <c r="G11" i="2"/>
  <c r="F11" i="2"/>
  <c r="E11" i="2"/>
  <c r="D11" i="2"/>
  <c r="C11" i="2"/>
  <c r="B11" i="2"/>
  <c r="K10" i="2"/>
  <c r="J10" i="2"/>
  <c r="I10" i="2"/>
  <c r="Q10" i="5" s="1"/>
  <c r="H10" i="2"/>
  <c r="P10" i="5" s="1"/>
  <c r="G10" i="2"/>
  <c r="F10" i="2"/>
  <c r="E10" i="2"/>
  <c r="D10" i="2"/>
  <c r="C10" i="2"/>
  <c r="B10" i="2"/>
  <c r="K9" i="2"/>
  <c r="J9" i="2"/>
  <c r="I9" i="2"/>
  <c r="Q9" i="5" s="1"/>
  <c r="H9" i="2"/>
  <c r="P9" i="5" s="1"/>
  <c r="G9" i="2"/>
  <c r="F9" i="2"/>
  <c r="E9" i="2"/>
  <c r="D9" i="2"/>
  <c r="C9" i="2"/>
  <c r="B9" i="2"/>
  <c r="K8" i="2"/>
  <c r="J8" i="2"/>
  <c r="I8" i="2"/>
  <c r="Q8" i="5" s="1"/>
  <c r="H8" i="2"/>
  <c r="P8" i="5" s="1"/>
  <c r="G8" i="2"/>
  <c r="F8" i="2"/>
  <c r="E8" i="2"/>
  <c r="D8" i="2"/>
  <c r="C8" i="2"/>
  <c r="B8" i="2"/>
  <c r="K7" i="2"/>
  <c r="J7" i="2"/>
  <c r="I7" i="2"/>
  <c r="Q7" i="5" s="1"/>
  <c r="H7" i="2"/>
  <c r="P7" i="5" s="1"/>
  <c r="G7" i="2"/>
  <c r="F7" i="2"/>
  <c r="E7" i="2"/>
  <c r="D7" i="2"/>
  <c r="C7" i="2"/>
  <c r="B7" i="2"/>
  <c r="K6" i="2"/>
  <c r="J6" i="2"/>
  <c r="I6" i="2"/>
  <c r="Q6" i="5" s="1"/>
  <c r="H6" i="2"/>
  <c r="P6" i="5" s="1"/>
  <c r="G6" i="2"/>
  <c r="F6" i="2"/>
  <c r="E6" i="2"/>
  <c r="D6" i="2"/>
  <c r="C6" i="2"/>
  <c r="B6" i="2"/>
  <c r="K5" i="2"/>
  <c r="J5" i="2"/>
  <c r="I5" i="2"/>
  <c r="Q5" i="5" s="1"/>
  <c r="H5" i="2"/>
  <c r="P5" i="5" s="1"/>
  <c r="G5" i="2"/>
  <c r="F5" i="2"/>
  <c r="E5" i="2"/>
  <c r="D5" i="2"/>
  <c r="B5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J3" i="2"/>
  <c r="I3" i="2"/>
  <c r="K2" i="5"/>
  <c r="K2" i="2"/>
  <c r="H2" i="2"/>
  <c r="K3" i="2"/>
  <c r="H3" i="2"/>
  <c r="I2" i="5"/>
  <c r="I2" i="2"/>
  <c r="J2" i="2"/>
  <c r="J2" i="5"/>
  <c r="P13" i="5" l="1"/>
  <c r="M7" i="2"/>
  <c r="M9" i="2"/>
  <c r="M11" i="2"/>
  <c r="M15" i="2"/>
  <c r="M17" i="2"/>
  <c r="M19" i="2"/>
  <c r="M21" i="2"/>
  <c r="M23" i="2"/>
  <c r="M25" i="2"/>
  <c r="M27" i="2"/>
  <c r="M29" i="2"/>
  <c r="M5" i="2"/>
  <c r="P22" i="5"/>
  <c r="M31" i="5"/>
  <c r="M22" i="5"/>
  <c r="N11" i="2"/>
  <c r="N15" i="2"/>
  <c r="N17" i="2"/>
  <c r="N19" i="2"/>
  <c r="N21" i="2"/>
  <c r="N23" i="2"/>
  <c r="N25" i="2"/>
  <c r="N27" i="2"/>
  <c r="N29" i="2"/>
  <c r="M13" i="5"/>
  <c r="N5" i="2"/>
  <c r="N9" i="2"/>
  <c r="M10" i="2"/>
  <c r="M12" i="2"/>
  <c r="M14" i="2"/>
  <c r="M16" i="2"/>
  <c r="M18" i="2"/>
  <c r="M20" i="2"/>
  <c r="M24" i="2"/>
  <c r="M26" i="2"/>
  <c r="M28" i="2"/>
  <c r="M30" i="2"/>
  <c r="M8" i="2"/>
  <c r="N7" i="2"/>
  <c r="N8" i="2"/>
  <c r="N10" i="2"/>
  <c r="N12" i="2"/>
  <c r="N14" i="2"/>
  <c r="N16" i="2"/>
  <c r="N18" i="2"/>
  <c r="N20" i="2"/>
  <c r="N24" i="2"/>
  <c r="N26" i="2"/>
  <c r="N28" i="2"/>
  <c r="N30" i="2"/>
  <c r="M6" i="2"/>
  <c r="N6" i="2"/>
  <c r="P31" i="5"/>
  <c r="M31" i="2" l="1"/>
  <c r="M13" i="2"/>
  <c r="M22" i="2"/>
</calcChain>
</file>

<file path=xl/sharedStrings.xml><?xml version="1.0" encoding="utf-8"?>
<sst xmlns="http://schemas.openxmlformats.org/spreadsheetml/2006/main" count="117" uniqueCount="23">
  <si>
    <t>KNN</t>
  </si>
  <si>
    <t>Voting</t>
  </si>
  <si>
    <t>ANN</t>
  </si>
  <si>
    <t>ESC10</t>
  </si>
  <si>
    <t>BDLib2</t>
  </si>
  <si>
    <t>US8K</t>
  </si>
  <si>
    <t>norm</t>
  </si>
  <si>
    <t>stand</t>
  </si>
  <si>
    <t xml:space="preserve"> norm + PCA</t>
  </si>
  <si>
    <t xml:space="preserve"> stand + PCA</t>
  </si>
  <si>
    <t>Augmented</t>
  </si>
  <si>
    <t>Classifiers</t>
  </si>
  <si>
    <t>Model</t>
  </si>
  <si>
    <t>Windowed</t>
  </si>
  <si>
    <t>SVM</t>
  </si>
  <si>
    <t>GNB</t>
  </si>
  <si>
    <t>LR</t>
  </si>
  <si>
    <t>CNN 1D</t>
  </si>
  <si>
    <t>Original</t>
  </si>
  <si>
    <t/>
  </si>
  <si>
    <t>US8K_AV</t>
  </si>
  <si>
    <t>RF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</si>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</sst>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2" fillId="0" borderId="6" xfId="0" applyFont="1" applyBorder="1"/>
    <xf numFmtId="0" fontId="3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6" xfId="0" applyFont="1" applyFill="1" applyBorder="1"/>
    <xf numFmtId="0" fontId="1" fillId="0" borderId="18" xfId="0" applyFont="1" applyFill="1" applyBorder="1" applyAlignment="1">
      <alignment horizontal="left"/>
    </xf>
    <xf numFmtId="0" fontId="1" fillId="0" borderId="1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/>
    <xf numFmtId="10" fontId="1" fillId="0" borderId="0" xfId="0" applyNumberFormat="1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.xlsx" TargetMode="External"/><Relationship Id="rId1" Type="http://schemas.openxmlformats.org/officeDocument/2006/relationships/externalLinkPath" Target="ESC-10_metrics_augmen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BDLib2_metrics_augmentation.xlsx" TargetMode="External"/><Relationship Id="rId1" Type="http://schemas.openxmlformats.org/officeDocument/2006/relationships/externalLinkPath" Target="BDLib2_metrics_augment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.xlsx" TargetMode="External"/><Relationship Id="rId1" Type="http://schemas.openxmlformats.org/officeDocument/2006/relationships/externalLinkPath" Target="US8K_metrics_augment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.xlsx" TargetMode="External"/><Relationship Id="rId1" Type="http://schemas.openxmlformats.org/officeDocument/2006/relationships/externalLinkPath" Target="US8K_AV_metrics_augment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_x_windowing.xlsx" TargetMode="External"/><Relationship Id="rId1" Type="http://schemas.openxmlformats.org/officeDocument/2006/relationships/externalLinkPath" Target="ESC-10_metrics_augmentation_x_window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BDLib2_metrics_augmentation_x_windowing.xlsx" TargetMode="External"/><Relationship Id="rId1" Type="http://schemas.openxmlformats.org/officeDocument/2006/relationships/externalLinkPath" Target="BDLib2_metrics_augmentation_x_window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_x_windowing.xlsx" TargetMode="External"/><Relationship Id="rId1" Type="http://schemas.openxmlformats.org/officeDocument/2006/relationships/externalLinkPath" Target="US8K_metrics_augmentation_x_windowing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_windowing.xlsx" TargetMode="External"/><Relationship Id="rId1" Type="http://schemas.openxmlformats.org/officeDocument/2006/relationships/externalLinkPath" Target="US8K_AV_metrics_augmentation_window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0.8670833333333331</v>
          </cell>
          <cell r="E5">
            <v>0.86999999999999977</v>
          </cell>
          <cell r="G5">
            <v>0.8358333333333331</v>
          </cell>
          <cell r="I5">
            <v>0.82083333333333319</v>
          </cell>
          <cell r="K5">
            <v>0.84499999999999997</v>
          </cell>
          <cell r="M5">
            <v>0.85</v>
          </cell>
          <cell r="O5">
            <v>0.81750000000000012</v>
          </cell>
          <cell r="Q5">
            <v>0.80249999999999999</v>
          </cell>
        </row>
        <row r="6">
          <cell r="C6">
            <v>0.72874999999999979</v>
          </cell>
          <cell r="E6">
            <v>0.72874999999999979</v>
          </cell>
          <cell r="G6">
            <v>0.64333333333333298</v>
          </cell>
          <cell r="I6">
            <v>0.58499999999999974</v>
          </cell>
          <cell r="K6">
            <v>0.75</v>
          </cell>
          <cell r="M6">
            <v>0.75</v>
          </cell>
          <cell r="O6">
            <v>0.66249999999999998</v>
          </cell>
          <cell r="Q6">
            <v>0.65250000000000008</v>
          </cell>
        </row>
        <row r="7">
          <cell r="C7">
            <v>0.76291666666666658</v>
          </cell>
          <cell r="E7">
            <v>0.73749999999999982</v>
          </cell>
          <cell r="G7">
            <v>0.75416666666666632</v>
          </cell>
          <cell r="I7">
            <v>0.69999999999999984</v>
          </cell>
          <cell r="K7">
            <v>0.75500000000000012</v>
          </cell>
          <cell r="M7">
            <v>0.71750000000000003</v>
          </cell>
          <cell r="O7">
            <v>0.72</v>
          </cell>
          <cell r="Q7">
            <v>0.6925</v>
          </cell>
        </row>
        <row r="8">
          <cell r="C8">
            <v>0.86749999999999972</v>
          </cell>
          <cell r="E8">
            <v>0.84833333333333305</v>
          </cell>
          <cell r="G8">
            <v>0.86624999999999963</v>
          </cell>
          <cell r="I8">
            <v>0.84708333333333319</v>
          </cell>
          <cell r="K8">
            <v>0.87250000000000016</v>
          </cell>
          <cell r="M8">
            <v>0.83750000000000002</v>
          </cell>
          <cell r="O8">
            <v>0.87999999999999989</v>
          </cell>
          <cell r="Q8">
            <v>0.82499999999999996</v>
          </cell>
        </row>
        <row r="9">
          <cell r="C9">
            <v>0.87874999999999959</v>
          </cell>
          <cell r="E9">
            <v>0.85499999999999987</v>
          </cell>
          <cell r="G9">
            <v>0.87374999999999969</v>
          </cell>
          <cell r="I9">
            <v>0.85041666666666649</v>
          </cell>
          <cell r="K9">
            <v>0.87750000000000006</v>
          </cell>
          <cell r="M9">
            <v>0.85749999999999993</v>
          </cell>
          <cell r="O9">
            <v>0.875</v>
          </cell>
          <cell r="Q9">
            <v>0.84749999999999992</v>
          </cell>
        </row>
        <row r="10">
          <cell r="C10">
            <v>0.86416666666666653</v>
          </cell>
          <cell r="E10">
            <v>0.8670833333333331</v>
          </cell>
          <cell r="G10">
            <v>0.86999999999999955</v>
          </cell>
          <cell r="I10">
            <v>0.85458333333333325</v>
          </cell>
          <cell r="K10">
            <v>0.85500000000000009</v>
          </cell>
          <cell r="M10">
            <v>0.86250000000000004</v>
          </cell>
          <cell r="O10">
            <v>0.84250000000000003</v>
          </cell>
          <cell r="Q10">
            <v>0.84250000000000003</v>
          </cell>
        </row>
        <row r="11">
          <cell r="C11">
            <v>0.86166666666666614</v>
          </cell>
          <cell r="E11">
            <v>0.85708333333333298</v>
          </cell>
          <cell r="G11">
            <v>0.86666666666666647</v>
          </cell>
          <cell r="I11">
            <v>0.85666666666666624</v>
          </cell>
          <cell r="K11">
            <v>0.84750000000000014</v>
          </cell>
          <cell r="M11">
            <v>0.83000000000000007</v>
          </cell>
          <cell r="O11">
            <v>0.84749999999999992</v>
          </cell>
          <cell r="Q11">
            <v>0.78999999999999992</v>
          </cell>
        </row>
        <row r="12">
          <cell r="C12">
            <v>0.85666666666666647</v>
          </cell>
          <cell r="E12">
            <v>0.84958333333333302</v>
          </cell>
          <cell r="G12">
            <v>0.82333333333333303</v>
          </cell>
          <cell r="I12">
            <v>0.80291666666666628</v>
          </cell>
          <cell r="K12">
            <v>0.84749999999999992</v>
          </cell>
          <cell r="M12">
            <v>0.8125</v>
          </cell>
          <cell r="O12">
            <v>0.65500000000000003</v>
          </cell>
          <cell r="Q1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0.81018518518518468</v>
          </cell>
          <cell r="E5">
            <v>0.79537037037037006</v>
          </cell>
          <cell r="G5">
            <v>0.75277777777777732</v>
          </cell>
          <cell r="I5">
            <v>0.73888888888888837</v>
          </cell>
          <cell r="K5">
            <v>0.79444444444444395</v>
          </cell>
          <cell r="M5">
            <v>0.79999999999999971</v>
          </cell>
          <cell r="O5">
            <v>0.69444444444444409</v>
          </cell>
          <cell r="Q5">
            <v>0.67222222222222194</v>
          </cell>
        </row>
        <row r="6">
          <cell r="C6">
            <v>0.66481481481481441</v>
          </cell>
          <cell r="E6">
            <v>0.66388888888888831</v>
          </cell>
          <cell r="G6">
            <v>0.63703703703703674</v>
          </cell>
          <cell r="I6">
            <v>0.5851851851851847</v>
          </cell>
          <cell r="K6">
            <v>0.69444444444444409</v>
          </cell>
          <cell r="M6">
            <v>0.69444444444444409</v>
          </cell>
          <cell r="O6">
            <v>0.54999999999999938</v>
          </cell>
          <cell r="Q6">
            <v>0.5444444444444444</v>
          </cell>
        </row>
        <row r="7">
          <cell r="C7">
            <v>0.69259259259259187</v>
          </cell>
          <cell r="E7">
            <v>0.66481481481481441</v>
          </cell>
          <cell r="G7">
            <v>0.65740740740740666</v>
          </cell>
          <cell r="I7">
            <v>0.6138888888888886</v>
          </cell>
          <cell r="K7">
            <v>0.63888888888888862</v>
          </cell>
          <cell r="M7">
            <v>0.62222222222222168</v>
          </cell>
          <cell r="O7">
            <v>0.58888888888888868</v>
          </cell>
          <cell r="Q7">
            <v>0.52777777777777768</v>
          </cell>
        </row>
        <row r="8">
          <cell r="C8">
            <v>0.780555555555555</v>
          </cell>
          <cell r="E8">
            <v>0.78518518518518465</v>
          </cell>
          <cell r="G8">
            <v>0.77592592592592535</v>
          </cell>
          <cell r="I8">
            <v>0.77592592592592524</v>
          </cell>
          <cell r="K8">
            <v>0.74444444444444402</v>
          </cell>
          <cell r="M8">
            <v>0.77777777777777768</v>
          </cell>
          <cell r="O8">
            <v>0.7388888888888886</v>
          </cell>
          <cell r="Q8">
            <v>0.72222222222222199</v>
          </cell>
        </row>
        <row r="9">
          <cell r="C9">
            <v>0.77407407407407336</v>
          </cell>
          <cell r="E9">
            <v>0.77314814814814758</v>
          </cell>
          <cell r="G9">
            <v>0.7638888888888884</v>
          </cell>
          <cell r="I9">
            <v>0.75740740740740709</v>
          </cell>
          <cell r="K9">
            <v>0.76111111111111074</v>
          </cell>
          <cell r="M9">
            <v>0.72222222222222199</v>
          </cell>
          <cell r="O9">
            <v>0.74999999999999944</v>
          </cell>
          <cell r="Q9">
            <v>0.72222222222222199</v>
          </cell>
        </row>
        <row r="10">
          <cell r="C10">
            <v>0.76666666666666627</v>
          </cell>
          <cell r="E10">
            <v>0.77870370370370345</v>
          </cell>
          <cell r="G10">
            <v>0.76666666666666627</v>
          </cell>
          <cell r="I10">
            <v>0.75092592592592533</v>
          </cell>
          <cell r="K10">
            <v>0.72777777777777752</v>
          </cell>
          <cell r="M10">
            <v>0.76111111111111063</v>
          </cell>
          <cell r="O10">
            <v>0.69999999999999962</v>
          </cell>
          <cell r="Q10">
            <v>0.7388888888888886</v>
          </cell>
        </row>
        <row r="11">
          <cell r="C11">
            <v>0.78055555555555534</v>
          </cell>
          <cell r="E11">
            <v>0.79722222222222205</v>
          </cell>
          <cell r="G11">
            <v>0.76018518518518474</v>
          </cell>
          <cell r="I11">
            <v>0.76203703703703629</v>
          </cell>
          <cell r="K11">
            <v>0.6777777777777777</v>
          </cell>
          <cell r="M11">
            <v>0.6777777777777777</v>
          </cell>
          <cell r="O11">
            <v>0.59999999999999964</v>
          </cell>
          <cell r="Q11">
            <v>0.69444444444444409</v>
          </cell>
        </row>
        <row r="12">
          <cell r="C12">
            <v>0.78611111111111065</v>
          </cell>
          <cell r="E12">
            <v>0.73611111111111072</v>
          </cell>
          <cell r="G12">
            <v>0.68796296296296278</v>
          </cell>
          <cell r="I12">
            <v>0.656481481481481</v>
          </cell>
          <cell r="K12">
            <v>0.69444444444444431</v>
          </cell>
          <cell r="M12">
            <v>0.62222222222222201</v>
          </cell>
          <cell r="O12">
            <v>0.50555555555555542</v>
          </cell>
          <cell r="Q12">
            <v>0.54999999999999971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0.6775615024024223</v>
          </cell>
          <cell r="E5">
            <v>0.67701075028200131</v>
          </cell>
          <cell r="G5">
            <v>0.65953401779962006</v>
          </cell>
          <cell r="I5">
            <v>0.65596916664442972</v>
          </cell>
          <cell r="K5">
            <v>0.68115347790648706</v>
          </cell>
          <cell r="M5">
            <v>0.67811022662123488</v>
          </cell>
          <cell r="O5">
            <v>0.65421509588456661</v>
          </cell>
          <cell r="Q5">
            <v>0.66672475677079823</v>
          </cell>
        </row>
        <row r="6">
          <cell r="C6">
            <v>0.41930612852983512</v>
          </cell>
          <cell r="E6">
            <v>0.41930612852983512</v>
          </cell>
          <cell r="G6">
            <v>0.4633617871664592</v>
          </cell>
          <cell r="I6">
            <v>0.35061459901407588</v>
          </cell>
          <cell r="K6">
            <v>0.45072533371321616</v>
          </cell>
          <cell r="M6">
            <v>0.45072533371321616</v>
          </cell>
          <cell r="O6">
            <v>0.45378922251170117</v>
          </cell>
          <cell r="Q6">
            <v>0.38718583822531505</v>
          </cell>
        </row>
        <row r="7">
          <cell r="C7">
            <v>0.57386420423432549</v>
          </cell>
          <cell r="E7">
            <v>0.57627406078347732</v>
          </cell>
          <cell r="G7">
            <v>0.56419850464924826</v>
          </cell>
          <cell r="I7">
            <v>0.56403543926158206</v>
          </cell>
          <cell r="K7">
            <v>0.57214583775790318</v>
          </cell>
          <cell r="M7">
            <v>0.56803434250641516</v>
          </cell>
          <cell r="O7">
            <v>0.56892176463865141</v>
          </cell>
          <cell r="Q7">
            <v>0.56134291381070411</v>
          </cell>
        </row>
        <row r="8">
          <cell r="C8">
            <v>0.67774017657710606</v>
          </cell>
          <cell r="E8">
            <v>0.68020265158907123</v>
          </cell>
          <cell r="G8">
            <v>0.67221533323954075</v>
          </cell>
          <cell r="I8">
            <v>0.67399759040755924</v>
          </cell>
          <cell r="K8">
            <v>0.6958895780351696</v>
          </cell>
          <cell r="M8">
            <v>0.69032705870554245</v>
          </cell>
          <cell r="O8">
            <v>0.69579895463618568</v>
          </cell>
          <cell r="Q8">
            <v>0.68987693176877962</v>
          </cell>
        </row>
        <row r="9">
          <cell r="C9">
            <v>0.68856148048861265</v>
          </cell>
          <cell r="E9">
            <v>0.66609770327004036</v>
          </cell>
          <cell r="G9">
            <v>0.68298223617580889</v>
          </cell>
          <cell r="I9">
            <v>0.66663168289698926</v>
          </cell>
          <cell r="K9">
            <v>0.70419184720075856</v>
          </cell>
          <cell r="M9">
            <v>0.656701777198055</v>
          </cell>
          <cell r="O9">
            <v>0.70328015798390964</v>
          </cell>
          <cell r="Q9">
            <v>0.65821762985949206</v>
          </cell>
        </row>
        <row r="10">
          <cell r="C10">
            <v>0.66260561210362623</v>
          </cell>
          <cell r="E10">
            <v>0.66519825243802988</v>
          </cell>
          <cell r="G10">
            <v>0.67462568942661905</v>
          </cell>
          <cell r="I10">
            <v>0.65837312239533696</v>
          </cell>
          <cell r="K10">
            <v>0.66247533678901471</v>
          </cell>
          <cell r="M10">
            <v>0.66648761040102311</v>
          </cell>
          <cell r="O10">
            <v>0.69129565284853944</v>
          </cell>
          <cell r="Q10">
            <v>0.6627011905653728</v>
          </cell>
        </row>
        <row r="11">
          <cell r="C11">
            <v>0.70743717613879009</v>
          </cell>
          <cell r="E11">
            <v>0.70349378398081142</v>
          </cell>
          <cell r="G11">
            <v>0.690797635939844</v>
          </cell>
          <cell r="I11">
            <v>0.69156432166025927</v>
          </cell>
          <cell r="K11">
            <v>0.71464417714767747</v>
          </cell>
          <cell r="M11">
            <v>0.71576747710352751</v>
          </cell>
          <cell r="O11">
            <v>0.69736992749667148</v>
          </cell>
          <cell r="Q11">
            <v>0.69818981003188241</v>
          </cell>
        </row>
        <row r="12">
          <cell r="C12">
            <v>0.70964896009922518</v>
          </cell>
          <cell r="E12">
            <v>0.71109045223957656</v>
          </cell>
          <cell r="G12">
            <v>0.68034091820754339</v>
          </cell>
          <cell r="I12">
            <v>0.67406716284185264</v>
          </cell>
          <cell r="K12">
            <v>0.71984647630093734</v>
          </cell>
          <cell r="M12">
            <v>0.71920853652121397</v>
          </cell>
          <cell r="O12">
            <v>0.67231772230108267</v>
          </cell>
          <cell r="Q12">
            <v>0.66171283125432445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0.79685606289928201</v>
          </cell>
          <cell r="E5">
            <v>0.79937107128104834</v>
          </cell>
          <cell r="G5">
            <v>0.7726587345689524</v>
          </cell>
          <cell r="I5">
            <v>0.75605659842739636</v>
          </cell>
          <cell r="K5">
            <v>0.79940995624732925</v>
          </cell>
          <cell r="M5">
            <v>0.79958658776028846</v>
          </cell>
          <cell r="O5">
            <v>0.78051388570373148</v>
          </cell>
          <cell r="Q5">
            <v>0.76506724978164575</v>
          </cell>
        </row>
        <row r="6">
          <cell r="C6">
            <v>0.49657025095158253</v>
          </cell>
          <cell r="E6">
            <v>0.5071873283646201</v>
          </cell>
          <cell r="G6">
            <v>0.55052400026466131</v>
          </cell>
          <cell r="I6">
            <v>0.44353041192893611</v>
          </cell>
          <cell r="K6">
            <v>0.53842105859090061</v>
          </cell>
          <cell r="M6">
            <v>0.54254192792734401</v>
          </cell>
          <cell r="O6">
            <v>0.54547530657750487</v>
          </cell>
          <cell r="Q6">
            <v>0.45285239284799922</v>
          </cell>
        </row>
        <row r="7">
          <cell r="C7">
            <v>0.70422281505660389</v>
          </cell>
          <cell r="E7">
            <v>0.70601388949456167</v>
          </cell>
          <cell r="G7">
            <v>0.69996377336455218</v>
          </cell>
          <cell r="I7">
            <v>0.69755741859185594</v>
          </cell>
          <cell r="K7">
            <v>0.70783875003277841</v>
          </cell>
          <cell r="M7">
            <v>0.69757671303668334</v>
          </cell>
          <cell r="O7">
            <v>0.69771501587037665</v>
          </cell>
          <cell r="Q7">
            <v>0.684729748874636</v>
          </cell>
        </row>
        <row r="8">
          <cell r="C8">
            <v>0.81158658581772891</v>
          </cell>
          <cell r="E8">
            <v>0.80861671685133651</v>
          </cell>
          <cell r="G8">
            <v>0.80873939283903373</v>
          </cell>
          <cell r="I8">
            <v>0.80623153255941804</v>
          </cell>
          <cell r="K8">
            <v>0.82270843493714207</v>
          </cell>
          <cell r="M8">
            <v>0.82205003673487942</v>
          </cell>
          <cell r="O8">
            <v>0.82414368359453472</v>
          </cell>
          <cell r="Q8">
            <v>0.81842728402011622</v>
          </cell>
        </row>
        <row r="9">
          <cell r="C9">
            <v>0.81814143653174232</v>
          </cell>
          <cell r="E9">
            <v>0.79430199948850988</v>
          </cell>
          <cell r="G9">
            <v>0.81652215154303698</v>
          </cell>
          <cell r="I9">
            <v>0.79730460100953204</v>
          </cell>
          <cell r="K9">
            <v>0.83140906495028677</v>
          </cell>
          <cell r="M9">
            <v>0.78062905250685577</v>
          </cell>
          <cell r="O9">
            <v>0.83194681886296939</v>
          </cell>
          <cell r="Q9">
            <v>0.78835399486456181</v>
          </cell>
        </row>
        <row r="10">
          <cell r="C10">
            <v>0.7817151688113988</v>
          </cell>
          <cell r="E10">
            <v>0.78218852362504021</v>
          </cell>
          <cell r="G10">
            <v>0.79003340520322451</v>
          </cell>
          <cell r="I10">
            <v>0.77746201326634512</v>
          </cell>
          <cell r="K10">
            <v>0.79194204777081301</v>
          </cell>
          <cell r="M10">
            <v>0.78484070659399574</v>
          </cell>
          <cell r="O10">
            <v>0.79415519271628165</v>
          </cell>
          <cell r="Q10">
            <v>0.78651510830614246</v>
          </cell>
        </row>
        <row r="11">
          <cell r="C11">
            <v>0.83787028707659383</v>
          </cell>
          <cell r="E11">
            <v>0.82940175695929308</v>
          </cell>
          <cell r="G11">
            <v>0.82241997347503892</v>
          </cell>
          <cell r="I11">
            <v>0.82629089838515901</v>
          </cell>
          <cell r="K11">
            <v>0.8335301278392423</v>
          </cell>
          <cell r="M11">
            <v>0.83379198267789079</v>
          </cell>
          <cell r="O11">
            <v>0.83324896230420686</v>
          </cell>
          <cell r="Q11">
            <v>0.82821608574791372</v>
          </cell>
        </row>
        <row r="12">
          <cell r="C12">
            <v>0.82530029340908606</v>
          </cell>
          <cell r="E12">
            <v>0.83161644973618798</v>
          </cell>
          <cell r="G12">
            <v>0.80589075162748569</v>
          </cell>
          <cell r="I12">
            <v>0.80636903958372697</v>
          </cell>
          <cell r="K12">
            <v>0.82399172391966502</v>
          </cell>
          <cell r="M12">
            <v>0.82062838903839685</v>
          </cell>
          <cell r="O12">
            <v>0.79458794363640417</v>
          </cell>
          <cell r="Q12">
            <v>0.79526689533420769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0.8670833333333331</v>
          </cell>
          <cell r="E5">
            <v>0.86999999999999977</v>
          </cell>
          <cell r="G5">
            <v>0.8358333333333331</v>
          </cell>
          <cell r="I5">
            <v>0.82083333333333319</v>
          </cell>
          <cell r="K5">
            <v>0.8256481481481478</v>
          </cell>
          <cell r="M5">
            <v>0.82472222222222202</v>
          </cell>
          <cell r="O5">
            <v>0.77296296296296274</v>
          </cell>
          <cell r="Q5">
            <v>0.76217592592592542</v>
          </cell>
        </row>
        <row r="6">
          <cell r="C6">
            <v>0.72874999999999979</v>
          </cell>
          <cell r="E6">
            <v>0.72874999999999979</v>
          </cell>
          <cell r="G6">
            <v>0.64333333333333298</v>
          </cell>
          <cell r="I6">
            <v>0.58499999999999974</v>
          </cell>
          <cell r="K6">
            <v>0.61245370370370311</v>
          </cell>
          <cell r="M6">
            <v>0.61268518518518478</v>
          </cell>
          <cell r="O6">
            <v>0.57240740740740725</v>
          </cell>
          <cell r="Q6">
            <v>0.49481481481481426</v>
          </cell>
        </row>
        <row r="7">
          <cell r="C7">
            <v>0.76291666666666658</v>
          </cell>
          <cell r="E7">
            <v>0.73749999999999982</v>
          </cell>
          <cell r="G7">
            <v>0.75416666666666632</v>
          </cell>
          <cell r="I7">
            <v>0.69999999999999984</v>
          </cell>
          <cell r="K7">
            <v>0.68902777777777724</v>
          </cell>
          <cell r="M7">
            <v>0.66958333333333286</v>
          </cell>
          <cell r="O7">
            <v>0.68430555555555495</v>
          </cell>
          <cell r="Q7">
            <v>0.63874999999999937</v>
          </cell>
        </row>
        <row r="8">
          <cell r="C8">
            <v>0.86749999999999972</v>
          </cell>
          <cell r="E8">
            <v>0.84833333333333305</v>
          </cell>
          <cell r="G8">
            <v>0.86624999999999963</v>
          </cell>
          <cell r="I8">
            <v>0.84708333333333319</v>
          </cell>
          <cell r="K8">
            <v>0.80509259259259225</v>
          </cell>
          <cell r="M8">
            <v>0.7854629629629627</v>
          </cell>
          <cell r="O8">
            <v>0.80217592592592513</v>
          </cell>
          <cell r="Q8">
            <v>0.77763888888888832</v>
          </cell>
        </row>
        <row r="9">
          <cell r="C9">
            <v>0.87874999999999959</v>
          </cell>
          <cell r="E9">
            <v>0.85499999999999987</v>
          </cell>
          <cell r="G9">
            <v>0.87374999999999969</v>
          </cell>
          <cell r="I9">
            <v>0.85041666666666649</v>
          </cell>
          <cell r="K9">
            <v>0.80601851851851813</v>
          </cell>
          <cell r="M9">
            <v>0.7875462962962958</v>
          </cell>
          <cell r="O9">
            <v>0.80560185185185129</v>
          </cell>
          <cell r="Q9">
            <v>0.78050925925925874</v>
          </cell>
        </row>
        <row r="10">
          <cell r="C10">
            <v>0.86416666666666653</v>
          </cell>
          <cell r="E10">
            <v>0.8670833333333331</v>
          </cell>
          <cell r="G10">
            <v>0.86999999999999955</v>
          </cell>
          <cell r="I10">
            <v>0.85458333333333325</v>
          </cell>
          <cell r="K10">
            <v>0.81069444444444405</v>
          </cell>
          <cell r="M10">
            <v>0.80356481481481445</v>
          </cell>
          <cell r="O10">
            <v>0.80148148148148102</v>
          </cell>
          <cell r="Q10">
            <v>0.78597222222222174</v>
          </cell>
        </row>
        <row r="11">
          <cell r="C11">
            <v>0.86166666666666614</v>
          </cell>
          <cell r="E11">
            <v>0.85708333333333298</v>
          </cell>
          <cell r="G11">
            <v>0.86666666666666647</v>
          </cell>
          <cell r="I11">
            <v>0.85666666666666624</v>
          </cell>
          <cell r="K11">
            <v>0.8162037037037031</v>
          </cell>
          <cell r="M11">
            <v>0.80842592592592555</v>
          </cell>
          <cell r="O11">
            <v>0.81601851851851848</v>
          </cell>
          <cell r="Q11">
            <v>0.80300925925925881</v>
          </cell>
        </row>
        <row r="12">
          <cell r="C12">
            <v>0.85666666666666647</v>
          </cell>
          <cell r="E12">
            <v>0.84958333333333302</v>
          </cell>
          <cell r="G12">
            <v>0.82333333333333303</v>
          </cell>
          <cell r="I12">
            <v>0.80291666666666628</v>
          </cell>
          <cell r="K12">
            <v>0.80833333333333302</v>
          </cell>
          <cell r="M12">
            <v>0.80143518518518486</v>
          </cell>
          <cell r="O12">
            <v>0.78499999999999959</v>
          </cell>
          <cell r="Q12">
            <v>0.77472222222222187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0.81018518518518468</v>
          </cell>
          <cell r="E5">
            <v>0.79537037037037006</v>
          </cell>
          <cell r="G5">
            <v>0.75277777777777732</v>
          </cell>
          <cell r="I5">
            <v>0.73888888888888837</v>
          </cell>
          <cell r="K5">
            <v>0.74556530214424865</v>
          </cell>
          <cell r="M5">
            <v>0.74658869395711436</v>
          </cell>
          <cell r="O5">
            <v>0.72041910331383974</v>
          </cell>
          <cell r="Q5">
            <v>0.70999025341130562</v>
          </cell>
        </row>
        <row r="6">
          <cell r="C6">
            <v>0.66481481481481441</v>
          </cell>
          <cell r="E6">
            <v>0.66388888888888831</v>
          </cell>
          <cell r="G6">
            <v>0.63703703703703674</v>
          </cell>
          <cell r="I6">
            <v>0.5851851851851847</v>
          </cell>
          <cell r="K6">
            <v>0.56271929824561362</v>
          </cell>
          <cell r="M6">
            <v>0.56237816764132498</v>
          </cell>
          <cell r="O6">
            <v>0.63625730994151974</v>
          </cell>
          <cell r="Q6">
            <v>0.59137426900584766</v>
          </cell>
        </row>
        <row r="7">
          <cell r="C7">
            <v>0.69259259259259187</v>
          </cell>
          <cell r="E7">
            <v>0.66481481481481441</v>
          </cell>
          <cell r="G7">
            <v>0.65740740740740666</v>
          </cell>
          <cell r="I7">
            <v>0.6138888888888886</v>
          </cell>
          <cell r="K7">
            <v>0.65882066276803064</v>
          </cell>
          <cell r="M7">
            <v>0.63499025341130566</v>
          </cell>
          <cell r="O7">
            <v>0.63386939571150069</v>
          </cell>
          <cell r="Q7">
            <v>0.5937134502923973</v>
          </cell>
        </row>
        <row r="8">
          <cell r="C8">
            <v>0.780555555555555</v>
          </cell>
          <cell r="E8">
            <v>0.78518518518518465</v>
          </cell>
          <cell r="G8">
            <v>0.77592592592592535</v>
          </cell>
          <cell r="I8">
            <v>0.77592592592592524</v>
          </cell>
          <cell r="K8">
            <v>0.75019493177387842</v>
          </cell>
          <cell r="M8">
            <v>0.73323586744639335</v>
          </cell>
          <cell r="O8">
            <v>0.74951267056530169</v>
          </cell>
          <cell r="Q8">
            <v>0.7277777777777773</v>
          </cell>
        </row>
        <row r="9">
          <cell r="C9">
            <v>0.77407407407407336</v>
          </cell>
          <cell r="E9">
            <v>0.77314814814814758</v>
          </cell>
          <cell r="G9">
            <v>0.7638888888888884</v>
          </cell>
          <cell r="I9">
            <v>0.75740740740740709</v>
          </cell>
          <cell r="K9">
            <v>0.74566276803118858</v>
          </cell>
          <cell r="M9">
            <v>0.7334795321637424</v>
          </cell>
          <cell r="O9">
            <v>0.7448343079922024</v>
          </cell>
          <cell r="Q9">
            <v>0.73347953216374207</v>
          </cell>
        </row>
        <row r="10">
          <cell r="C10">
            <v>0.76666666666666627</v>
          </cell>
          <cell r="E10">
            <v>0.77870370370370345</v>
          </cell>
          <cell r="G10">
            <v>0.76666666666666627</v>
          </cell>
          <cell r="I10">
            <v>0.75092592592592533</v>
          </cell>
          <cell r="K10">
            <v>0.74668615984405395</v>
          </cell>
          <cell r="M10">
            <v>0.74468810916179295</v>
          </cell>
          <cell r="O10">
            <v>0.75048732943469776</v>
          </cell>
          <cell r="Q10">
            <v>0.74137426900584769</v>
          </cell>
        </row>
        <row r="11">
          <cell r="C11">
            <v>0.78055555555555534</v>
          </cell>
          <cell r="E11">
            <v>0.79722222222222205</v>
          </cell>
          <cell r="G11">
            <v>0.76018518518518474</v>
          </cell>
          <cell r="I11">
            <v>0.76203703703703629</v>
          </cell>
          <cell r="K11">
            <v>0.75346003898635427</v>
          </cell>
          <cell r="M11">
            <v>0.75789473684210462</v>
          </cell>
          <cell r="O11">
            <v>0.76135477582845945</v>
          </cell>
          <cell r="Q11">
            <v>0.75151072124756302</v>
          </cell>
        </row>
        <row r="12">
          <cell r="C12">
            <v>0.78611111111111065</v>
          </cell>
          <cell r="E12">
            <v>0.73611111111111072</v>
          </cell>
          <cell r="G12">
            <v>0.68796296296296278</v>
          </cell>
          <cell r="I12">
            <v>0.656481481481481</v>
          </cell>
          <cell r="K12">
            <v>0.7654483430799216</v>
          </cell>
          <cell r="M12">
            <v>0.74454191033138362</v>
          </cell>
          <cell r="O12">
            <v>0.72592592592592542</v>
          </cell>
          <cell r="Q12">
            <v>0.72499999999999964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0.6775615024024223</v>
          </cell>
          <cell r="E5">
            <v>0.67701075028200131</v>
          </cell>
          <cell r="G5">
            <v>0.65953401779962006</v>
          </cell>
          <cell r="I5">
            <v>0.65596916664442972</v>
          </cell>
          <cell r="K5">
            <v>0.62852368686268834</v>
          </cell>
          <cell r="M5">
            <v>0.62840081756783173</v>
          </cell>
          <cell r="O5">
            <v>0.62789443815858725</v>
          </cell>
          <cell r="Q5">
            <v>0.62840081756783173</v>
          </cell>
        </row>
        <row r="6">
          <cell r="C6">
            <v>0.41930612852983512</v>
          </cell>
          <cell r="E6">
            <v>0.41930612852983512</v>
          </cell>
          <cell r="G6">
            <v>0.4633617871664592</v>
          </cell>
          <cell r="I6">
            <v>0.35061459901407588</v>
          </cell>
          <cell r="K6">
            <v>0.40304787689628363</v>
          </cell>
          <cell r="M6">
            <v>0.36315481329550153</v>
          </cell>
          <cell r="O6">
            <v>0.43969694001954995</v>
          </cell>
          <cell r="Q6">
            <v>0.36315481329550153</v>
          </cell>
        </row>
        <row r="7">
          <cell r="C7">
            <v>0.57386420423432549</v>
          </cell>
          <cell r="E7">
            <v>0.57627406078347732</v>
          </cell>
          <cell r="G7">
            <v>0.56419850464924826</v>
          </cell>
          <cell r="I7">
            <v>0.56403543926158206</v>
          </cell>
          <cell r="K7">
            <v>0.53544494148629063</v>
          </cell>
          <cell r="M7">
            <v>0.52926075272628847</v>
          </cell>
          <cell r="O7">
            <v>0.53012058854041977</v>
          </cell>
          <cell r="Q7">
            <v>0.52926075272628847</v>
          </cell>
        </row>
        <row r="8">
          <cell r="C8">
            <v>0.67774017657710606</v>
          </cell>
          <cell r="E8">
            <v>0.68020265158907123</v>
          </cell>
          <cell r="G8">
            <v>0.67221533323954075</v>
          </cell>
          <cell r="I8">
            <v>0.67399759040755924</v>
          </cell>
          <cell r="K8">
            <v>0.66171100424896268</v>
          </cell>
          <cell r="M8">
            <v>0.6504111623481974</v>
          </cell>
          <cell r="O8">
            <v>0.66011599214343164</v>
          </cell>
          <cell r="Q8">
            <v>0.6504111623481974</v>
          </cell>
        </row>
        <row r="9">
          <cell r="C9">
            <v>0.68856148048861265</v>
          </cell>
          <cell r="E9">
            <v>0.66609770327004036</v>
          </cell>
          <cell r="G9">
            <v>0.68298223617580889</v>
          </cell>
          <cell r="I9">
            <v>0.66663168289698926</v>
          </cell>
          <cell r="K9">
            <v>0.66504812617007247</v>
          </cell>
          <cell r="M9">
            <v>0.63583685048242011</v>
          </cell>
          <cell r="O9">
            <v>0.66309528168375109</v>
          </cell>
          <cell r="Q9">
            <v>0.63583685048242011</v>
          </cell>
        </row>
        <row r="10">
          <cell r="C10">
            <v>0.66260561210362623</v>
          </cell>
          <cell r="E10">
            <v>0.66519825243802988</v>
          </cell>
          <cell r="G10">
            <v>0.67462568942661905</v>
          </cell>
          <cell r="I10">
            <v>0.65837312239533696</v>
          </cell>
          <cell r="K10">
            <v>0.64743259675402975</v>
          </cell>
          <cell r="M10">
            <v>0.64000240132699915</v>
          </cell>
          <cell r="O10">
            <v>0.66002403793704079</v>
          </cell>
          <cell r="Q10">
            <v>0.64000240132699915</v>
          </cell>
        </row>
        <row r="11">
          <cell r="C11">
            <v>0.70743717613879009</v>
          </cell>
          <cell r="E11">
            <v>0.70349378398081142</v>
          </cell>
          <cell r="G11">
            <v>0.690797635939844</v>
          </cell>
          <cell r="I11">
            <v>0.69156432166025927</v>
          </cell>
          <cell r="K11">
            <v>0.67605631589237747</v>
          </cell>
          <cell r="M11">
            <v>0.6643416292010812</v>
          </cell>
          <cell r="O11">
            <v>0.64975682430997328</v>
          </cell>
          <cell r="Q11">
            <v>0.6643416292010812</v>
          </cell>
        </row>
        <row r="12">
          <cell r="C12">
            <v>0.70964896009922518</v>
          </cell>
          <cell r="E12">
            <v>0.71109045223957656</v>
          </cell>
          <cell r="G12">
            <v>0.68034091820754339</v>
          </cell>
          <cell r="I12">
            <v>0.67406716284185264</v>
          </cell>
          <cell r="K12">
            <v>0.66509537555336584</v>
          </cell>
          <cell r="M12">
            <v>0.63624176108162067</v>
          </cell>
          <cell r="O12">
            <v>0.6316020281284267</v>
          </cell>
          <cell r="Q12">
            <v>0.63624176108162067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0.79685606289928201</v>
          </cell>
          <cell r="E5">
            <v>0.79937107128104834</v>
          </cell>
          <cell r="G5">
            <v>0.7726587345689524</v>
          </cell>
          <cell r="I5">
            <v>0.75605659842739636</v>
          </cell>
          <cell r="K5">
            <v>0.75591343865487037</v>
          </cell>
          <cell r="M5">
            <v>0.75727571245226477</v>
          </cell>
          <cell r="O5">
            <v>0.74163332161358497</v>
          </cell>
          <cell r="Q5">
            <v>0.73115886458317314</v>
          </cell>
        </row>
        <row r="6">
          <cell r="C6">
            <v>0.49657025095158253</v>
          </cell>
          <cell r="E6">
            <v>0.5071873283646201</v>
          </cell>
          <cell r="G6">
            <v>0.55052400026466131</v>
          </cell>
          <cell r="I6">
            <v>0.44353041192893611</v>
          </cell>
          <cell r="K6">
            <v>0.49709711743412849</v>
          </cell>
          <cell r="M6">
            <v>0.50882940266648624</v>
          </cell>
          <cell r="O6">
            <v>0.50884107441712167</v>
          </cell>
          <cell r="Q6">
            <v>0.41202621126853334</v>
          </cell>
        </row>
        <row r="7">
          <cell r="C7">
            <v>0.70422281505660389</v>
          </cell>
          <cell r="E7">
            <v>0.70601388949456167</v>
          </cell>
          <cell r="G7">
            <v>0.69996377336455218</v>
          </cell>
          <cell r="I7">
            <v>0.69755741859185594</v>
          </cell>
          <cell r="K7">
            <v>0.66010191812406149</v>
          </cell>
          <cell r="M7">
            <v>0.6632837987518494</v>
          </cell>
          <cell r="O7">
            <v>0.65400605857245386</v>
          </cell>
          <cell r="Q7">
            <v>0.65051106462213704</v>
          </cell>
        </row>
        <row r="8">
          <cell r="C8">
            <v>0.81158658581772891</v>
          </cell>
          <cell r="E8">
            <v>0.80861671685133651</v>
          </cell>
          <cell r="G8">
            <v>0.80873939283903373</v>
          </cell>
          <cell r="I8">
            <v>0.80623153255941804</v>
          </cell>
          <cell r="K8">
            <v>0.78867017206465406</v>
          </cell>
          <cell r="M8">
            <v>0.77735890882824321</v>
          </cell>
          <cell r="O8">
            <v>0.78200930393144452</v>
          </cell>
          <cell r="Q8">
            <v>0.77377392050342519</v>
          </cell>
        </row>
        <row r="9">
          <cell r="C9">
            <v>0.81814143653174232</v>
          </cell>
          <cell r="E9">
            <v>0.79430199948850988</v>
          </cell>
          <cell r="G9">
            <v>0.81652215154303698</v>
          </cell>
          <cell r="I9">
            <v>0.79730460100953204</v>
          </cell>
          <cell r="K9">
            <v>0.7895808585437526</v>
          </cell>
          <cell r="M9">
            <v>0.74988423794618375</v>
          </cell>
          <cell r="O9">
            <v>0.78741011558536511</v>
          </cell>
          <cell r="Q9">
            <v>0.75887033695154893</v>
          </cell>
        </row>
        <row r="10">
          <cell r="C10">
            <v>0.7817151688113988</v>
          </cell>
          <cell r="E10">
            <v>0.78218852362504021</v>
          </cell>
          <cell r="G10">
            <v>0.79003340520322451</v>
          </cell>
          <cell r="I10">
            <v>0.77746201326634512</v>
          </cell>
          <cell r="K10">
            <v>0.75571543231793448</v>
          </cell>
          <cell r="M10">
            <v>0.75530621817011356</v>
          </cell>
          <cell r="O10">
            <v>0.7656814022193752</v>
          </cell>
          <cell r="Q10">
            <v>0.74493097921128448</v>
          </cell>
        </row>
        <row r="11">
          <cell r="C11">
            <v>0.83787028707659383</v>
          </cell>
          <cell r="E11">
            <v>0.82940175695929308</v>
          </cell>
          <cell r="G11">
            <v>0.82241997347503892</v>
          </cell>
          <cell r="I11">
            <v>0.82629089838515901</v>
          </cell>
          <cell r="K11">
            <v>0.77929670054936206</v>
          </cell>
          <cell r="M11">
            <v>0.77255069058579928</v>
          </cell>
          <cell r="O11">
            <v>0.77221474486239505</v>
          </cell>
          <cell r="Q11">
            <v>0.76649103972010768</v>
          </cell>
        </row>
        <row r="12">
          <cell r="C12">
            <v>0.82530029340908606</v>
          </cell>
          <cell r="E12">
            <v>0.83161644973618798</v>
          </cell>
          <cell r="G12">
            <v>0.80589075162748569</v>
          </cell>
          <cell r="I12">
            <v>0.80636903958372697</v>
          </cell>
          <cell r="K12">
            <v>0.76692274346493328</v>
          </cell>
          <cell r="M12">
            <v>0.78113204562593841</v>
          </cell>
          <cell r="O12">
            <v>0.74809049518117843</v>
          </cell>
          <cell r="Q12">
            <v>0.75281219879949024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E9B-02A8-4A6E-9A9C-4104E745268F}">
  <dimension ref="B2:S39"/>
  <sheetViews>
    <sheetView showGridLines="0" tabSelected="1" workbookViewId="0">
      <selection activeCell="H36" activeCellId="1" sqref="H38:H39 H35:H36"/>
    </sheetView>
  </sheetViews>
  <sheetFormatPr defaultRowHeight="18.75" x14ac:dyDescent="0.3"/>
  <cols>
    <col min="1" max="1" width="5.28515625" style="1" customWidth="1"/>
    <col min="2" max="2" width="14.7109375" style="1" customWidth="1"/>
    <col min="3" max="3" width="30.28515625" style="1" customWidth="1"/>
    <col min="4" max="5" width="18.7109375" style="1" customWidth="1"/>
    <col min="6" max="6" width="18.7109375" style="19" customWidth="1"/>
    <col min="7" max="7" width="18.7109375" style="20" customWidth="1"/>
    <col min="8" max="9" width="18.7109375" style="1" customWidth="1"/>
    <col min="10" max="11" width="18.7109375" style="20" customWidth="1"/>
    <col min="12" max="16384" width="9.140625" style="1"/>
  </cols>
  <sheetData>
    <row r="2" spans="2:11" s="29" customFormat="1" ht="31.5" customHeight="1" x14ac:dyDescent="0.35">
      <c r="B2" s="24"/>
      <c r="C2" s="42" t="s">
        <v>11</v>
      </c>
      <c r="D2" s="25" t="s">
        <v>10</v>
      </c>
      <c r="E2" s="26"/>
      <c r="F2" s="26"/>
      <c r="G2" s="26"/>
      <c r="H2" s="27" t="s">
        <v>18</v>
      </c>
      <c r="I2" s="28" t="s">
        <v>19</v>
      </c>
      <c r="J2" s="28" t="s">
        <v>19</v>
      </c>
      <c r="K2" s="28" t="s">
        <v>19</v>
      </c>
    </row>
    <row r="3" spans="2:11" ht="18" customHeight="1" x14ac:dyDescent="0.3">
      <c r="B3" s="2" t="s">
        <v>12</v>
      </c>
      <c r="C3" s="32"/>
      <c r="D3" s="3" t="s">
        <v>6</v>
      </c>
      <c r="E3" s="3" t="s">
        <v>7</v>
      </c>
      <c r="F3" s="3" t="s">
        <v>8</v>
      </c>
      <c r="G3" s="3" t="s">
        <v>9</v>
      </c>
      <c r="H3" s="4" t="s">
        <v>6</v>
      </c>
      <c r="I3" s="5" t="s">
        <v>7</v>
      </c>
      <c r="J3" s="5" t="s">
        <v>8</v>
      </c>
      <c r="K3" s="6" t="s">
        <v>9</v>
      </c>
    </row>
    <row r="4" spans="2:11" x14ac:dyDescent="0.3">
      <c r="B4" s="7"/>
      <c r="C4" s="32"/>
      <c r="D4" s="43" t="s">
        <v>22</v>
      </c>
      <c r="E4" s="44"/>
      <c r="F4" s="44"/>
      <c r="G4" s="45"/>
      <c r="H4" s="46" t="s">
        <v>22</v>
      </c>
      <c r="I4" s="47"/>
      <c r="J4" s="47"/>
      <c r="K4" s="47"/>
    </row>
    <row r="5" spans="2:11" x14ac:dyDescent="0.3">
      <c r="B5" s="8" t="s">
        <v>3</v>
      </c>
      <c r="C5" s="9" t="s">
        <v>21</v>
      </c>
      <c r="D5" s="10">
        <f>[1]Comparison!C5</f>
        <v>0.8670833333333331</v>
      </c>
      <c r="E5" s="10">
        <f>[1]Comparison!E5</f>
        <v>0.86999999999999977</v>
      </c>
      <c r="F5" s="10">
        <f>[1]Comparison!G5</f>
        <v>0.8358333333333331</v>
      </c>
      <c r="G5" s="10">
        <f>[1]Comparison!I5</f>
        <v>0.82083333333333319</v>
      </c>
      <c r="H5" s="11">
        <f>[1]Comparison!K5</f>
        <v>0.84499999999999997</v>
      </c>
      <c r="I5" s="10">
        <f>[1]Comparison!M5</f>
        <v>0.85</v>
      </c>
      <c r="J5" s="10">
        <f>[1]Comparison!O5</f>
        <v>0.81750000000000012</v>
      </c>
      <c r="K5" s="38">
        <f>[1]Comparison!Q5</f>
        <v>0.80249999999999999</v>
      </c>
    </row>
    <row r="6" spans="2:11" x14ac:dyDescent="0.3">
      <c r="B6" s="8"/>
      <c r="C6" s="12" t="s">
        <v>15</v>
      </c>
      <c r="D6" s="13">
        <f>[1]Comparison!C6</f>
        <v>0.72874999999999979</v>
      </c>
      <c r="E6" s="13">
        <f>[1]Comparison!E6</f>
        <v>0.72874999999999979</v>
      </c>
      <c r="F6" s="13">
        <f>[1]Comparison!G6</f>
        <v>0.64333333333333298</v>
      </c>
      <c r="G6" s="13">
        <f>[1]Comparison!I6</f>
        <v>0.58499999999999974</v>
      </c>
      <c r="H6" s="14">
        <f>[1]Comparison!K6</f>
        <v>0.75</v>
      </c>
      <c r="I6" s="13">
        <f>[1]Comparison!M6</f>
        <v>0.75</v>
      </c>
      <c r="J6" s="13">
        <f>[1]Comparison!O6</f>
        <v>0.66249999999999998</v>
      </c>
      <c r="K6" s="39">
        <f>[1]Comparison!Q6</f>
        <v>0.65250000000000008</v>
      </c>
    </row>
    <row r="7" spans="2:11" x14ac:dyDescent="0.3">
      <c r="B7" s="8"/>
      <c r="C7" s="12" t="s">
        <v>0</v>
      </c>
      <c r="D7" s="13">
        <f>[1]Comparison!C7</f>
        <v>0.76291666666666658</v>
      </c>
      <c r="E7" s="13">
        <f>[1]Comparison!E7</f>
        <v>0.73749999999999982</v>
      </c>
      <c r="F7" s="13">
        <f>[1]Comparison!G7</f>
        <v>0.75416666666666632</v>
      </c>
      <c r="G7" s="13">
        <f>[1]Comparison!I7</f>
        <v>0.69999999999999984</v>
      </c>
      <c r="H7" s="14">
        <f>[1]Comparison!K7</f>
        <v>0.75500000000000012</v>
      </c>
      <c r="I7" s="13">
        <f>[1]Comparison!M7</f>
        <v>0.71750000000000003</v>
      </c>
      <c r="J7" s="13">
        <f>[1]Comparison!O7</f>
        <v>0.72</v>
      </c>
      <c r="K7" s="39">
        <f>[1]Comparison!Q7</f>
        <v>0.6925</v>
      </c>
    </row>
    <row r="8" spans="2:11" x14ac:dyDescent="0.3">
      <c r="B8" s="8"/>
      <c r="C8" s="12" t="s">
        <v>16</v>
      </c>
      <c r="D8" s="13">
        <f>[1]Comparison!C8</f>
        <v>0.86749999999999972</v>
      </c>
      <c r="E8" s="13">
        <f>[1]Comparison!E8</f>
        <v>0.84833333333333305</v>
      </c>
      <c r="F8" s="13">
        <f>[1]Comparison!G8</f>
        <v>0.86624999999999963</v>
      </c>
      <c r="G8" s="13">
        <f>[1]Comparison!I8</f>
        <v>0.84708333333333319</v>
      </c>
      <c r="H8" s="14">
        <f>[1]Comparison!K8</f>
        <v>0.87250000000000016</v>
      </c>
      <c r="I8" s="13">
        <f>[1]Comparison!M8</f>
        <v>0.83750000000000002</v>
      </c>
      <c r="J8" s="13">
        <f>[1]Comparison!O8</f>
        <v>0.87999999999999989</v>
      </c>
      <c r="K8" s="39">
        <f>[1]Comparison!Q8</f>
        <v>0.82499999999999996</v>
      </c>
    </row>
    <row r="9" spans="2:11" x14ac:dyDescent="0.3">
      <c r="B9" s="8"/>
      <c r="C9" s="12" t="s">
        <v>14</v>
      </c>
      <c r="D9" s="13">
        <f>[1]Comparison!C9</f>
        <v>0.87874999999999959</v>
      </c>
      <c r="E9" s="13">
        <f>[1]Comparison!E9</f>
        <v>0.85499999999999987</v>
      </c>
      <c r="F9" s="13">
        <f>[1]Comparison!G9</f>
        <v>0.87374999999999969</v>
      </c>
      <c r="G9" s="13">
        <f>[1]Comparison!I9</f>
        <v>0.85041666666666649</v>
      </c>
      <c r="H9" s="14">
        <f>[1]Comparison!K9</f>
        <v>0.87750000000000006</v>
      </c>
      <c r="I9" s="13">
        <f>[1]Comparison!M9</f>
        <v>0.85749999999999993</v>
      </c>
      <c r="J9" s="13">
        <f>[1]Comparison!O9</f>
        <v>0.875</v>
      </c>
      <c r="K9" s="39">
        <f>[1]Comparison!Q9</f>
        <v>0.84749999999999992</v>
      </c>
    </row>
    <row r="10" spans="2:11" x14ac:dyDescent="0.3">
      <c r="B10" s="8"/>
      <c r="C10" s="12" t="s">
        <v>1</v>
      </c>
      <c r="D10" s="13">
        <f>[1]Comparison!C10</f>
        <v>0.86416666666666653</v>
      </c>
      <c r="E10" s="13">
        <f>[1]Comparison!E10</f>
        <v>0.8670833333333331</v>
      </c>
      <c r="F10" s="13">
        <f>[1]Comparison!G10</f>
        <v>0.86999999999999955</v>
      </c>
      <c r="G10" s="13">
        <f>[1]Comparison!I10</f>
        <v>0.85458333333333325</v>
      </c>
      <c r="H10" s="14">
        <f>[1]Comparison!K10</f>
        <v>0.85500000000000009</v>
      </c>
      <c r="I10" s="13">
        <f>[1]Comparison!M10</f>
        <v>0.86250000000000004</v>
      </c>
      <c r="J10" s="13">
        <f>[1]Comparison!O10</f>
        <v>0.84250000000000003</v>
      </c>
      <c r="K10" s="39">
        <f>[1]Comparison!Q10</f>
        <v>0.84250000000000003</v>
      </c>
    </row>
    <row r="11" spans="2:11" x14ac:dyDescent="0.3">
      <c r="B11" s="8"/>
      <c r="C11" s="12" t="s">
        <v>2</v>
      </c>
      <c r="D11" s="13">
        <f>[1]Comparison!C11</f>
        <v>0.86166666666666614</v>
      </c>
      <c r="E11" s="13">
        <f>[1]Comparison!E11</f>
        <v>0.85708333333333298</v>
      </c>
      <c r="F11" s="13">
        <f>[1]Comparison!G11</f>
        <v>0.86666666666666647</v>
      </c>
      <c r="G11" s="13">
        <f>[1]Comparison!I11</f>
        <v>0.85666666666666624</v>
      </c>
      <c r="H11" s="14">
        <f>[1]Comparison!K11</f>
        <v>0.84750000000000014</v>
      </c>
      <c r="I11" s="13">
        <f>[1]Comparison!M11</f>
        <v>0.83000000000000007</v>
      </c>
      <c r="J11" s="13">
        <f>[1]Comparison!O11</f>
        <v>0.84749999999999992</v>
      </c>
      <c r="K11" s="39">
        <f>[1]Comparison!Q11</f>
        <v>0.78999999999999992</v>
      </c>
    </row>
    <row r="12" spans="2:11" x14ac:dyDescent="0.3">
      <c r="B12" s="15"/>
      <c r="C12" s="16" t="s">
        <v>17</v>
      </c>
      <c r="D12" s="17">
        <f>[1]Comparison!C12</f>
        <v>0.85666666666666647</v>
      </c>
      <c r="E12" s="17">
        <f>[1]Comparison!E12</f>
        <v>0.84958333333333302</v>
      </c>
      <c r="F12" s="17">
        <f>[1]Comparison!G12</f>
        <v>0.82333333333333303</v>
      </c>
      <c r="G12" s="17">
        <f>[1]Comparison!I12</f>
        <v>0.80291666666666628</v>
      </c>
      <c r="H12" s="18">
        <f>[1]Comparison!K12</f>
        <v>0.84749999999999992</v>
      </c>
      <c r="I12" s="17">
        <f>[1]Comparison!M12</f>
        <v>0.8125</v>
      </c>
      <c r="J12" s="17">
        <f>[1]Comparison!O12</f>
        <v>0.65500000000000003</v>
      </c>
      <c r="K12" s="40">
        <f>[1]Comparison!Q12</f>
        <v>0.7</v>
      </c>
    </row>
    <row r="13" spans="2:11" s="35" customFormat="1" ht="9" customHeight="1" x14ac:dyDescent="0.3">
      <c r="B13" s="31"/>
      <c r="C13" s="32"/>
      <c r="D13" s="33"/>
      <c r="E13" s="33"/>
      <c r="F13" s="33"/>
      <c r="G13" s="33"/>
      <c r="H13" s="34"/>
      <c r="I13" s="33"/>
      <c r="J13" s="33"/>
      <c r="K13" s="41"/>
    </row>
    <row r="14" spans="2:11" x14ac:dyDescent="0.3">
      <c r="B14" s="8" t="s">
        <v>4</v>
      </c>
      <c r="C14" s="9" t="s">
        <v>21</v>
      </c>
      <c r="D14" s="10">
        <f>[2]Comparison!C5</f>
        <v>0.81018518518518468</v>
      </c>
      <c r="E14" s="10">
        <f>[2]Comparison!E5</f>
        <v>0.79537037037037006</v>
      </c>
      <c r="F14" s="10">
        <f>[2]Comparison!G5</f>
        <v>0.75277777777777732</v>
      </c>
      <c r="G14" s="10">
        <f>[2]Comparison!I5</f>
        <v>0.73888888888888837</v>
      </c>
      <c r="H14" s="11">
        <f>[2]Comparison!K5</f>
        <v>0.79444444444444395</v>
      </c>
      <c r="I14" s="10">
        <f>[2]Comparison!M5</f>
        <v>0.79999999999999971</v>
      </c>
      <c r="J14" s="10">
        <f>[2]Comparison!O5</f>
        <v>0.69444444444444409</v>
      </c>
      <c r="K14" s="38">
        <f>[2]Comparison!Q5</f>
        <v>0.67222222222222194</v>
      </c>
    </row>
    <row r="15" spans="2:11" x14ac:dyDescent="0.3">
      <c r="B15" s="8"/>
      <c r="C15" s="12" t="s">
        <v>15</v>
      </c>
      <c r="D15" s="13">
        <f>[2]Comparison!C6</f>
        <v>0.66481481481481441</v>
      </c>
      <c r="E15" s="13">
        <f>[2]Comparison!E6</f>
        <v>0.66388888888888831</v>
      </c>
      <c r="F15" s="13">
        <f>[2]Comparison!G6</f>
        <v>0.63703703703703674</v>
      </c>
      <c r="G15" s="13">
        <f>[2]Comparison!I6</f>
        <v>0.5851851851851847</v>
      </c>
      <c r="H15" s="14">
        <f>[2]Comparison!K6</f>
        <v>0.69444444444444409</v>
      </c>
      <c r="I15" s="13">
        <f>[2]Comparison!M6</f>
        <v>0.69444444444444409</v>
      </c>
      <c r="J15" s="13">
        <f>[2]Comparison!O6</f>
        <v>0.54999999999999938</v>
      </c>
      <c r="K15" s="39">
        <f>[2]Comparison!Q6</f>
        <v>0.5444444444444444</v>
      </c>
    </row>
    <row r="16" spans="2:11" x14ac:dyDescent="0.3">
      <c r="B16" s="8"/>
      <c r="C16" s="12" t="s">
        <v>0</v>
      </c>
      <c r="D16" s="13">
        <f>[2]Comparison!C7</f>
        <v>0.69259259259259187</v>
      </c>
      <c r="E16" s="13">
        <f>[2]Comparison!E7</f>
        <v>0.66481481481481441</v>
      </c>
      <c r="F16" s="13">
        <f>[2]Comparison!G7</f>
        <v>0.65740740740740666</v>
      </c>
      <c r="G16" s="13">
        <f>[2]Comparison!I7</f>
        <v>0.6138888888888886</v>
      </c>
      <c r="H16" s="14">
        <f>[2]Comparison!K7</f>
        <v>0.63888888888888862</v>
      </c>
      <c r="I16" s="13">
        <f>[2]Comparison!M7</f>
        <v>0.62222222222222168</v>
      </c>
      <c r="J16" s="13">
        <f>[2]Comparison!O7</f>
        <v>0.58888888888888868</v>
      </c>
      <c r="K16" s="39">
        <f>[2]Comparison!Q7</f>
        <v>0.52777777777777768</v>
      </c>
    </row>
    <row r="17" spans="2:11" x14ac:dyDescent="0.3">
      <c r="B17" s="8"/>
      <c r="C17" s="12" t="s">
        <v>16</v>
      </c>
      <c r="D17" s="13">
        <f>[2]Comparison!C8</f>
        <v>0.780555555555555</v>
      </c>
      <c r="E17" s="13">
        <f>[2]Comparison!E8</f>
        <v>0.78518518518518465</v>
      </c>
      <c r="F17" s="13">
        <f>[2]Comparison!G8</f>
        <v>0.77592592592592535</v>
      </c>
      <c r="G17" s="13">
        <f>[2]Comparison!I8</f>
        <v>0.77592592592592524</v>
      </c>
      <c r="H17" s="14">
        <f>[2]Comparison!K8</f>
        <v>0.74444444444444402</v>
      </c>
      <c r="I17" s="13">
        <f>[2]Comparison!M8</f>
        <v>0.77777777777777768</v>
      </c>
      <c r="J17" s="13">
        <f>[2]Comparison!O8</f>
        <v>0.7388888888888886</v>
      </c>
      <c r="K17" s="39">
        <f>[2]Comparison!Q8</f>
        <v>0.72222222222222199</v>
      </c>
    </row>
    <row r="18" spans="2:11" x14ac:dyDescent="0.3">
      <c r="B18" s="8"/>
      <c r="C18" s="12" t="s">
        <v>14</v>
      </c>
      <c r="D18" s="13">
        <f>[2]Comparison!C9</f>
        <v>0.77407407407407336</v>
      </c>
      <c r="E18" s="13">
        <f>[2]Comparison!E9</f>
        <v>0.77314814814814758</v>
      </c>
      <c r="F18" s="13">
        <f>[2]Comparison!G9</f>
        <v>0.7638888888888884</v>
      </c>
      <c r="G18" s="13">
        <f>[2]Comparison!I9</f>
        <v>0.75740740740740709</v>
      </c>
      <c r="H18" s="14">
        <f>[2]Comparison!K9</f>
        <v>0.76111111111111074</v>
      </c>
      <c r="I18" s="13">
        <f>[2]Comparison!M9</f>
        <v>0.72222222222222199</v>
      </c>
      <c r="J18" s="13">
        <f>[2]Comparison!O9</f>
        <v>0.74999999999999944</v>
      </c>
      <c r="K18" s="39">
        <f>[2]Comparison!Q9</f>
        <v>0.72222222222222199</v>
      </c>
    </row>
    <row r="19" spans="2:11" x14ac:dyDescent="0.3">
      <c r="B19" s="8"/>
      <c r="C19" s="12" t="s">
        <v>1</v>
      </c>
      <c r="D19" s="13">
        <f>[2]Comparison!C10</f>
        <v>0.76666666666666627</v>
      </c>
      <c r="E19" s="13">
        <f>[2]Comparison!E10</f>
        <v>0.77870370370370345</v>
      </c>
      <c r="F19" s="13">
        <f>[2]Comparison!G10</f>
        <v>0.76666666666666627</v>
      </c>
      <c r="G19" s="13">
        <f>[2]Comparison!I10</f>
        <v>0.75092592592592533</v>
      </c>
      <c r="H19" s="14">
        <f>[2]Comparison!K10</f>
        <v>0.72777777777777752</v>
      </c>
      <c r="I19" s="13">
        <f>[2]Comparison!M10</f>
        <v>0.76111111111111063</v>
      </c>
      <c r="J19" s="13">
        <f>[2]Comparison!O10</f>
        <v>0.69999999999999962</v>
      </c>
      <c r="K19" s="39">
        <f>[2]Comparison!Q10</f>
        <v>0.7388888888888886</v>
      </c>
    </row>
    <row r="20" spans="2:11" x14ac:dyDescent="0.3">
      <c r="B20" s="8"/>
      <c r="C20" s="12" t="s">
        <v>2</v>
      </c>
      <c r="D20" s="13">
        <f>[2]Comparison!C11</f>
        <v>0.78055555555555534</v>
      </c>
      <c r="E20" s="13">
        <f>[2]Comparison!E11</f>
        <v>0.79722222222222205</v>
      </c>
      <c r="F20" s="13">
        <f>[2]Comparison!G11</f>
        <v>0.76018518518518474</v>
      </c>
      <c r="G20" s="13">
        <f>[2]Comparison!I11</f>
        <v>0.76203703703703629</v>
      </c>
      <c r="H20" s="14">
        <f>[2]Comparison!K11</f>
        <v>0.6777777777777777</v>
      </c>
      <c r="I20" s="13">
        <f>[2]Comparison!M11</f>
        <v>0.6777777777777777</v>
      </c>
      <c r="J20" s="13">
        <f>[2]Comparison!O11</f>
        <v>0.59999999999999964</v>
      </c>
      <c r="K20" s="39">
        <f>[2]Comparison!Q11</f>
        <v>0.69444444444444409</v>
      </c>
    </row>
    <row r="21" spans="2:11" x14ac:dyDescent="0.3">
      <c r="B21" s="15"/>
      <c r="C21" s="16" t="s">
        <v>17</v>
      </c>
      <c r="D21" s="17">
        <f>[2]Comparison!C12</f>
        <v>0.78611111111111065</v>
      </c>
      <c r="E21" s="17">
        <f>[2]Comparison!E12</f>
        <v>0.73611111111111072</v>
      </c>
      <c r="F21" s="17">
        <f>[2]Comparison!G12</f>
        <v>0.68796296296296278</v>
      </c>
      <c r="G21" s="17">
        <f>[2]Comparison!I12</f>
        <v>0.656481481481481</v>
      </c>
      <c r="H21" s="18">
        <f>[2]Comparison!K12</f>
        <v>0.69444444444444431</v>
      </c>
      <c r="I21" s="17">
        <f>[2]Comparison!M12</f>
        <v>0.62222222222222201</v>
      </c>
      <c r="J21" s="17">
        <f>[2]Comparison!O12</f>
        <v>0.50555555555555542</v>
      </c>
      <c r="K21" s="40">
        <f>[2]Comparison!Q12</f>
        <v>0.54999999999999971</v>
      </c>
    </row>
    <row r="22" spans="2:11" s="35" customFormat="1" ht="9" customHeight="1" x14ac:dyDescent="0.3">
      <c r="B22" s="31"/>
      <c r="C22" s="32"/>
      <c r="D22" s="33"/>
      <c r="E22" s="33"/>
      <c r="F22" s="33"/>
      <c r="G22" s="33"/>
      <c r="H22" s="34"/>
      <c r="I22" s="33"/>
      <c r="J22" s="33"/>
      <c r="K22" s="41"/>
    </row>
    <row r="23" spans="2:11" x14ac:dyDescent="0.3">
      <c r="B23" s="8" t="s">
        <v>5</v>
      </c>
      <c r="C23" s="9" t="s">
        <v>21</v>
      </c>
      <c r="D23" s="10">
        <f>[3]Comparison!C5</f>
        <v>0.6775615024024223</v>
      </c>
      <c r="E23" s="10">
        <f>[3]Comparison!E5</f>
        <v>0.67701075028200131</v>
      </c>
      <c r="F23" s="10">
        <f>[3]Comparison!G5</f>
        <v>0.65953401779962006</v>
      </c>
      <c r="G23" s="10">
        <f>[3]Comparison!I5</f>
        <v>0.65596916664442972</v>
      </c>
      <c r="H23" s="11">
        <f>[3]Comparison!K5</f>
        <v>0.68115347790648706</v>
      </c>
      <c r="I23" s="10">
        <f>[3]Comparison!M5</f>
        <v>0.67811022662123488</v>
      </c>
      <c r="J23" s="10">
        <f>[3]Comparison!O5</f>
        <v>0.65421509588456661</v>
      </c>
      <c r="K23" s="38">
        <f>[3]Comparison!Q5</f>
        <v>0.66672475677079823</v>
      </c>
    </row>
    <row r="24" spans="2:11" x14ac:dyDescent="0.3">
      <c r="B24" s="8"/>
      <c r="C24" s="12" t="s">
        <v>15</v>
      </c>
      <c r="D24" s="13">
        <f>[3]Comparison!C6</f>
        <v>0.41930612852983512</v>
      </c>
      <c r="E24" s="13">
        <f>[3]Comparison!E6</f>
        <v>0.41930612852983512</v>
      </c>
      <c r="F24" s="13">
        <f>[3]Comparison!G6</f>
        <v>0.4633617871664592</v>
      </c>
      <c r="G24" s="13">
        <f>[3]Comparison!I6</f>
        <v>0.35061459901407588</v>
      </c>
      <c r="H24" s="14">
        <f>[3]Comparison!K6</f>
        <v>0.45072533371321616</v>
      </c>
      <c r="I24" s="13">
        <f>[3]Comparison!M6</f>
        <v>0.45072533371321616</v>
      </c>
      <c r="J24" s="13">
        <f>[3]Comparison!O6</f>
        <v>0.45378922251170117</v>
      </c>
      <c r="K24" s="39">
        <f>[3]Comparison!Q6</f>
        <v>0.38718583822531505</v>
      </c>
    </row>
    <row r="25" spans="2:11" x14ac:dyDescent="0.3">
      <c r="B25" s="8"/>
      <c r="C25" s="12" t="s">
        <v>0</v>
      </c>
      <c r="D25" s="13">
        <f>[3]Comparison!C7</f>
        <v>0.57386420423432549</v>
      </c>
      <c r="E25" s="13">
        <f>[3]Comparison!E7</f>
        <v>0.57627406078347732</v>
      </c>
      <c r="F25" s="13">
        <f>[3]Comparison!G7</f>
        <v>0.56419850464924826</v>
      </c>
      <c r="G25" s="13">
        <f>[3]Comparison!I7</f>
        <v>0.56403543926158206</v>
      </c>
      <c r="H25" s="14">
        <f>[3]Comparison!K7</f>
        <v>0.57214583775790318</v>
      </c>
      <c r="I25" s="13">
        <f>[3]Comparison!M7</f>
        <v>0.56803434250641516</v>
      </c>
      <c r="J25" s="13">
        <f>[3]Comparison!O7</f>
        <v>0.56892176463865141</v>
      </c>
      <c r="K25" s="39">
        <f>[3]Comparison!Q7</f>
        <v>0.56134291381070411</v>
      </c>
    </row>
    <row r="26" spans="2:11" x14ac:dyDescent="0.3">
      <c r="B26" s="8"/>
      <c r="C26" s="12" t="s">
        <v>16</v>
      </c>
      <c r="D26" s="13">
        <f>[3]Comparison!C8</f>
        <v>0.67774017657710606</v>
      </c>
      <c r="E26" s="13">
        <f>[3]Comparison!E8</f>
        <v>0.68020265158907123</v>
      </c>
      <c r="F26" s="13">
        <f>[3]Comparison!G8</f>
        <v>0.67221533323954075</v>
      </c>
      <c r="G26" s="13">
        <f>[3]Comparison!I8</f>
        <v>0.67399759040755924</v>
      </c>
      <c r="H26" s="14">
        <f>[3]Comparison!K8</f>
        <v>0.6958895780351696</v>
      </c>
      <c r="I26" s="13">
        <f>[3]Comparison!M8</f>
        <v>0.69032705870554245</v>
      </c>
      <c r="J26" s="13">
        <f>[3]Comparison!O8</f>
        <v>0.69579895463618568</v>
      </c>
      <c r="K26" s="39">
        <f>[3]Comparison!Q8</f>
        <v>0.68987693176877962</v>
      </c>
    </row>
    <row r="27" spans="2:11" x14ac:dyDescent="0.3">
      <c r="B27" s="8"/>
      <c r="C27" s="12" t="s">
        <v>14</v>
      </c>
      <c r="D27" s="13">
        <f>[3]Comparison!C9</f>
        <v>0.68856148048861265</v>
      </c>
      <c r="E27" s="13">
        <f>[3]Comparison!E9</f>
        <v>0.66609770327004036</v>
      </c>
      <c r="F27" s="13">
        <f>[3]Comparison!G9</f>
        <v>0.68298223617580889</v>
      </c>
      <c r="G27" s="13">
        <f>[3]Comparison!I9</f>
        <v>0.66663168289698926</v>
      </c>
      <c r="H27" s="14">
        <f>[3]Comparison!K9</f>
        <v>0.70419184720075856</v>
      </c>
      <c r="I27" s="13">
        <f>[3]Comparison!M9</f>
        <v>0.656701777198055</v>
      </c>
      <c r="J27" s="13">
        <f>[3]Comparison!O9</f>
        <v>0.70328015798390964</v>
      </c>
      <c r="K27" s="39">
        <f>[3]Comparison!Q9</f>
        <v>0.65821762985949206</v>
      </c>
    </row>
    <row r="28" spans="2:11" x14ac:dyDescent="0.3">
      <c r="B28" s="8"/>
      <c r="C28" s="12" t="s">
        <v>1</v>
      </c>
      <c r="D28" s="13">
        <f>[3]Comparison!C10</f>
        <v>0.66260561210362623</v>
      </c>
      <c r="E28" s="13">
        <f>[3]Comparison!E10</f>
        <v>0.66519825243802988</v>
      </c>
      <c r="F28" s="13">
        <f>[3]Comparison!G10</f>
        <v>0.67462568942661905</v>
      </c>
      <c r="G28" s="13">
        <f>[3]Comparison!I10</f>
        <v>0.65837312239533696</v>
      </c>
      <c r="H28" s="14">
        <f>[3]Comparison!K10</f>
        <v>0.66247533678901471</v>
      </c>
      <c r="I28" s="13">
        <f>[3]Comparison!M10</f>
        <v>0.66648761040102311</v>
      </c>
      <c r="J28" s="13">
        <f>[3]Comparison!O10</f>
        <v>0.69129565284853944</v>
      </c>
      <c r="K28" s="39">
        <f>[3]Comparison!Q10</f>
        <v>0.6627011905653728</v>
      </c>
    </row>
    <row r="29" spans="2:11" x14ac:dyDescent="0.3">
      <c r="B29" s="8"/>
      <c r="C29" s="12" t="s">
        <v>2</v>
      </c>
      <c r="D29" s="13">
        <f>[3]Comparison!C11</f>
        <v>0.70743717613879009</v>
      </c>
      <c r="E29" s="13">
        <f>[3]Comparison!E11</f>
        <v>0.70349378398081142</v>
      </c>
      <c r="F29" s="13">
        <f>[3]Comparison!G11</f>
        <v>0.690797635939844</v>
      </c>
      <c r="G29" s="13">
        <f>[3]Comparison!I11</f>
        <v>0.69156432166025927</v>
      </c>
      <c r="H29" s="14">
        <f>[3]Comparison!K11</f>
        <v>0.71464417714767747</v>
      </c>
      <c r="I29" s="13">
        <f>[3]Comparison!M11</f>
        <v>0.71576747710352751</v>
      </c>
      <c r="J29" s="13">
        <f>[3]Comparison!O11</f>
        <v>0.69736992749667148</v>
      </c>
      <c r="K29" s="39">
        <f>[3]Comparison!Q11</f>
        <v>0.69818981003188241</v>
      </c>
    </row>
    <row r="30" spans="2:11" x14ac:dyDescent="0.3">
      <c r="B30" s="15"/>
      <c r="C30" s="16" t="s">
        <v>17</v>
      </c>
      <c r="D30" s="17">
        <f>[3]Comparison!C12</f>
        <v>0.70964896009922518</v>
      </c>
      <c r="E30" s="17">
        <f>[3]Comparison!E12</f>
        <v>0.71109045223957656</v>
      </c>
      <c r="F30" s="17">
        <f>[3]Comparison!G12</f>
        <v>0.68034091820754339</v>
      </c>
      <c r="G30" s="17">
        <f>[3]Comparison!I12</f>
        <v>0.67406716284185264</v>
      </c>
      <c r="H30" s="18">
        <f>[3]Comparison!K12</f>
        <v>0.71984647630093734</v>
      </c>
      <c r="I30" s="17">
        <f>[3]Comparison!M12</f>
        <v>0.71920853652121397</v>
      </c>
      <c r="J30" s="17">
        <f>[3]Comparison!O12</f>
        <v>0.67231772230108267</v>
      </c>
      <c r="K30" s="40">
        <f>[3]Comparison!Q12</f>
        <v>0.66171283125432445</v>
      </c>
    </row>
    <row r="31" spans="2:11" s="35" customFormat="1" ht="9" customHeight="1" x14ac:dyDescent="0.3">
      <c r="B31" s="31"/>
      <c r="C31" s="32"/>
      <c r="D31" s="33"/>
      <c r="E31" s="33"/>
      <c r="F31" s="33"/>
      <c r="G31" s="33"/>
      <c r="H31" s="34"/>
      <c r="I31" s="33"/>
      <c r="J31" s="33"/>
      <c r="K31" s="41"/>
    </row>
    <row r="32" spans="2:11" x14ac:dyDescent="0.3">
      <c r="B32" s="8" t="s">
        <v>20</v>
      </c>
      <c r="C32" s="9" t="s">
        <v>21</v>
      </c>
      <c r="D32" s="10">
        <f>[4]Comparison!C5</f>
        <v>0.79685606289928201</v>
      </c>
      <c r="E32" s="10">
        <f>[4]Comparison!E5</f>
        <v>0.79937107128104834</v>
      </c>
      <c r="F32" s="10">
        <f>[4]Comparison!G5</f>
        <v>0.7726587345689524</v>
      </c>
      <c r="G32" s="10">
        <f>[4]Comparison!I5</f>
        <v>0.75605659842739636</v>
      </c>
      <c r="H32" s="11">
        <f>[4]Comparison!K5</f>
        <v>0.79940995624732925</v>
      </c>
      <c r="I32" s="10">
        <f>[4]Comparison!M5</f>
        <v>0.79958658776028846</v>
      </c>
      <c r="J32" s="10">
        <f>[4]Comparison!O5</f>
        <v>0.78051388570373148</v>
      </c>
      <c r="K32" s="38">
        <f>[4]Comparison!Q5</f>
        <v>0.76506724978164575</v>
      </c>
    </row>
    <row r="33" spans="2:11" x14ac:dyDescent="0.3">
      <c r="B33" s="8"/>
      <c r="C33" s="12" t="s">
        <v>15</v>
      </c>
      <c r="D33" s="13">
        <f>[4]Comparison!C6</f>
        <v>0.49657025095158253</v>
      </c>
      <c r="E33" s="13">
        <f>[4]Comparison!E6</f>
        <v>0.5071873283646201</v>
      </c>
      <c r="F33" s="13">
        <f>[4]Comparison!G6</f>
        <v>0.55052400026466131</v>
      </c>
      <c r="G33" s="13">
        <f>[4]Comparison!I6</f>
        <v>0.44353041192893611</v>
      </c>
      <c r="H33" s="14">
        <f>[4]Comparison!K6</f>
        <v>0.53842105859090061</v>
      </c>
      <c r="I33" s="13">
        <f>[4]Comparison!M6</f>
        <v>0.54254192792734401</v>
      </c>
      <c r="J33" s="13">
        <f>[4]Comparison!O6</f>
        <v>0.54547530657750487</v>
      </c>
      <c r="K33" s="39">
        <f>[4]Comparison!Q6</f>
        <v>0.45285239284799922</v>
      </c>
    </row>
    <row r="34" spans="2:11" x14ac:dyDescent="0.3">
      <c r="B34" s="8"/>
      <c r="C34" s="12" t="s">
        <v>0</v>
      </c>
      <c r="D34" s="13">
        <f>[4]Comparison!C7</f>
        <v>0.70422281505660389</v>
      </c>
      <c r="E34" s="13">
        <f>[4]Comparison!E7</f>
        <v>0.70601388949456167</v>
      </c>
      <c r="F34" s="13">
        <f>[4]Comparison!G7</f>
        <v>0.69996377336455218</v>
      </c>
      <c r="G34" s="13">
        <f>[4]Comparison!I7</f>
        <v>0.69755741859185594</v>
      </c>
      <c r="H34" s="14">
        <f>[4]Comparison!K7</f>
        <v>0.70783875003277841</v>
      </c>
      <c r="I34" s="13">
        <f>[4]Comparison!M7</f>
        <v>0.69757671303668334</v>
      </c>
      <c r="J34" s="13">
        <f>[4]Comparison!O7</f>
        <v>0.69771501587037665</v>
      </c>
      <c r="K34" s="39">
        <f>[4]Comparison!Q7</f>
        <v>0.684729748874636</v>
      </c>
    </row>
    <row r="35" spans="2:11" x14ac:dyDescent="0.3">
      <c r="B35" s="8"/>
      <c r="C35" s="12" t="s">
        <v>16</v>
      </c>
      <c r="D35" s="13">
        <f>[4]Comparison!C8</f>
        <v>0.81158658581772891</v>
      </c>
      <c r="E35" s="13">
        <f>[4]Comparison!E8</f>
        <v>0.80861671685133651</v>
      </c>
      <c r="F35" s="13">
        <f>[4]Comparison!G8</f>
        <v>0.80873939283903373</v>
      </c>
      <c r="G35" s="13">
        <f>[4]Comparison!I8</f>
        <v>0.80623153255941804</v>
      </c>
      <c r="H35" s="14">
        <f>[4]Comparison!K8</f>
        <v>0.82270843493714207</v>
      </c>
      <c r="I35" s="13">
        <f>[4]Comparison!M8</f>
        <v>0.82205003673487942</v>
      </c>
      <c r="J35" s="13">
        <f>[4]Comparison!O8</f>
        <v>0.82414368359453472</v>
      </c>
      <c r="K35" s="39">
        <f>[4]Comparison!Q8</f>
        <v>0.81842728402011622</v>
      </c>
    </row>
    <row r="36" spans="2:11" x14ac:dyDescent="0.3">
      <c r="B36" s="8"/>
      <c r="C36" s="12" t="s">
        <v>14</v>
      </c>
      <c r="D36" s="13">
        <f>[4]Comparison!C9</f>
        <v>0.81814143653174232</v>
      </c>
      <c r="E36" s="13">
        <f>[4]Comparison!E9</f>
        <v>0.79430199948850988</v>
      </c>
      <c r="F36" s="13">
        <f>[4]Comparison!G9</f>
        <v>0.81652215154303698</v>
      </c>
      <c r="G36" s="13">
        <f>[4]Comparison!I9</f>
        <v>0.79730460100953204</v>
      </c>
      <c r="H36" s="14">
        <f>[4]Comparison!K9</f>
        <v>0.83140906495028677</v>
      </c>
      <c r="I36" s="13">
        <f>[4]Comparison!M9</f>
        <v>0.78062905250685577</v>
      </c>
      <c r="J36" s="13">
        <f>[4]Comparison!O9</f>
        <v>0.83194681886296939</v>
      </c>
      <c r="K36" s="39">
        <f>[4]Comparison!Q9</f>
        <v>0.78835399486456181</v>
      </c>
    </row>
    <row r="37" spans="2:11" x14ac:dyDescent="0.3">
      <c r="B37" s="8"/>
      <c r="C37" s="12" t="s">
        <v>1</v>
      </c>
      <c r="D37" s="13">
        <f>[4]Comparison!C10</f>
        <v>0.7817151688113988</v>
      </c>
      <c r="E37" s="13">
        <f>[4]Comparison!E10</f>
        <v>0.78218852362504021</v>
      </c>
      <c r="F37" s="13">
        <f>[4]Comparison!G10</f>
        <v>0.79003340520322451</v>
      </c>
      <c r="G37" s="13">
        <f>[4]Comparison!I10</f>
        <v>0.77746201326634512</v>
      </c>
      <c r="H37" s="14">
        <f>[4]Comparison!K10</f>
        <v>0.79194204777081301</v>
      </c>
      <c r="I37" s="13">
        <f>[4]Comparison!M10</f>
        <v>0.78484070659399574</v>
      </c>
      <c r="J37" s="13">
        <f>[4]Comparison!O10</f>
        <v>0.79415519271628165</v>
      </c>
      <c r="K37" s="39">
        <f>[4]Comparison!Q10</f>
        <v>0.78651510830614246</v>
      </c>
    </row>
    <row r="38" spans="2:11" x14ac:dyDescent="0.3">
      <c r="B38" s="8"/>
      <c r="C38" s="12" t="s">
        <v>2</v>
      </c>
      <c r="D38" s="13">
        <f>[4]Comparison!C11</f>
        <v>0.83787028707659383</v>
      </c>
      <c r="E38" s="13">
        <f>[4]Comparison!E11</f>
        <v>0.82940175695929308</v>
      </c>
      <c r="F38" s="13">
        <f>[4]Comparison!G11</f>
        <v>0.82241997347503892</v>
      </c>
      <c r="G38" s="13">
        <f>[4]Comparison!I11</f>
        <v>0.82629089838515901</v>
      </c>
      <c r="H38" s="14">
        <f>[4]Comparison!K11</f>
        <v>0.8335301278392423</v>
      </c>
      <c r="I38" s="13">
        <f>[4]Comparison!M11</f>
        <v>0.83379198267789079</v>
      </c>
      <c r="J38" s="13">
        <f>[4]Comparison!O11</f>
        <v>0.83324896230420686</v>
      </c>
      <c r="K38" s="39">
        <f>[4]Comparison!Q11</f>
        <v>0.82821608574791372</v>
      </c>
    </row>
    <row r="39" spans="2:11" x14ac:dyDescent="0.3">
      <c r="B39" s="15"/>
      <c r="C39" s="16" t="s">
        <v>17</v>
      </c>
      <c r="D39" s="17">
        <f>[4]Comparison!C12</f>
        <v>0.82530029340908606</v>
      </c>
      <c r="E39" s="17">
        <f>[4]Comparison!E12</f>
        <v>0.83161644973618798</v>
      </c>
      <c r="F39" s="17">
        <f>[4]Comparison!G12</f>
        <v>0.80589075162748569</v>
      </c>
      <c r="G39" s="17">
        <f>[4]Comparison!I12</f>
        <v>0.80636903958372697</v>
      </c>
      <c r="H39" s="18">
        <f>[4]Comparison!K12</f>
        <v>0.82399172391966502</v>
      </c>
      <c r="I39" s="17">
        <f>[4]Comparison!M12</f>
        <v>0.82062838903839685</v>
      </c>
      <c r="J39" s="17">
        <f>[4]Comparison!O12</f>
        <v>0.79458794363640417</v>
      </c>
      <c r="K39" s="40">
        <f>[4]Comparison!Q12</f>
        <v>0.79526689533420769</v>
      </c>
    </row>
  </sheetData>
  <mergeCells count="8">
    <mergeCell ref="H2:K2"/>
    <mergeCell ref="B32:B39"/>
    <mergeCell ref="B5:B12"/>
    <mergeCell ref="B14:B21"/>
    <mergeCell ref="B23:B30"/>
    <mergeCell ref="D2:G2"/>
    <mergeCell ref="D4:G4"/>
    <mergeCell ref="H4:K4"/>
  </mergeCells>
  <conditionalFormatting sqref="D5:K5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:K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:K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:K1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K1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:K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:K1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:K1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:K1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:K2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:K2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K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:K2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:K2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:K2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:K2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:K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0:K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3:K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4:K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:K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6:K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:K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8:K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9:K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:K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:K7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:K10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K1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:K1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K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K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5D83-1C0F-4753-A45E-75AC09352F8A}">
  <dimension ref="B2:N40"/>
  <sheetViews>
    <sheetView showGridLines="0" topLeftCell="A12" workbookViewId="0">
      <selection activeCell="B2" sqref="B2:K39"/>
    </sheetView>
  </sheetViews>
  <sheetFormatPr defaultRowHeight="18.75" outlineLevelRow="1" x14ac:dyDescent="0.3"/>
  <cols>
    <col min="1" max="1" width="5.28515625" style="1" customWidth="1"/>
    <col min="2" max="2" width="14.7109375" style="1" customWidth="1"/>
    <col min="3" max="3" width="30.28515625" style="1" customWidth="1"/>
    <col min="4" max="5" width="18.7109375" style="1" customWidth="1"/>
    <col min="6" max="6" width="18.7109375" style="19" customWidth="1"/>
    <col min="7" max="7" width="18.7109375" style="20" customWidth="1"/>
    <col min="8" max="9" width="18.7109375" style="1" customWidth="1"/>
    <col min="10" max="11" width="18.7109375" style="20" customWidth="1"/>
    <col min="12" max="12" width="1.7109375" style="1" customWidth="1"/>
    <col min="13" max="14" width="9.7109375" style="1" bestFit="1" customWidth="1"/>
    <col min="15" max="16384" width="9.140625" style="1"/>
  </cols>
  <sheetData>
    <row r="2" spans="2:14" s="29" customFormat="1" ht="31.5" customHeight="1" x14ac:dyDescent="0.35">
      <c r="B2" s="24" t="str">
        <f>IF(Aug_overview_classifier!B2=0,"",Aug_overview_classifier!B2)</f>
        <v/>
      </c>
      <c r="C2" s="42" t="str">
        <f>IF(Aug_overview_classifier!C2=0,"",Aug_overview_classifier!C2)</f>
        <v>Classifiers</v>
      </c>
      <c r="D2" s="25" t="str">
        <f>IF(Aug_overview_classifier!D2=0,"",Aug_overview_classifier!D2)</f>
        <v>Augmented</v>
      </c>
      <c r="E2" s="26" t="str">
        <f>IF(Aug_overview_classifier!E2=0,"",Aug_overview_classifier!E2)</f>
        <v/>
      </c>
      <c r="F2" s="26" t="str">
        <f>IF(Aug_overview_classifier!F2=0,"",Aug_overview_classifier!F2)</f>
        <v/>
      </c>
      <c r="G2" s="26" t="str">
        <f>IF(Aug_overview_classifier!G2=0,"",Aug_overview_classifier!G2)</f>
        <v/>
      </c>
      <c r="H2" s="27" t="str">
        <f>IF(Aug_overview_classifier!H2=0,"",Aug_overview_classifier!H2)</f>
        <v>Original</v>
      </c>
      <c r="I2" s="28" t="str">
        <f>IF(Aug_overview_classifier!I2=0,"",Aug_overview_classifier!I2)</f>
        <v/>
      </c>
      <c r="J2" s="28" t="str">
        <f>IF(Aug_overview_classifier!J2=0,"",Aug_overview_classifier!J2)</f>
        <v/>
      </c>
      <c r="K2" s="28" t="str">
        <f>IF(Aug_overview_classifier!K2=0,"",Aug_overview_classifier!K2)</f>
        <v/>
      </c>
    </row>
    <row r="3" spans="2:14" ht="18" customHeight="1" x14ac:dyDescent="0.3">
      <c r="B3" s="2" t="str">
        <f>IF(Aug_overview_classifier!B3=0,"",Aug_overview_classifier!B3)</f>
        <v>Model</v>
      </c>
      <c r="C3" s="32" t="str">
        <f>IF(Aug_overview_classifier!C3=0,"",Aug_overview_classifier!C3)</f>
        <v/>
      </c>
      <c r="D3" s="3" t="str">
        <f>IF(Aug_overview_classifier!D3=0,"",Aug_overview_classifier!D3)</f>
        <v>norm</v>
      </c>
      <c r="E3" s="3" t="str">
        <f>IF(Aug_overview_classifier!E3=0,"",Aug_overview_classifier!E3)</f>
        <v>stand</v>
      </c>
      <c r="F3" s="3" t="str">
        <f>IF(Aug_overview_classifier!F3=0,"",Aug_overview_classifier!F3)</f>
        <v xml:space="preserve"> norm + PCA</v>
      </c>
      <c r="G3" s="3" t="str">
        <f>IF(Aug_overview_classifier!G3=0,"",Aug_overview_classifier!G3)</f>
        <v xml:space="preserve"> stand + PCA</v>
      </c>
      <c r="H3" s="4" t="str">
        <f>IF(Aug_overview_classifier!H3=0,"",Aug_overview_classifier!H3)</f>
        <v>norm</v>
      </c>
      <c r="I3" s="5" t="str">
        <f>IF(Aug_overview_classifier!I3=0,"",Aug_overview_classifier!I3)</f>
        <v>stand</v>
      </c>
      <c r="J3" s="5" t="str">
        <f>IF(Aug_overview_classifier!J3=0,"",Aug_overview_classifier!J3)</f>
        <v xml:space="preserve"> norm + PCA</v>
      </c>
      <c r="K3" s="6" t="str">
        <f>IF(Aug_overview_classifier!K3=0,"",Aug_overview_classifier!K3)</f>
        <v xml:space="preserve"> stand + PCA</v>
      </c>
    </row>
    <row r="4" spans="2:14" x14ac:dyDescent="0.3">
      <c r="B4" s="7" t="str">
        <f>IF(Aug_overview_classifier!B4=0,"",Aug_overview_classifier!B4)</f>
        <v/>
      </c>
      <c r="C4" s="32" t="str">
        <f>IF(Aug_overview_classifier!C4=0,"",Aug_overview_classifier!C4)</f>
        <v/>
      </c>
      <c r="D4" s="43" t="s">
        <v>22</v>
      </c>
      <c r="E4" s="44"/>
      <c r="F4" s="44"/>
      <c r="G4" s="45"/>
      <c r="H4" s="46" t="s">
        <v>22</v>
      </c>
      <c r="I4" s="47"/>
      <c r="J4" s="47"/>
      <c r="K4" s="47"/>
    </row>
    <row r="5" spans="2:14" outlineLevel="1" x14ac:dyDescent="0.3">
      <c r="B5" s="21" t="str">
        <f>IF(Aug_overview_classifier!B5=0,"",Aug_overview_classifier!B5)</f>
        <v>ESC10</v>
      </c>
      <c r="C5" s="9" t="s">
        <v>21</v>
      </c>
      <c r="D5" s="10">
        <f>IF(Aug_overview_classifier!D5=0,"",Aug_overview_classifier!D5)</f>
        <v>0.8670833333333331</v>
      </c>
      <c r="E5" s="10">
        <f>IF(Aug_overview_classifier!E5=0,"",Aug_overview_classifier!E5)</f>
        <v>0.86999999999999977</v>
      </c>
      <c r="F5" s="10">
        <f>IF(Aug_overview_classifier!F5=0,"",Aug_overview_classifier!F5)</f>
        <v>0.8358333333333331</v>
      </c>
      <c r="G5" s="10">
        <f>IF(Aug_overview_classifier!G5=0,"",Aug_overview_classifier!G5)</f>
        <v>0.82083333333333319</v>
      </c>
      <c r="H5" s="11">
        <f>IF(Aug_overview_classifier!H5=0,"",Aug_overview_classifier!H5)</f>
        <v>0.84499999999999997</v>
      </c>
      <c r="I5" s="10">
        <f>IF(Aug_overview_classifier!I5=0,"",Aug_overview_classifier!I5)</f>
        <v>0.85</v>
      </c>
      <c r="J5" s="10">
        <f>IF(Aug_overview_classifier!J5=0,"",Aug_overview_classifier!J5)</f>
        <v>0.81750000000000012</v>
      </c>
      <c r="K5" s="38">
        <f>IF(Aug_overview_classifier!K5=0,"",Aug_overview_classifier!K5)</f>
        <v>0.80249999999999999</v>
      </c>
      <c r="M5" s="22">
        <f>(D5/H5)-1</f>
        <v>2.6134122287968298E-2</v>
      </c>
      <c r="N5" s="22">
        <f>(E5/I5)-1</f>
        <v>2.3529411764705577E-2</v>
      </c>
    </row>
    <row r="6" spans="2:14" outlineLevel="1" x14ac:dyDescent="0.3">
      <c r="B6" s="8" t="str">
        <f>IF(Aug_overview_classifier!B6=0,"",Aug_overview_classifier!B6)</f>
        <v/>
      </c>
      <c r="C6" s="12" t="str">
        <f>IF(Aug_overview_classifier!C6=0,"",Aug_overview_classifier!C6)</f>
        <v>GNB</v>
      </c>
      <c r="D6" s="13">
        <f>IF(Aug_overview_classifier!D6=0,"",Aug_overview_classifier!D6)</f>
        <v>0.72874999999999979</v>
      </c>
      <c r="E6" s="13">
        <f>IF(Aug_overview_classifier!E6=0,"",Aug_overview_classifier!E6)</f>
        <v>0.72874999999999979</v>
      </c>
      <c r="F6" s="13">
        <f>IF(Aug_overview_classifier!F6=0,"",Aug_overview_classifier!F6)</f>
        <v>0.64333333333333298</v>
      </c>
      <c r="G6" s="13">
        <f>IF(Aug_overview_classifier!G6=0,"",Aug_overview_classifier!G6)</f>
        <v>0.58499999999999974</v>
      </c>
      <c r="H6" s="14">
        <f>IF(Aug_overview_classifier!H6=0,"",Aug_overview_classifier!H6)</f>
        <v>0.75</v>
      </c>
      <c r="I6" s="13">
        <f>IF(Aug_overview_classifier!I6=0,"",Aug_overview_classifier!I6)</f>
        <v>0.75</v>
      </c>
      <c r="J6" s="13">
        <f>IF(Aug_overview_classifier!J6=0,"",Aug_overview_classifier!J6)</f>
        <v>0.66249999999999998</v>
      </c>
      <c r="K6" s="39">
        <f>IF(Aug_overview_classifier!K6=0,"",Aug_overview_classifier!K6)</f>
        <v>0.65250000000000008</v>
      </c>
      <c r="M6" s="22">
        <f>(D6/H6)-1</f>
        <v>-2.8333333333333655E-2</v>
      </c>
      <c r="N6" s="22">
        <f>(E6/I6)-1</f>
        <v>-2.8333333333333655E-2</v>
      </c>
    </row>
    <row r="7" spans="2:14" outlineLevel="1" x14ac:dyDescent="0.3">
      <c r="B7" s="8" t="str">
        <f>IF(Aug_overview_classifier!B7=0,"",Aug_overview_classifier!B7)</f>
        <v/>
      </c>
      <c r="C7" s="12" t="str">
        <f>IF(Aug_overview_classifier!C7=0,"",Aug_overview_classifier!C7)</f>
        <v>KNN</v>
      </c>
      <c r="D7" s="13">
        <f>IF(Aug_overview_classifier!D7=0,"",Aug_overview_classifier!D7)</f>
        <v>0.76291666666666658</v>
      </c>
      <c r="E7" s="13">
        <f>IF(Aug_overview_classifier!E7=0,"",Aug_overview_classifier!E7)</f>
        <v>0.73749999999999982</v>
      </c>
      <c r="F7" s="13">
        <f>IF(Aug_overview_classifier!F7=0,"",Aug_overview_classifier!F7)</f>
        <v>0.75416666666666632</v>
      </c>
      <c r="G7" s="13">
        <f>IF(Aug_overview_classifier!G7=0,"",Aug_overview_classifier!G7)</f>
        <v>0.69999999999999984</v>
      </c>
      <c r="H7" s="14">
        <f>IF(Aug_overview_classifier!H7=0,"",Aug_overview_classifier!H7)</f>
        <v>0.75500000000000012</v>
      </c>
      <c r="I7" s="13">
        <f>IF(Aug_overview_classifier!I7=0,"",Aug_overview_classifier!I7)</f>
        <v>0.71750000000000003</v>
      </c>
      <c r="J7" s="13">
        <f>IF(Aug_overview_classifier!J7=0,"",Aug_overview_classifier!J7)</f>
        <v>0.72</v>
      </c>
      <c r="K7" s="39">
        <f>IF(Aug_overview_classifier!K7=0,"",Aug_overview_classifier!K7)</f>
        <v>0.6925</v>
      </c>
      <c r="M7" s="22">
        <f>(D7/H7)-1</f>
        <v>1.0485651214127811E-2</v>
      </c>
      <c r="N7" s="22">
        <f>(E7/I7)-1</f>
        <v>2.7874564459930085E-2</v>
      </c>
    </row>
    <row r="8" spans="2:14" outlineLevel="1" x14ac:dyDescent="0.3">
      <c r="B8" s="8" t="str">
        <f>IF(Aug_overview_classifier!B8=0,"",Aug_overview_classifier!B8)</f>
        <v/>
      </c>
      <c r="C8" s="12" t="str">
        <f>IF(Aug_overview_classifier!C8=0,"",Aug_overview_classifier!C8)</f>
        <v>LR</v>
      </c>
      <c r="D8" s="13">
        <f>IF(Aug_overview_classifier!D8=0,"",Aug_overview_classifier!D8)</f>
        <v>0.86749999999999972</v>
      </c>
      <c r="E8" s="13">
        <f>IF(Aug_overview_classifier!E8=0,"",Aug_overview_classifier!E8)</f>
        <v>0.84833333333333305</v>
      </c>
      <c r="F8" s="13">
        <f>IF(Aug_overview_classifier!F8=0,"",Aug_overview_classifier!F8)</f>
        <v>0.86624999999999963</v>
      </c>
      <c r="G8" s="13">
        <f>IF(Aug_overview_classifier!G8=0,"",Aug_overview_classifier!G8)</f>
        <v>0.84708333333333319</v>
      </c>
      <c r="H8" s="14">
        <f>IF(Aug_overview_classifier!H8=0,"",Aug_overview_classifier!H8)</f>
        <v>0.87250000000000016</v>
      </c>
      <c r="I8" s="13">
        <f>IF(Aug_overview_classifier!I8=0,"",Aug_overview_classifier!I8)</f>
        <v>0.83750000000000002</v>
      </c>
      <c r="J8" s="13">
        <f>IF(Aug_overview_classifier!J8=0,"",Aug_overview_classifier!J8)</f>
        <v>0.87999999999999989</v>
      </c>
      <c r="K8" s="39">
        <f>IF(Aug_overview_classifier!K8=0,"",Aug_overview_classifier!K8)</f>
        <v>0.82499999999999996</v>
      </c>
      <c r="M8" s="22">
        <f>(D8/H8)-1</f>
        <v>-5.7306590257885093E-3</v>
      </c>
      <c r="N8" s="22">
        <f>(E8/I8)-1</f>
        <v>1.293532338308423E-2</v>
      </c>
    </row>
    <row r="9" spans="2:14" outlineLevel="1" x14ac:dyDescent="0.3">
      <c r="B9" s="8" t="str">
        <f>IF(Aug_overview_classifier!B9=0,"",Aug_overview_classifier!B9)</f>
        <v/>
      </c>
      <c r="C9" s="12" t="str">
        <f>IF(Aug_overview_classifier!C9=0,"",Aug_overview_classifier!C9)</f>
        <v>SVM</v>
      </c>
      <c r="D9" s="13">
        <f>IF(Aug_overview_classifier!D9=0,"",Aug_overview_classifier!D9)</f>
        <v>0.87874999999999959</v>
      </c>
      <c r="E9" s="13">
        <f>IF(Aug_overview_classifier!E9=0,"",Aug_overview_classifier!E9)</f>
        <v>0.85499999999999987</v>
      </c>
      <c r="F9" s="13">
        <f>IF(Aug_overview_classifier!F9=0,"",Aug_overview_classifier!F9)</f>
        <v>0.87374999999999969</v>
      </c>
      <c r="G9" s="13">
        <f>IF(Aug_overview_classifier!G9=0,"",Aug_overview_classifier!G9)</f>
        <v>0.85041666666666649</v>
      </c>
      <c r="H9" s="14">
        <f>IF(Aug_overview_classifier!H9=0,"",Aug_overview_classifier!H9)</f>
        <v>0.87750000000000006</v>
      </c>
      <c r="I9" s="13">
        <f>IF(Aug_overview_classifier!I9=0,"",Aug_overview_classifier!I9)</f>
        <v>0.85749999999999993</v>
      </c>
      <c r="J9" s="13">
        <f>IF(Aug_overview_classifier!J9=0,"",Aug_overview_classifier!J9)</f>
        <v>0.875</v>
      </c>
      <c r="K9" s="39">
        <f>IF(Aug_overview_classifier!K9=0,"",Aug_overview_classifier!K9)</f>
        <v>0.84749999999999992</v>
      </c>
      <c r="M9" s="22">
        <f>(D9/H9)-1</f>
        <v>1.4245014245009013E-3</v>
      </c>
      <c r="N9" s="22">
        <f>(E9/I9)-1</f>
        <v>-2.9154518950438302E-3</v>
      </c>
    </row>
    <row r="10" spans="2:14" outlineLevel="1" x14ac:dyDescent="0.3">
      <c r="B10" s="8" t="str">
        <f>IF(Aug_overview_classifier!B10=0,"",Aug_overview_classifier!B10)</f>
        <v/>
      </c>
      <c r="C10" s="12" t="str">
        <f>IF(Aug_overview_classifier!C10=0,"",Aug_overview_classifier!C10)</f>
        <v>Voting</v>
      </c>
      <c r="D10" s="13">
        <f>IF(Aug_overview_classifier!D10=0,"",Aug_overview_classifier!D10)</f>
        <v>0.86416666666666653</v>
      </c>
      <c r="E10" s="13">
        <f>IF(Aug_overview_classifier!E10=0,"",Aug_overview_classifier!E10)</f>
        <v>0.8670833333333331</v>
      </c>
      <c r="F10" s="13">
        <f>IF(Aug_overview_classifier!F10=0,"",Aug_overview_classifier!F10)</f>
        <v>0.86999999999999955</v>
      </c>
      <c r="G10" s="13">
        <f>IF(Aug_overview_classifier!G10=0,"",Aug_overview_classifier!G10)</f>
        <v>0.85458333333333325</v>
      </c>
      <c r="H10" s="14">
        <f>IF(Aug_overview_classifier!H10=0,"",Aug_overview_classifier!H10)</f>
        <v>0.85500000000000009</v>
      </c>
      <c r="I10" s="13">
        <f>IF(Aug_overview_classifier!I10=0,"",Aug_overview_classifier!I10)</f>
        <v>0.86250000000000004</v>
      </c>
      <c r="J10" s="13">
        <f>IF(Aug_overview_classifier!J10=0,"",Aug_overview_classifier!J10)</f>
        <v>0.84250000000000003</v>
      </c>
      <c r="K10" s="39">
        <f>IF(Aug_overview_classifier!K10=0,"",Aug_overview_classifier!K10)</f>
        <v>0.84250000000000003</v>
      </c>
      <c r="M10" s="22">
        <f>(D10/H10)-1</f>
        <v>1.0721247563352465E-2</v>
      </c>
      <c r="N10" s="22">
        <f>(E10/I10)-1</f>
        <v>5.3140096618353727E-3</v>
      </c>
    </row>
    <row r="11" spans="2:14" outlineLevel="1" x14ac:dyDescent="0.3">
      <c r="B11" s="8" t="str">
        <f>IF(Aug_overview_classifier!B11=0,"",Aug_overview_classifier!B11)</f>
        <v/>
      </c>
      <c r="C11" s="12" t="str">
        <f>IF(Aug_overview_classifier!C11=0,"",Aug_overview_classifier!C11)</f>
        <v>ANN</v>
      </c>
      <c r="D11" s="13">
        <f>IF(Aug_overview_classifier!D11=0,"",Aug_overview_classifier!D11)</f>
        <v>0.86166666666666614</v>
      </c>
      <c r="E11" s="13">
        <f>IF(Aug_overview_classifier!E11=0,"",Aug_overview_classifier!E11)</f>
        <v>0.85708333333333298</v>
      </c>
      <c r="F11" s="13">
        <f>IF(Aug_overview_classifier!F11=0,"",Aug_overview_classifier!F11)</f>
        <v>0.86666666666666647</v>
      </c>
      <c r="G11" s="13">
        <f>IF(Aug_overview_classifier!G11=0,"",Aug_overview_classifier!G11)</f>
        <v>0.85666666666666624</v>
      </c>
      <c r="H11" s="14">
        <f>IF(Aug_overview_classifier!H11=0,"",Aug_overview_classifier!H11)</f>
        <v>0.84750000000000014</v>
      </c>
      <c r="I11" s="13">
        <f>IF(Aug_overview_classifier!I11=0,"",Aug_overview_classifier!I11)</f>
        <v>0.83000000000000007</v>
      </c>
      <c r="J11" s="13">
        <f>IF(Aug_overview_classifier!J11=0,"",Aug_overview_classifier!J11)</f>
        <v>0.84749999999999992</v>
      </c>
      <c r="K11" s="39">
        <f>IF(Aug_overview_classifier!K11=0,"",Aug_overview_classifier!K11)</f>
        <v>0.78999999999999992</v>
      </c>
      <c r="M11" s="22">
        <f>(D11/H11)-1</f>
        <v>1.6715830875122073E-2</v>
      </c>
      <c r="N11" s="22">
        <f>(E11/I11)-1</f>
        <v>3.2630522088352931E-2</v>
      </c>
    </row>
    <row r="12" spans="2:14" outlineLevel="1" x14ac:dyDescent="0.3">
      <c r="B12" s="15" t="str">
        <f>IF(Aug_overview_classifier!B12=0,"",Aug_overview_classifier!B12)</f>
        <v/>
      </c>
      <c r="C12" s="16" t="str">
        <f>IF(Aug_overview_classifier!C12=0,"",Aug_overview_classifier!C12)</f>
        <v>CNN 1D</v>
      </c>
      <c r="D12" s="17">
        <f>IF(Aug_overview_classifier!D12=0,"",Aug_overview_classifier!D12)</f>
        <v>0.85666666666666647</v>
      </c>
      <c r="E12" s="17">
        <f>IF(Aug_overview_classifier!E12=0,"",Aug_overview_classifier!E12)</f>
        <v>0.84958333333333302</v>
      </c>
      <c r="F12" s="17">
        <f>IF(Aug_overview_classifier!F12=0,"",Aug_overview_classifier!F12)</f>
        <v>0.82333333333333303</v>
      </c>
      <c r="G12" s="17">
        <f>IF(Aug_overview_classifier!G12=0,"",Aug_overview_classifier!G12)</f>
        <v>0.80291666666666628</v>
      </c>
      <c r="H12" s="18">
        <f>IF(Aug_overview_classifier!H12=0,"",Aug_overview_classifier!H12)</f>
        <v>0.84749999999999992</v>
      </c>
      <c r="I12" s="17">
        <f>IF(Aug_overview_classifier!I12=0,"",Aug_overview_classifier!I12)</f>
        <v>0.8125</v>
      </c>
      <c r="J12" s="17">
        <f>IF(Aug_overview_classifier!J12=0,"",Aug_overview_classifier!J12)</f>
        <v>0.65500000000000003</v>
      </c>
      <c r="K12" s="40">
        <f>IF(Aug_overview_classifier!K12=0,"",Aug_overview_classifier!K12)</f>
        <v>0.7</v>
      </c>
      <c r="M12" s="22">
        <f>(D12/H12)-1</f>
        <v>1.0816125860373615E-2</v>
      </c>
      <c r="N12" s="22">
        <f>(E12/I12)-1</f>
        <v>4.5641025641025346E-2</v>
      </c>
    </row>
    <row r="13" spans="2:14" s="35" customFormat="1" ht="9" customHeight="1" outlineLevel="1" x14ac:dyDescent="0.3">
      <c r="B13" s="31" t="str">
        <f>IF(Aug_overview_classifier!B13=0,"",Aug_overview_classifier!B13)</f>
        <v/>
      </c>
      <c r="C13" s="32" t="str">
        <f>IF(Aug_overview_classifier!C13=0,"",Aug_overview_classifier!C13)</f>
        <v/>
      </c>
      <c r="D13" s="33" t="str">
        <f>IF(Aug_overview_classifier!D13=0,"",Aug_overview_classifier!D13)</f>
        <v/>
      </c>
      <c r="E13" s="33" t="str">
        <f>IF(Aug_overview_classifier!E13=0,"",Aug_overview_classifier!E13)</f>
        <v/>
      </c>
      <c r="F13" s="33" t="str">
        <f>IF(Aug_overview_classifier!F13=0,"",Aug_overview_classifier!F13)</f>
        <v/>
      </c>
      <c r="G13" s="33" t="str">
        <f>IF(Aug_overview_classifier!G13=0,"",Aug_overview_classifier!G13)</f>
        <v/>
      </c>
      <c r="H13" s="34" t="str">
        <f>IF(Aug_overview_classifier!H13=0,"",Aug_overview_classifier!H13)</f>
        <v/>
      </c>
      <c r="I13" s="33" t="str">
        <f>IF(Aug_overview_classifier!I13=0,"",Aug_overview_classifier!I13)</f>
        <v/>
      </c>
      <c r="J13" s="33" t="str">
        <f>IF(Aug_overview_classifier!J13=0,"",Aug_overview_classifier!J13)</f>
        <v/>
      </c>
      <c r="K13" s="41" t="str">
        <f>IF(Aug_overview_classifier!K13=0,"",Aug_overview_classifier!K13)</f>
        <v/>
      </c>
      <c r="M13" s="36">
        <f>AVERAGE(M5:N12)</f>
        <v>9.931847414804941E-3</v>
      </c>
      <c r="N13" s="36"/>
    </row>
    <row r="14" spans="2:14" outlineLevel="1" x14ac:dyDescent="0.3">
      <c r="B14" s="21" t="str">
        <f>IF(Aug_overview_classifier!B14=0,"",Aug_overview_classifier!B14)</f>
        <v>BDLib2</v>
      </c>
      <c r="C14" s="9" t="s">
        <v>21</v>
      </c>
      <c r="D14" s="10">
        <f>IF(Aug_overview_classifier!D14=0,"",Aug_overview_classifier!D14)</f>
        <v>0.81018518518518468</v>
      </c>
      <c r="E14" s="10">
        <f>IF(Aug_overview_classifier!E14=0,"",Aug_overview_classifier!E14)</f>
        <v>0.79537037037037006</v>
      </c>
      <c r="F14" s="10">
        <f>IF(Aug_overview_classifier!F14=0,"",Aug_overview_classifier!F14)</f>
        <v>0.75277777777777732</v>
      </c>
      <c r="G14" s="10">
        <f>IF(Aug_overview_classifier!G14=0,"",Aug_overview_classifier!G14)</f>
        <v>0.73888888888888837</v>
      </c>
      <c r="H14" s="11">
        <f>IF(Aug_overview_classifier!H14=0,"",Aug_overview_classifier!H14)</f>
        <v>0.79444444444444395</v>
      </c>
      <c r="I14" s="10">
        <f>IF(Aug_overview_classifier!I14=0,"",Aug_overview_classifier!I14)</f>
        <v>0.79999999999999971</v>
      </c>
      <c r="J14" s="10">
        <f>IF(Aug_overview_classifier!J14=0,"",Aug_overview_classifier!J14)</f>
        <v>0.69444444444444409</v>
      </c>
      <c r="K14" s="38">
        <f>IF(Aug_overview_classifier!K14=0,"",Aug_overview_classifier!K14)</f>
        <v>0.67222222222222194</v>
      </c>
      <c r="M14" s="22">
        <f>(D14/H14)-1</f>
        <v>1.9813519813519864E-2</v>
      </c>
      <c r="N14" s="22">
        <f>(E14/I14)-1</f>
        <v>-5.7870370370370905E-3</v>
      </c>
    </row>
    <row r="15" spans="2:14" outlineLevel="1" x14ac:dyDescent="0.3">
      <c r="B15" s="8" t="str">
        <f>IF(Aug_overview_classifier!B15=0,"",Aug_overview_classifier!B15)</f>
        <v/>
      </c>
      <c r="C15" s="12" t="str">
        <f>IF(Aug_overview_classifier!C15=0,"",Aug_overview_classifier!C15)</f>
        <v>GNB</v>
      </c>
      <c r="D15" s="13">
        <f>IF(Aug_overview_classifier!D15=0,"",Aug_overview_classifier!D15)</f>
        <v>0.66481481481481441</v>
      </c>
      <c r="E15" s="13">
        <f>IF(Aug_overview_classifier!E15=0,"",Aug_overview_classifier!E15)</f>
        <v>0.66388888888888831</v>
      </c>
      <c r="F15" s="13">
        <f>IF(Aug_overview_classifier!F15=0,"",Aug_overview_classifier!F15)</f>
        <v>0.63703703703703674</v>
      </c>
      <c r="G15" s="13">
        <f>IF(Aug_overview_classifier!G15=0,"",Aug_overview_classifier!G15)</f>
        <v>0.5851851851851847</v>
      </c>
      <c r="H15" s="14">
        <f>IF(Aug_overview_classifier!H15=0,"",Aug_overview_classifier!H15)</f>
        <v>0.69444444444444409</v>
      </c>
      <c r="I15" s="13">
        <f>IF(Aug_overview_classifier!I15=0,"",Aug_overview_classifier!I15)</f>
        <v>0.69444444444444409</v>
      </c>
      <c r="J15" s="13">
        <f>IF(Aug_overview_classifier!J15=0,"",Aug_overview_classifier!J15)</f>
        <v>0.54999999999999938</v>
      </c>
      <c r="K15" s="39">
        <f>IF(Aug_overview_classifier!K15=0,"",Aug_overview_classifier!K15)</f>
        <v>0.5444444444444444</v>
      </c>
      <c r="M15" s="22">
        <f>(D15/H15)-1</f>
        <v>-4.2666666666666742E-2</v>
      </c>
      <c r="N15" s="22">
        <f>(E15/I15)-1</f>
        <v>-4.4000000000000372E-2</v>
      </c>
    </row>
    <row r="16" spans="2:14" outlineLevel="1" x14ac:dyDescent="0.3">
      <c r="B16" s="8" t="str">
        <f>IF(Aug_overview_classifier!B16=0,"",Aug_overview_classifier!B16)</f>
        <v/>
      </c>
      <c r="C16" s="12" t="str">
        <f>IF(Aug_overview_classifier!C16=0,"",Aug_overview_classifier!C16)</f>
        <v>KNN</v>
      </c>
      <c r="D16" s="13">
        <f>IF(Aug_overview_classifier!D16=0,"",Aug_overview_classifier!D16)</f>
        <v>0.69259259259259187</v>
      </c>
      <c r="E16" s="13">
        <f>IF(Aug_overview_classifier!E16=0,"",Aug_overview_classifier!E16)</f>
        <v>0.66481481481481441</v>
      </c>
      <c r="F16" s="13">
        <f>IF(Aug_overview_classifier!F16=0,"",Aug_overview_classifier!F16)</f>
        <v>0.65740740740740666</v>
      </c>
      <c r="G16" s="13">
        <f>IF(Aug_overview_classifier!G16=0,"",Aug_overview_classifier!G16)</f>
        <v>0.6138888888888886</v>
      </c>
      <c r="H16" s="14">
        <f>IF(Aug_overview_classifier!H16=0,"",Aug_overview_classifier!H16)</f>
        <v>0.63888888888888862</v>
      </c>
      <c r="I16" s="13">
        <f>IF(Aug_overview_classifier!I16=0,"",Aug_overview_classifier!I16)</f>
        <v>0.62222222222222168</v>
      </c>
      <c r="J16" s="13">
        <f>IF(Aug_overview_classifier!J16=0,"",Aug_overview_classifier!J16)</f>
        <v>0.58888888888888868</v>
      </c>
      <c r="K16" s="39">
        <f>IF(Aug_overview_classifier!K16=0,"",Aug_overview_classifier!K16)</f>
        <v>0.52777777777777768</v>
      </c>
      <c r="M16" s="22">
        <f>(D16/H16)-1</f>
        <v>8.4057971014492194E-2</v>
      </c>
      <c r="N16" s="22">
        <f>(E16/I16)-1</f>
        <v>6.8452380952381153E-2</v>
      </c>
    </row>
    <row r="17" spans="2:14" outlineLevel="1" x14ac:dyDescent="0.3">
      <c r="B17" s="8" t="str">
        <f>IF(Aug_overview_classifier!B17=0,"",Aug_overview_classifier!B17)</f>
        <v/>
      </c>
      <c r="C17" s="12" t="str">
        <f>IF(Aug_overview_classifier!C17=0,"",Aug_overview_classifier!C17)</f>
        <v>LR</v>
      </c>
      <c r="D17" s="13">
        <f>IF(Aug_overview_classifier!D17=0,"",Aug_overview_classifier!D17)</f>
        <v>0.780555555555555</v>
      </c>
      <c r="E17" s="13">
        <f>IF(Aug_overview_classifier!E17=0,"",Aug_overview_classifier!E17)</f>
        <v>0.78518518518518465</v>
      </c>
      <c r="F17" s="13">
        <f>IF(Aug_overview_classifier!F17=0,"",Aug_overview_classifier!F17)</f>
        <v>0.77592592592592535</v>
      </c>
      <c r="G17" s="13">
        <f>IF(Aug_overview_classifier!G17=0,"",Aug_overview_classifier!G17)</f>
        <v>0.77592592592592524</v>
      </c>
      <c r="H17" s="14">
        <f>IF(Aug_overview_classifier!H17=0,"",Aug_overview_classifier!H17)</f>
        <v>0.74444444444444402</v>
      </c>
      <c r="I17" s="13">
        <f>IF(Aug_overview_classifier!I17=0,"",Aug_overview_classifier!I17)</f>
        <v>0.77777777777777768</v>
      </c>
      <c r="J17" s="13">
        <f>IF(Aug_overview_classifier!J17=0,"",Aug_overview_classifier!J17)</f>
        <v>0.7388888888888886</v>
      </c>
      <c r="K17" s="39">
        <f>IF(Aug_overview_classifier!K17=0,"",Aug_overview_classifier!K17)</f>
        <v>0.72222222222222199</v>
      </c>
      <c r="M17" s="22">
        <f>(D17/H17)-1</f>
        <v>4.8507462686566916E-2</v>
      </c>
      <c r="N17" s="22">
        <f>(E17/I17)-1</f>
        <v>9.5238095238090459E-3</v>
      </c>
    </row>
    <row r="18" spans="2:14" outlineLevel="1" x14ac:dyDescent="0.3">
      <c r="B18" s="8" t="str">
        <f>IF(Aug_overview_classifier!B18=0,"",Aug_overview_classifier!B18)</f>
        <v/>
      </c>
      <c r="C18" s="12" t="str">
        <f>IF(Aug_overview_classifier!C18=0,"",Aug_overview_classifier!C18)</f>
        <v>SVM</v>
      </c>
      <c r="D18" s="13">
        <f>IF(Aug_overview_classifier!D18=0,"",Aug_overview_classifier!D18)</f>
        <v>0.77407407407407336</v>
      </c>
      <c r="E18" s="13">
        <f>IF(Aug_overview_classifier!E18=0,"",Aug_overview_classifier!E18)</f>
        <v>0.77314814814814758</v>
      </c>
      <c r="F18" s="13">
        <f>IF(Aug_overview_classifier!F18=0,"",Aug_overview_classifier!F18)</f>
        <v>0.7638888888888884</v>
      </c>
      <c r="G18" s="13">
        <f>IF(Aug_overview_classifier!G18=0,"",Aug_overview_classifier!G18)</f>
        <v>0.75740740740740709</v>
      </c>
      <c r="H18" s="14">
        <f>IF(Aug_overview_classifier!H18=0,"",Aug_overview_classifier!H18)</f>
        <v>0.76111111111111074</v>
      </c>
      <c r="I18" s="13">
        <f>IF(Aug_overview_classifier!I18=0,"",Aug_overview_classifier!I18)</f>
        <v>0.72222222222222199</v>
      </c>
      <c r="J18" s="13">
        <f>IF(Aug_overview_classifier!J18=0,"",Aug_overview_classifier!J18)</f>
        <v>0.74999999999999944</v>
      </c>
      <c r="K18" s="39">
        <f>IF(Aug_overview_classifier!K18=0,"",Aug_overview_classifier!K18)</f>
        <v>0.72222222222222199</v>
      </c>
      <c r="M18" s="22">
        <f>(D18/H18)-1</f>
        <v>1.7031630170315948E-2</v>
      </c>
      <c r="N18" s="22">
        <f>(E18/I18)-1</f>
        <v>7.051282051282004E-2</v>
      </c>
    </row>
    <row r="19" spans="2:14" outlineLevel="1" x14ac:dyDescent="0.3">
      <c r="B19" s="8" t="str">
        <f>IF(Aug_overview_classifier!B19=0,"",Aug_overview_classifier!B19)</f>
        <v/>
      </c>
      <c r="C19" s="12" t="str">
        <f>IF(Aug_overview_classifier!C19=0,"",Aug_overview_classifier!C19)</f>
        <v>Voting</v>
      </c>
      <c r="D19" s="13">
        <f>IF(Aug_overview_classifier!D19=0,"",Aug_overview_classifier!D19)</f>
        <v>0.76666666666666627</v>
      </c>
      <c r="E19" s="13">
        <f>IF(Aug_overview_classifier!E19=0,"",Aug_overview_classifier!E19)</f>
        <v>0.77870370370370345</v>
      </c>
      <c r="F19" s="13">
        <f>IF(Aug_overview_classifier!F19=0,"",Aug_overview_classifier!F19)</f>
        <v>0.76666666666666627</v>
      </c>
      <c r="G19" s="13">
        <f>IF(Aug_overview_classifier!G19=0,"",Aug_overview_classifier!G19)</f>
        <v>0.75092592592592533</v>
      </c>
      <c r="H19" s="14">
        <f>IF(Aug_overview_classifier!H19=0,"",Aug_overview_classifier!H19)</f>
        <v>0.72777777777777752</v>
      </c>
      <c r="I19" s="13">
        <f>IF(Aug_overview_classifier!I19=0,"",Aug_overview_classifier!I19)</f>
        <v>0.76111111111111063</v>
      </c>
      <c r="J19" s="13">
        <f>IF(Aug_overview_classifier!J19=0,"",Aug_overview_classifier!J19)</f>
        <v>0.69999999999999962</v>
      </c>
      <c r="K19" s="39">
        <f>IF(Aug_overview_classifier!K19=0,"",Aug_overview_classifier!K19)</f>
        <v>0.7388888888888886</v>
      </c>
      <c r="M19" s="22">
        <f>(D19/H19)-1</f>
        <v>5.343511450381655E-2</v>
      </c>
      <c r="N19" s="22">
        <f>(E19/I19)-1</f>
        <v>2.3114355231143913E-2</v>
      </c>
    </row>
    <row r="20" spans="2:14" outlineLevel="1" x14ac:dyDescent="0.3">
      <c r="B20" s="8" t="str">
        <f>IF(Aug_overview_classifier!B20=0,"",Aug_overview_classifier!B20)</f>
        <v/>
      </c>
      <c r="C20" s="12" t="str">
        <f>IF(Aug_overview_classifier!C20=0,"",Aug_overview_classifier!C20)</f>
        <v>ANN</v>
      </c>
      <c r="D20" s="13">
        <f>IF(Aug_overview_classifier!D20=0,"",Aug_overview_classifier!D20)</f>
        <v>0.78055555555555534</v>
      </c>
      <c r="E20" s="13">
        <f>IF(Aug_overview_classifier!E20=0,"",Aug_overview_classifier!E20)</f>
        <v>0.79722222222222205</v>
      </c>
      <c r="F20" s="13">
        <f>IF(Aug_overview_classifier!F20=0,"",Aug_overview_classifier!F20)</f>
        <v>0.76018518518518474</v>
      </c>
      <c r="G20" s="13">
        <f>IF(Aug_overview_classifier!G20=0,"",Aug_overview_classifier!G20)</f>
        <v>0.76203703703703629</v>
      </c>
      <c r="H20" s="14">
        <f>IF(Aug_overview_classifier!H20=0,"",Aug_overview_classifier!H20)</f>
        <v>0.6777777777777777</v>
      </c>
      <c r="I20" s="13">
        <f>IF(Aug_overview_classifier!I20=0,"",Aug_overview_classifier!I20)</f>
        <v>0.6777777777777777</v>
      </c>
      <c r="J20" s="13">
        <f>IF(Aug_overview_classifier!J20=0,"",Aug_overview_classifier!J20)</f>
        <v>0.59999999999999964</v>
      </c>
      <c r="K20" s="39">
        <f>IF(Aug_overview_classifier!K20=0,"",Aug_overview_classifier!K20)</f>
        <v>0.69444444444444409</v>
      </c>
      <c r="M20" s="22">
        <f>(D20/H20)-1</f>
        <v>0.15163934426229497</v>
      </c>
      <c r="N20" s="22">
        <f>(E20/I20)-1</f>
        <v>0.17622950819672112</v>
      </c>
    </row>
    <row r="21" spans="2:14" outlineLevel="1" x14ac:dyDescent="0.3">
      <c r="B21" s="15" t="str">
        <f>IF(Aug_overview_classifier!B21=0,"",Aug_overview_classifier!B21)</f>
        <v/>
      </c>
      <c r="C21" s="16" t="str">
        <f>IF(Aug_overview_classifier!C21=0,"",Aug_overview_classifier!C21)</f>
        <v>CNN 1D</v>
      </c>
      <c r="D21" s="17">
        <f>IF(Aug_overview_classifier!D21=0,"",Aug_overview_classifier!D21)</f>
        <v>0.78611111111111065</v>
      </c>
      <c r="E21" s="17">
        <f>IF(Aug_overview_classifier!E21=0,"",Aug_overview_classifier!E21)</f>
        <v>0.73611111111111072</v>
      </c>
      <c r="F21" s="17">
        <f>IF(Aug_overview_classifier!F21=0,"",Aug_overview_classifier!F21)</f>
        <v>0.68796296296296278</v>
      </c>
      <c r="G21" s="17">
        <f>IF(Aug_overview_classifier!G21=0,"",Aug_overview_classifier!G21)</f>
        <v>0.656481481481481</v>
      </c>
      <c r="H21" s="18">
        <f>IF(Aug_overview_classifier!H21=0,"",Aug_overview_classifier!H21)</f>
        <v>0.69444444444444431</v>
      </c>
      <c r="I21" s="17">
        <f>IF(Aug_overview_classifier!I21=0,"",Aug_overview_classifier!I21)</f>
        <v>0.62222222222222201</v>
      </c>
      <c r="J21" s="17">
        <f>IF(Aug_overview_classifier!J21=0,"",Aug_overview_classifier!J21)</f>
        <v>0.50555555555555542</v>
      </c>
      <c r="K21" s="40">
        <f>IF(Aug_overview_classifier!K21=0,"",Aug_overview_classifier!K21)</f>
        <v>0.54999999999999971</v>
      </c>
      <c r="M21" s="22">
        <f>(D21/H21)-1</f>
        <v>0.13199999999999945</v>
      </c>
      <c r="N21" s="22">
        <f>(E21/I21)-1</f>
        <v>0.18303571428571397</v>
      </c>
    </row>
    <row r="22" spans="2:14" s="35" customFormat="1" ht="9" customHeight="1" outlineLevel="1" x14ac:dyDescent="0.3">
      <c r="B22" s="31" t="str">
        <f>IF(Aug_overview_classifier!B22=0,"",Aug_overview_classifier!B22)</f>
        <v/>
      </c>
      <c r="C22" s="32" t="str">
        <f>IF(Aug_overview_classifier!C22=0,"",Aug_overview_classifier!C22)</f>
        <v/>
      </c>
      <c r="D22" s="33" t="str">
        <f>IF(Aug_overview_classifier!D22=0,"",Aug_overview_classifier!D22)</f>
        <v/>
      </c>
      <c r="E22" s="33" t="str">
        <f>IF(Aug_overview_classifier!E22=0,"",Aug_overview_classifier!E22)</f>
        <v/>
      </c>
      <c r="F22" s="33" t="str">
        <f>IF(Aug_overview_classifier!F22=0,"",Aug_overview_classifier!F22)</f>
        <v/>
      </c>
      <c r="G22" s="33" t="str">
        <f>IF(Aug_overview_classifier!G22=0,"",Aug_overview_classifier!G22)</f>
        <v/>
      </c>
      <c r="H22" s="34" t="str">
        <f>IF(Aug_overview_classifier!H22=0,"",Aug_overview_classifier!H22)</f>
        <v/>
      </c>
      <c r="I22" s="33" t="str">
        <f>IF(Aug_overview_classifier!I22=0,"",Aug_overview_classifier!I22)</f>
        <v/>
      </c>
      <c r="J22" s="33" t="str">
        <f>IF(Aug_overview_classifier!J22=0,"",Aug_overview_classifier!J22)</f>
        <v/>
      </c>
      <c r="K22" s="41" t="str">
        <f>IF(Aug_overview_classifier!K22=0,"",Aug_overview_classifier!K22)</f>
        <v/>
      </c>
      <c r="M22" s="36">
        <f>AVERAGE(M14:N21)</f>
        <v>5.9056245465618183E-2</v>
      </c>
      <c r="N22" s="36"/>
    </row>
    <row r="23" spans="2:14" outlineLevel="1" x14ac:dyDescent="0.3">
      <c r="B23" s="21" t="str">
        <f>IF(Aug_overview_classifier!B23=0,"",Aug_overview_classifier!B23)</f>
        <v>US8K</v>
      </c>
      <c r="C23" s="9" t="s">
        <v>21</v>
      </c>
      <c r="D23" s="10">
        <f>IF(Aug_overview_classifier!D23=0,"",Aug_overview_classifier!D23)</f>
        <v>0.6775615024024223</v>
      </c>
      <c r="E23" s="10">
        <f>IF(Aug_overview_classifier!E23=0,"",Aug_overview_classifier!E23)</f>
        <v>0.67701075028200131</v>
      </c>
      <c r="F23" s="10">
        <f>IF(Aug_overview_classifier!F23=0,"",Aug_overview_classifier!F23)</f>
        <v>0.65953401779962006</v>
      </c>
      <c r="G23" s="10">
        <f>IF(Aug_overview_classifier!G23=0,"",Aug_overview_classifier!G23)</f>
        <v>0.65596916664442972</v>
      </c>
      <c r="H23" s="11">
        <f>IF(Aug_overview_classifier!H23=0,"",Aug_overview_classifier!H23)</f>
        <v>0.68115347790648706</v>
      </c>
      <c r="I23" s="10">
        <f>IF(Aug_overview_classifier!I23=0,"",Aug_overview_classifier!I23)</f>
        <v>0.67811022662123488</v>
      </c>
      <c r="J23" s="10">
        <f>IF(Aug_overview_classifier!J23=0,"",Aug_overview_classifier!J23)</f>
        <v>0.65421509588456661</v>
      </c>
      <c r="K23" s="38">
        <f>IF(Aug_overview_classifier!K23=0,"",Aug_overview_classifier!K23)</f>
        <v>0.66672475677079823</v>
      </c>
      <c r="M23" s="22">
        <f>(D23/H23)-1</f>
        <v>-5.2733717445070383E-3</v>
      </c>
      <c r="N23" s="22">
        <f>(E23/I23)-1</f>
        <v>-1.6213829198711283E-3</v>
      </c>
    </row>
    <row r="24" spans="2:14" outlineLevel="1" x14ac:dyDescent="0.3">
      <c r="B24" s="8" t="str">
        <f>IF(Aug_overview_classifier!B24=0,"",Aug_overview_classifier!B24)</f>
        <v/>
      </c>
      <c r="C24" s="12" t="str">
        <f>IF(Aug_overview_classifier!C24=0,"",Aug_overview_classifier!C24)</f>
        <v>GNB</v>
      </c>
      <c r="D24" s="13">
        <f>IF(Aug_overview_classifier!D24=0,"",Aug_overview_classifier!D24)</f>
        <v>0.41930612852983512</v>
      </c>
      <c r="E24" s="13">
        <f>IF(Aug_overview_classifier!E24=0,"",Aug_overview_classifier!E24)</f>
        <v>0.41930612852983512</v>
      </c>
      <c r="F24" s="13">
        <f>IF(Aug_overview_classifier!F24=0,"",Aug_overview_classifier!F24)</f>
        <v>0.4633617871664592</v>
      </c>
      <c r="G24" s="13">
        <f>IF(Aug_overview_classifier!G24=0,"",Aug_overview_classifier!G24)</f>
        <v>0.35061459901407588</v>
      </c>
      <c r="H24" s="14">
        <f>IF(Aug_overview_classifier!H24=0,"",Aug_overview_classifier!H24)</f>
        <v>0.45072533371321616</v>
      </c>
      <c r="I24" s="13">
        <f>IF(Aug_overview_classifier!I24=0,"",Aug_overview_classifier!I24)</f>
        <v>0.45072533371321616</v>
      </c>
      <c r="J24" s="13">
        <f>IF(Aug_overview_classifier!J24=0,"",Aug_overview_classifier!J24)</f>
        <v>0.45378922251170117</v>
      </c>
      <c r="K24" s="39">
        <f>IF(Aug_overview_classifier!K24=0,"",Aug_overview_classifier!K24)</f>
        <v>0.38718583822531505</v>
      </c>
      <c r="M24" s="22">
        <f>(D24/H24)-1</f>
        <v>-6.9708096779339646E-2</v>
      </c>
      <c r="N24" s="22">
        <f>(E24/I24)-1</f>
        <v>-6.9708096779339646E-2</v>
      </c>
    </row>
    <row r="25" spans="2:14" outlineLevel="1" x14ac:dyDescent="0.3">
      <c r="B25" s="8" t="str">
        <f>IF(Aug_overview_classifier!B25=0,"",Aug_overview_classifier!B25)</f>
        <v/>
      </c>
      <c r="C25" s="12" t="str">
        <f>IF(Aug_overview_classifier!C25=0,"",Aug_overview_classifier!C25)</f>
        <v>KNN</v>
      </c>
      <c r="D25" s="13">
        <f>IF(Aug_overview_classifier!D25=0,"",Aug_overview_classifier!D25)</f>
        <v>0.57386420423432549</v>
      </c>
      <c r="E25" s="13">
        <f>IF(Aug_overview_classifier!E25=0,"",Aug_overview_classifier!E25)</f>
        <v>0.57627406078347732</v>
      </c>
      <c r="F25" s="13">
        <f>IF(Aug_overview_classifier!F25=0,"",Aug_overview_classifier!F25)</f>
        <v>0.56419850464924826</v>
      </c>
      <c r="G25" s="13">
        <f>IF(Aug_overview_classifier!G25=0,"",Aug_overview_classifier!G25)</f>
        <v>0.56403543926158206</v>
      </c>
      <c r="H25" s="14">
        <f>IF(Aug_overview_classifier!H25=0,"",Aug_overview_classifier!H25)</f>
        <v>0.57214583775790318</v>
      </c>
      <c r="I25" s="13">
        <f>IF(Aug_overview_classifier!I25=0,"",Aug_overview_classifier!I25)</f>
        <v>0.56803434250641516</v>
      </c>
      <c r="J25" s="13">
        <f>IF(Aug_overview_classifier!J25=0,"",Aug_overview_classifier!J25)</f>
        <v>0.56892176463865141</v>
      </c>
      <c r="K25" s="39">
        <f>IF(Aug_overview_classifier!K25=0,"",Aug_overview_classifier!K25)</f>
        <v>0.56134291381070411</v>
      </c>
      <c r="M25" s="22">
        <f>(D25/H25)-1</f>
        <v>3.0033714536072953E-3</v>
      </c>
      <c r="N25" s="22">
        <f>(E25/I25)-1</f>
        <v>1.4505669218352057E-2</v>
      </c>
    </row>
    <row r="26" spans="2:14" outlineLevel="1" x14ac:dyDescent="0.3">
      <c r="B26" s="8" t="str">
        <f>IF(Aug_overview_classifier!B26=0,"",Aug_overview_classifier!B26)</f>
        <v/>
      </c>
      <c r="C26" s="12" t="str">
        <f>IF(Aug_overview_classifier!C26=0,"",Aug_overview_classifier!C26)</f>
        <v>LR</v>
      </c>
      <c r="D26" s="13">
        <f>IF(Aug_overview_classifier!D26=0,"",Aug_overview_classifier!D26)</f>
        <v>0.67774017657710606</v>
      </c>
      <c r="E26" s="13">
        <f>IF(Aug_overview_classifier!E26=0,"",Aug_overview_classifier!E26)</f>
        <v>0.68020265158907123</v>
      </c>
      <c r="F26" s="13">
        <f>IF(Aug_overview_classifier!F26=0,"",Aug_overview_classifier!F26)</f>
        <v>0.67221533323954075</v>
      </c>
      <c r="G26" s="13">
        <f>IF(Aug_overview_classifier!G26=0,"",Aug_overview_classifier!G26)</f>
        <v>0.67399759040755924</v>
      </c>
      <c r="H26" s="14">
        <f>IF(Aug_overview_classifier!H26=0,"",Aug_overview_classifier!H26)</f>
        <v>0.6958895780351696</v>
      </c>
      <c r="I26" s="13">
        <f>IF(Aug_overview_classifier!I26=0,"",Aug_overview_classifier!I26)</f>
        <v>0.69032705870554245</v>
      </c>
      <c r="J26" s="13">
        <f>IF(Aug_overview_classifier!J26=0,"",Aug_overview_classifier!J26)</f>
        <v>0.69579895463618568</v>
      </c>
      <c r="K26" s="39">
        <f>IF(Aug_overview_classifier!K26=0,"",Aug_overview_classifier!K26)</f>
        <v>0.68987693176877962</v>
      </c>
      <c r="M26" s="22">
        <f>(D26/H26)-1</f>
        <v>-2.6080864020564865E-2</v>
      </c>
      <c r="N26" s="22">
        <f>(E26/I26)-1</f>
        <v>-1.4666102087111943E-2</v>
      </c>
    </row>
    <row r="27" spans="2:14" outlineLevel="1" x14ac:dyDescent="0.3">
      <c r="B27" s="8" t="str">
        <f>IF(Aug_overview_classifier!B27=0,"",Aug_overview_classifier!B27)</f>
        <v/>
      </c>
      <c r="C27" s="12" t="str">
        <f>IF(Aug_overview_classifier!C27=0,"",Aug_overview_classifier!C27)</f>
        <v>SVM</v>
      </c>
      <c r="D27" s="13">
        <f>IF(Aug_overview_classifier!D27=0,"",Aug_overview_classifier!D27)</f>
        <v>0.68856148048861265</v>
      </c>
      <c r="E27" s="13">
        <f>IF(Aug_overview_classifier!E27=0,"",Aug_overview_classifier!E27)</f>
        <v>0.66609770327004036</v>
      </c>
      <c r="F27" s="13">
        <f>IF(Aug_overview_classifier!F27=0,"",Aug_overview_classifier!F27)</f>
        <v>0.68298223617580889</v>
      </c>
      <c r="G27" s="13">
        <f>IF(Aug_overview_classifier!G27=0,"",Aug_overview_classifier!G27)</f>
        <v>0.66663168289698926</v>
      </c>
      <c r="H27" s="14">
        <f>IF(Aug_overview_classifier!H27=0,"",Aug_overview_classifier!H27)</f>
        <v>0.70419184720075856</v>
      </c>
      <c r="I27" s="13">
        <f>IF(Aug_overview_classifier!I27=0,"",Aug_overview_classifier!I27)</f>
        <v>0.656701777198055</v>
      </c>
      <c r="J27" s="13">
        <f>IF(Aug_overview_classifier!J27=0,"",Aug_overview_classifier!J27)</f>
        <v>0.70328015798390964</v>
      </c>
      <c r="K27" s="39">
        <f>IF(Aug_overview_classifier!K27=0,"",Aug_overview_classifier!K27)</f>
        <v>0.65821762985949206</v>
      </c>
      <c r="M27" s="22">
        <f>(D27/H27)-1</f>
        <v>-2.2196176758192188E-2</v>
      </c>
      <c r="N27" s="22">
        <f>(E27/I27)-1</f>
        <v>1.4307751856672102E-2</v>
      </c>
    </row>
    <row r="28" spans="2:14" outlineLevel="1" x14ac:dyDescent="0.3">
      <c r="B28" s="8" t="str">
        <f>IF(Aug_overview_classifier!B28=0,"",Aug_overview_classifier!B28)</f>
        <v/>
      </c>
      <c r="C28" s="12" t="str">
        <f>IF(Aug_overview_classifier!C28=0,"",Aug_overview_classifier!C28)</f>
        <v>Voting</v>
      </c>
      <c r="D28" s="13">
        <f>IF(Aug_overview_classifier!D28=0,"",Aug_overview_classifier!D28)</f>
        <v>0.66260561210362623</v>
      </c>
      <c r="E28" s="13">
        <f>IF(Aug_overview_classifier!E28=0,"",Aug_overview_classifier!E28)</f>
        <v>0.66519825243802988</v>
      </c>
      <c r="F28" s="13">
        <f>IF(Aug_overview_classifier!F28=0,"",Aug_overview_classifier!F28)</f>
        <v>0.67462568942661905</v>
      </c>
      <c r="G28" s="13">
        <f>IF(Aug_overview_classifier!G28=0,"",Aug_overview_classifier!G28)</f>
        <v>0.65837312239533696</v>
      </c>
      <c r="H28" s="14">
        <f>IF(Aug_overview_classifier!H28=0,"",Aug_overview_classifier!H28)</f>
        <v>0.66247533678901471</v>
      </c>
      <c r="I28" s="13">
        <f>IF(Aug_overview_classifier!I28=0,"",Aug_overview_classifier!I28)</f>
        <v>0.66648761040102311</v>
      </c>
      <c r="J28" s="13">
        <f>IF(Aug_overview_classifier!J28=0,"",Aug_overview_classifier!J28)</f>
        <v>0.69129565284853944</v>
      </c>
      <c r="K28" s="39">
        <f>IF(Aug_overview_classifier!K28=0,"",Aug_overview_classifier!K28)</f>
        <v>0.6627011905653728</v>
      </c>
      <c r="M28" s="22">
        <f>(D28/H28)-1</f>
        <v>1.9664930507889977E-4</v>
      </c>
      <c r="N28" s="22">
        <f>(E28/I28)-1</f>
        <v>-1.9345565361934547E-3</v>
      </c>
    </row>
    <row r="29" spans="2:14" outlineLevel="1" x14ac:dyDescent="0.3">
      <c r="B29" s="8" t="str">
        <f>IF(Aug_overview_classifier!B29=0,"",Aug_overview_classifier!B29)</f>
        <v/>
      </c>
      <c r="C29" s="12" t="str">
        <f>IF(Aug_overview_classifier!C29=0,"",Aug_overview_classifier!C29)</f>
        <v>ANN</v>
      </c>
      <c r="D29" s="13">
        <f>IF(Aug_overview_classifier!D29=0,"",Aug_overview_classifier!D29)</f>
        <v>0.70743717613879009</v>
      </c>
      <c r="E29" s="13">
        <f>IF(Aug_overview_classifier!E29=0,"",Aug_overview_classifier!E29)</f>
        <v>0.70349378398081142</v>
      </c>
      <c r="F29" s="13">
        <f>IF(Aug_overview_classifier!F29=0,"",Aug_overview_classifier!F29)</f>
        <v>0.690797635939844</v>
      </c>
      <c r="G29" s="13">
        <f>IF(Aug_overview_classifier!G29=0,"",Aug_overview_classifier!G29)</f>
        <v>0.69156432166025927</v>
      </c>
      <c r="H29" s="14">
        <f>IF(Aug_overview_classifier!H29=0,"",Aug_overview_classifier!H29)</f>
        <v>0.71464417714767747</v>
      </c>
      <c r="I29" s="13">
        <f>IF(Aug_overview_classifier!I29=0,"",Aug_overview_classifier!I29)</f>
        <v>0.71576747710352751</v>
      </c>
      <c r="J29" s="13">
        <f>IF(Aug_overview_classifier!J29=0,"",Aug_overview_classifier!J29)</f>
        <v>0.69736992749667148</v>
      </c>
      <c r="K29" s="39">
        <f>IF(Aug_overview_classifier!K29=0,"",Aug_overview_classifier!K29)</f>
        <v>0.69818981003188241</v>
      </c>
      <c r="M29" s="22">
        <f>(D29/H29)-1</f>
        <v>-1.0084740405571169E-2</v>
      </c>
      <c r="N29" s="22">
        <f>(E29/I29)-1</f>
        <v>-1.714759822894385E-2</v>
      </c>
    </row>
    <row r="30" spans="2:14" outlineLevel="1" x14ac:dyDescent="0.3">
      <c r="B30" s="15" t="str">
        <f>IF(Aug_overview_classifier!B30=0,"",Aug_overview_classifier!B30)</f>
        <v/>
      </c>
      <c r="C30" s="16" t="str">
        <f>IF(Aug_overview_classifier!C30=0,"",Aug_overview_classifier!C30)</f>
        <v>CNN 1D</v>
      </c>
      <c r="D30" s="17">
        <f>IF(Aug_overview_classifier!D30=0,"",Aug_overview_classifier!D30)</f>
        <v>0.70964896009922518</v>
      </c>
      <c r="E30" s="17">
        <f>IF(Aug_overview_classifier!E30=0,"",Aug_overview_classifier!E30)</f>
        <v>0.71109045223957656</v>
      </c>
      <c r="F30" s="17">
        <f>IF(Aug_overview_classifier!F30=0,"",Aug_overview_classifier!F30)</f>
        <v>0.68034091820754339</v>
      </c>
      <c r="G30" s="17">
        <f>IF(Aug_overview_classifier!G30=0,"",Aug_overview_classifier!G30)</f>
        <v>0.67406716284185264</v>
      </c>
      <c r="H30" s="18">
        <f>IF(Aug_overview_classifier!H30=0,"",Aug_overview_classifier!H30)</f>
        <v>0.71984647630093734</v>
      </c>
      <c r="I30" s="17">
        <f>IF(Aug_overview_classifier!I30=0,"",Aug_overview_classifier!I30)</f>
        <v>0.71920853652121397</v>
      </c>
      <c r="J30" s="17">
        <f>IF(Aug_overview_classifier!J30=0,"",Aug_overview_classifier!J30)</f>
        <v>0.67231772230108267</v>
      </c>
      <c r="K30" s="40">
        <f>IF(Aug_overview_classifier!K30=0,"",Aug_overview_classifier!K30)</f>
        <v>0.66171283125432445</v>
      </c>
      <c r="M30" s="22">
        <f>(D30/H30)-1</f>
        <v>-1.4166237576259233E-2</v>
      </c>
      <c r="N30" s="22">
        <f>(E30/I30)-1</f>
        <v>-1.128752492413998E-2</v>
      </c>
    </row>
    <row r="31" spans="2:14" s="35" customFormat="1" ht="9" customHeight="1" outlineLevel="1" x14ac:dyDescent="0.3">
      <c r="B31" s="31" t="str">
        <f>IF(Aug_overview_classifier!B31=0,"",Aug_overview_classifier!B31)</f>
        <v/>
      </c>
      <c r="C31" s="32" t="str">
        <f>IF(Aug_overview_classifier!C31=0,"",Aug_overview_classifier!C31)</f>
        <v/>
      </c>
      <c r="D31" s="33" t="str">
        <f>IF(Aug_overview_classifier!D31=0,"",Aug_overview_classifier!D31)</f>
        <v/>
      </c>
      <c r="E31" s="33" t="str">
        <f>IF(Aug_overview_classifier!E31=0,"",Aug_overview_classifier!E31)</f>
        <v/>
      </c>
      <c r="F31" s="33" t="str">
        <f>IF(Aug_overview_classifier!F31=0,"",Aug_overview_classifier!F31)</f>
        <v/>
      </c>
      <c r="G31" s="33" t="str">
        <f>IF(Aug_overview_classifier!G31=0,"",Aug_overview_classifier!G31)</f>
        <v/>
      </c>
      <c r="H31" s="34" t="str">
        <f>IF(Aug_overview_classifier!H31=0,"",Aug_overview_classifier!H31)</f>
        <v/>
      </c>
      <c r="I31" s="33" t="str">
        <f>IF(Aug_overview_classifier!I31=0,"",Aug_overview_classifier!I31)</f>
        <v/>
      </c>
      <c r="J31" s="33" t="str">
        <f>IF(Aug_overview_classifier!J31=0,"",Aug_overview_classifier!J31)</f>
        <v/>
      </c>
      <c r="K31" s="41" t="str">
        <f>IF(Aug_overview_classifier!K31=0,"",Aug_overview_classifier!K31)</f>
        <v/>
      </c>
      <c r="M31" s="36">
        <f>AVERAGE(M23:N30)</f>
        <v>-1.4491331682895237E-2</v>
      </c>
      <c r="N31" s="36"/>
    </row>
    <row r="32" spans="2:14" x14ac:dyDescent="0.3">
      <c r="B32" s="21" t="str">
        <f>IF(Aug_overview_classifier!B32=0,"",Aug_overview_classifier!B32)</f>
        <v>US8K_AV</v>
      </c>
      <c r="C32" s="9" t="s">
        <v>21</v>
      </c>
      <c r="D32" s="10">
        <f>IF(Aug_overview_classifier!D32=0,"",Aug_overview_classifier!D32)</f>
        <v>0.79685606289928201</v>
      </c>
      <c r="E32" s="10">
        <f>IF(Aug_overview_classifier!E32=0,"",Aug_overview_classifier!E32)</f>
        <v>0.79937107128104834</v>
      </c>
      <c r="F32" s="10">
        <f>IF(Aug_overview_classifier!F32=0,"",Aug_overview_classifier!F32)</f>
        <v>0.7726587345689524</v>
      </c>
      <c r="G32" s="10">
        <f>IF(Aug_overview_classifier!G32=0,"",Aug_overview_classifier!G32)</f>
        <v>0.75605659842739636</v>
      </c>
      <c r="H32" s="11">
        <f>IF(Aug_overview_classifier!H32=0,"",Aug_overview_classifier!H32)</f>
        <v>0.79940995624732925</v>
      </c>
      <c r="I32" s="10">
        <f>IF(Aug_overview_classifier!I32=0,"",Aug_overview_classifier!I32)</f>
        <v>0.79958658776028846</v>
      </c>
      <c r="J32" s="10">
        <f>IF(Aug_overview_classifier!J32=0,"",Aug_overview_classifier!J32)</f>
        <v>0.78051388570373148</v>
      </c>
      <c r="K32" s="38">
        <f>IF(Aug_overview_classifier!K32=0,"",Aug_overview_classifier!K32)</f>
        <v>0.76506724978164575</v>
      </c>
      <c r="M32" s="22">
        <f>(D32/H32)-1</f>
        <v>-3.1947229679699651E-3</v>
      </c>
      <c r="N32" s="22">
        <f>(E32/I32)-1</f>
        <v>-2.6953488532588388E-4</v>
      </c>
    </row>
    <row r="33" spans="2:14" x14ac:dyDescent="0.3">
      <c r="B33" s="8" t="str">
        <f>IF(Aug_overview_classifier!B33=0,"",Aug_overview_classifier!B33)</f>
        <v/>
      </c>
      <c r="C33" s="12" t="str">
        <f>IF(Aug_overview_classifier!C33=0,"",Aug_overview_classifier!C33)</f>
        <v>GNB</v>
      </c>
      <c r="D33" s="13">
        <f>IF(Aug_overview_classifier!D33=0,"",Aug_overview_classifier!D33)</f>
        <v>0.49657025095158253</v>
      </c>
      <c r="E33" s="13">
        <f>IF(Aug_overview_classifier!E33=0,"",Aug_overview_classifier!E33)</f>
        <v>0.5071873283646201</v>
      </c>
      <c r="F33" s="13">
        <f>IF(Aug_overview_classifier!F33=0,"",Aug_overview_classifier!F33)</f>
        <v>0.55052400026466131</v>
      </c>
      <c r="G33" s="13">
        <f>IF(Aug_overview_classifier!G33=0,"",Aug_overview_classifier!G33)</f>
        <v>0.44353041192893611</v>
      </c>
      <c r="H33" s="14">
        <f>IF(Aug_overview_classifier!H33=0,"",Aug_overview_classifier!H33)</f>
        <v>0.53842105859090061</v>
      </c>
      <c r="I33" s="13">
        <f>IF(Aug_overview_classifier!I33=0,"",Aug_overview_classifier!I33)</f>
        <v>0.54254192792734401</v>
      </c>
      <c r="J33" s="13">
        <f>IF(Aug_overview_classifier!J33=0,"",Aug_overview_classifier!J33)</f>
        <v>0.54547530657750487</v>
      </c>
      <c r="K33" s="39">
        <f>IF(Aug_overview_classifier!K33=0,"",Aug_overview_classifier!K33)</f>
        <v>0.45285239284799922</v>
      </c>
      <c r="M33" s="22">
        <f>(D33/H33)-1</f>
        <v>-7.7728771881333314E-2</v>
      </c>
      <c r="N33" s="22">
        <f>(E33/I33)-1</f>
        <v>-6.5164732424990657E-2</v>
      </c>
    </row>
    <row r="34" spans="2:14" x14ac:dyDescent="0.3">
      <c r="B34" s="8" t="str">
        <f>IF(Aug_overview_classifier!B34=0,"",Aug_overview_classifier!B34)</f>
        <v/>
      </c>
      <c r="C34" s="12" t="str">
        <f>IF(Aug_overview_classifier!C34=0,"",Aug_overview_classifier!C34)</f>
        <v>KNN</v>
      </c>
      <c r="D34" s="13">
        <f>IF(Aug_overview_classifier!D34=0,"",Aug_overview_classifier!D34)</f>
        <v>0.70422281505660389</v>
      </c>
      <c r="E34" s="13">
        <f>IF(Aug_overview_classifier!E34=0,"",Aug_overview_classifier!E34)</f>
        <v>0.70601388949456167</v>
      </c>
      <c r="F34" s="13">
        <f>IF(Aug_overview_classifier!F34=0,"",Aug_overview_classifier!F34)</f>
        <v>0.69996377336455218</v>
      </c>
      <c r="G34" s="13">
        <f>IF(Aug_overview_classifier!G34=0,"",Aug_overview_classifier!G34)</f>
        <v>0.69755741859185594</v>
      </c>
      <c r="H34" s="14">
        <f>IF(Aug_overview_classifier!H34=0,"",Aug_overview_classifier!H34)</f>
        <v>0.70783875003277841</v>
      </c>
      <c r="I34" s="13">
        <f>IF(Aug_overview_classifier!I34=0,"",Aug_overview_classifier!I34)</f>
        <v>0.69757671303668334</v>
      </c>
      <c r="J34" s="13">
        <f>IF(Aug_overview_classifier!J34=0,"",Aug_overview_classifier!J34)</f>
        <v>0.69771501587037665</v>
      </c>
      <c r="K34" s="39">
        <f>IF(Aug_overview_classifier!K34=0,"",Aug_overview_classifier!K34)</f>
        <v>0.684729748874636</v>
      </c>
      <c r="M34" s="22">
        <f>(D34/H34)-1</f>
        <v>-5.1084162544182687E-3</v>
      </c>
      <c r="N34" s="22">
        <f>(E34/I34)-1</f>
        <v>1.2094980093515062E-2</v>
      </c>
    </row>
    <row r="35" spans="2:14" x14ac:dyDescent="0.3">
      <c r="B35" s="8" t="str">
        <f>IF(Aug_overview_classifier!B35=0,"",Aug_overview_classifier!B35)</f>
        <v/>
      </c>
      <c r="C35" s="12" t="str">
        <f>IF(Aug_overview_classifier!C35=0,"",Aug_overview_classifier!C35)</f>
        <v>LR</v>
      </c>
      <c r="D35" s="13">
        <f>IF(Aug_overview_classifier!D35=0,"",Aug_overview_classifier!D35)</f>
        <v>0.81158658581772891</v>
      </c>
      <c r="E35" s="13">
        <f>IF(Aug_overview_classifier!E35=0,"",Aug_overview_classifier!E35)</f>
        <v>0.80861671685133651</v>
      </c>
      <c r="F35" s="13">
        <f>IF(Aug_overview_classifier!F35=0,"",Aug_overview_classifier!F35)</f>
        <v>0.80873939283903373</v>
      </c>
      <c r="G35" s="13">
        <f>IF(Aug_overview_classifier!G35=0,"",Aug_overview_classifier!G35)</f>
        <v>0.80623153255941804</v>
      </c>
      <c r="H35" s="14">
        <f>IF(Aug_overview_classifier!H35=0,"",Aug_overview_classifier!H35)</f>
        <v>0.82270843493714207</v>
      </c>
      <c r="I35" s="13">
        <f>IF(Aug_overview_classifier!I35=0,"",Aug_overview_classifier!I35)</f>
        <v>0.82205003673487942</v>
      </c>
      <c r="J35" s="13">
        <f>IF(Aug_overview_classifier!J35=0,"",Aug_overview_classifier!J35)</f>
        <v>0.82414368359453472</v>
      </c>
      <c r="K35" s="39">
        <f>IF(Aug_overview_classifier!K35=0,"",Aug_overview_classifier!K35)</f>
        <v>0.81842728402011622</v>
      </c>
      <c r="M35" s="22">
        <f>(D35/H35)-1</f>
        <v>-1.3518579179588541E-2</v>
      </c>
      <c r="N35" s="22">
        <f>(E35/I35)-1</f>
        <v>-1.6341243577944531E-2</v>
      </c>
    </row>
    <row r="36" spans="2:14" x14ac:dyDescent="0.3">
      <c r="B36" s="8" t="str">
        <f>IF(Aug_overview_classifier!B36=0,"",Aug_overview_classifier!B36)</f>
        <v/>
      </c>
      <c r="C36" s="12" t="str">
        <f>IF(Aug_overview_classifier!C36=0,"",Aug_overview_classifier!C36)</f>
        <v>SVM</v>
      </c>
      <c r="D36" s="13">
        <f>IF(Aug_overview_classifier!D36=0,"",Aug_overview_classifier!D36)</f>
        <v>0.81814143653174232</v>
      </c>
      <c r="E36" s="13">
        <f>IF(Aug_overview_classifier!E36=0,"",Aug_overview_classifier!E36)</f>
        <v>0.79430199948850988</v>
      </c>
      <c r="F36" s="13">
        <f>IF(Aug_overview_classifier!F36=0,"",Aug_overview_classifier!F36)</f>
        <v>0.81652215154303698</v>
      </c>
      <c r="G36" s="13">
        <f>IF(Aug_overview_classifier!G36=0,"",Aug_overview_classifier!G36)</f>
        <v>0.79730460100953204</v>
      </c>
      <c r="H36" s="14">
        <f>IF(Aug_overview_classifier!H36=0,"",Aug_overview_classifier!H36)</f>
        <v>0.83140906495028677</v>
      </c>
      <c r="I36" s="13">
        <f>IF(Aug_overview_classifier!I36=0,"",Aug_overview_classifier!I36)</f>
        <v>0.78062905250685577</v>
      </c>
      <c r="J36" s="13">
        <f>IF(Aug_overview_classifier!J36=0,"",Aug_overview_classifier!J36)</f>
        <v>0.83194681886296939</v>
      </c>
      <c r="K36" s="39">
        <f>IF(Aug_overview_classifier!K36=0,"",Aug_overview_classifier!K36)</f>
        <v>0.78835399486456181</v>
      </c>
      <c r="M36" s="22">
        <f>(D36/H36)-1</f>
        <v>-1.5958003079191596E-2</v>
      </c>
      <c r="N36" s="22">
        <f>(E36/I36)-1</f>
        <v>1.7515293515845798E-2</v>
      </c>
    </row>
    <row r="37" spans="2:14" x14ac:dyDescent="0.3">
      <c r="B37" s="8" t="str">
        <f>IF(Aug_overview_classifier!B37=0,"",Aug_overview_classifier!B37)</f>
        <v/>
      </c>
      <c r="C37" s="12" t="str">
        <f>IF(Aug_overview_classifier!C37=0,"",Aug_overview_classifier!C37)</f>
        <v>Voting</v>
      </c>
      <c r="D37" s="13">
        <f>IF(Aug_overview_classifier!D37=0,"",Aug_overview_classifier!D37)</f>
        <v>0.7817151688113988</v>
      </c>
      <c r="E37" s="13">
        <f>IF(Aug_overview_classifier!E37=0,"",Aug_overview_classifier!E37)</f>
        <v>0.78218852362504021</v>
      </c>
      <c r="F37" s="13">
        <f>IF(Aug_overview_classifier!F37=0,"",Aug_overview_classifier!F37)</f>
        <v>0.79003340520322451</v>
      </c>
      <c r="G37" s="13">
        <f>IF(Aug_overview_classifier!G37=0,"",Aug_overview_classifier!G37)</f>
        <v>0.77746201326634512</v>
      </c>
      <c r="H37" s="14">
        <f>IF(Aug_overview_classifier!H37=0,"",Aug_overview_classifier!H37)</f>
        <v>0.79194204777081301</v>
      </c>
      <c r="I37" s="13">
        <f>IF(Aug_overview_classifier!I37=0,"",Aug_overview_classifier!I37)</f>
        <v>0.78484070659399574</v>
      </c>
      <c r="J37" s="13">
        <f>IF(Aug_overview_classifier!J37=0,"",Aug_overview_classifier!J37)</f>
        <v>0.79415519271628165</v>
      </c>
      <c r="K37" s="39">
        <f>IF(Aug_overview_classifier!K37=0,"",Aug_overview_classifier!K37)</f>
        <v>0.78651510830614246</v>
      </c>
      <c r="M37" s="22">
        <f>(D37/H37)-1</f>
        <v>-1.2913670878066386E-2</v>
      </c>
      <c r="N37" s="22">
        <f>(E37/I37)-1</f>
        <v>-3.3792627557065469E-3</v>
      </c>
    </row>
    <row r="38" spans="2:14" x14ac:dyDescent="0.3">
      <c r="B38" s="8" t="str">
        <f>IF(Aug_overview_classifier!B38=0,"",Aug_overview_classifier!B38)</f>
        <v/>
      </c>
      <c r="C38" s="12" t="str">
        <f>IF(Aug_overview_classifier!C38=0,"",Aug_overview_classifier!C38)</f>
        <v>ANN</v>
      </c>
      <c r="D38" s="13">
        <f>IF(Aug_overview_classifier!D38=0,"",Aug_overview_classifier!D38)</f>
        <v>0.83787028707659383</v>
      </c>
      <c r="E38" s="13">
        <f>IF(Aug_overview_classifier!E38=0,"",Aug_overview_classifier!E38)</f>
        <v>0.82940175695929308</v>
      </c>
      <c r="F38" s="13">
        <f>IF(Aug_overview_classifier!F38=0,"",Aug_overview_classifier!F38)</f>
        <v>0.82241997347503892</v>
      </c>
      <c r="G38" s="13">
        <f>IF(Aug_overview_classifier!G38=0,"",Aug_overview_classifier!G38)</f>
        <v>0.82629089838515901</v>
      </c>
      <c r="H38" s="14">
        <f>IF(Aug_overview_classifier!H38=0,"",Aug_overview_classifier!H38)</f>
        <v>0.8335301278392423</v>
      </c>
      <c r="I38" s="13">
        <f>IF(Aug_overview_classifier!I38=0,"",Aug_overview_classifier!I38)</f>
        <v>0.83379198267789079</v>
      </c>
      <c r="J38" s="13">
        <f>IF(Aug_overview_classifier!J38=0,"",Aug_overview_classifier!J38)</f>
        <v>0.83324896230420686</v>
      </c>
      <c r="K38" s="39">
        <f>IF(Aug_overview_classifier!K38=0,"",Aug_overview_classifier!K38)</f>
        <v>0.82821608574791372</v>
      </c>
      <c r="M38" s="22">
        <f>(D38/H38)-1</f>
        <v>5.2069614431364819E-3</v>
      </c>
      <c r="N38" s="22">
        <f>(E38/I38)-1</f>
        <v>-5.2653729105160973E-3</v>
      </c>
    </row>
    <row r="39" spans="2:14" x14ac:dyDescent="0.3">
      <c r="B39" s="15" t="str">
        <f>IF(Aug_overview_classifier!B39=0,"",Aug_overview_classifier!B39)</f>
        <v/>
      </c>
      <c r="C39" s="16" t="str">
        <f>IF(Aug_overview_classifier!C39=0,"",Aug_overview_classifier!C39)</f>
        <v>CNN 1D</v>
      </c>
      <c r="D39" s="17">
        <f>IF(Aug_overview_classifier!D39=0,"",Aug_overview_classifier!D39)</f>
        <v>0.82530029340908606</v>
      </c>
      <c r="E39" s="17">
        <f>IF(Aug_overview_classifier!E39=0,"",Aug_overview_classifier!E39)</f>
        <v>0.83161644973618798</v>
      </c>
      <c r="F39" s="17">
        <f>IF(Aug_overview_classifier!F39=0,"",Aug_overview_classifier!F39)</f>
        <v>0.80589075162748569</v>
      </c>
      <c r="G39" s="17">
        <f>IF(Aug_overview_classifier!G39=0,"",Aug_overview_classifier!G39)</f>
        <v>0.80636903958372697</v>
      </c>
      <c r="H39" s="18">
        <f>IF(Aug_overview_classifier!H39=0,"",Aug_overview_classifier!H39)</f>
        <v>0.82399172391966502</v>
      </c>
      <c r="I39" s="17">
        <f>IF(Aug_overview_classifier!I39=0,"",Aug_overview_classifier!I39)</f>
        <v>0.82062838903839685</v>
      </c>
      <c r="J39" s="17">
        <f>IF(Aug_overview_classifier!J39=0,"",Aug_overview_classifier!J39)</f>
        <v>0.79458794363640417</v>
      </c>
      <c r="K39" s="40">
        <f>IF(Aug_overview_classifier!K39=0,"",Aug_overview_classifier!K39)</f>
        <v>0.79526689533420769</v>
      </c>
      <c r="M39" s="22">
        <f>(D39/H39)-1</f>
        <v>1.588085719109289E-3</v>
      </c>
      <c r="N39" s="22">
        <f>(E39/I39)-1</f>
        <v>1.3389813031775333E-2</v>
      </c>
    </row>
    <row r="40" spans="2:14" x14ac:dyDescent="0.3">
      <c r="M40" s="23">
        <f>AVERAGE(M32:N39)</f>
        <v>-1.0565448561979364E-2</v>
      </c>
      <c r="N40" s="23"/>
    </row>
  </sheetData>
  <mergeCells count="12">
    <mergeCell ref="M40:N40"/>
    <mergeCell ref="D2:G2"/>
    <mergeCell ref="H2:K2"/>
    <mergeCell ref="B32:B39"/>
    <mergeCell ref="B5:B12"/>
    <mergeCell ref="B14:B21"/>
    <mergeCell ref="B23:B30"/>
    <mergeCell ref="M31:N31"/>
    <mergeCell ref="M22:N22"/>
    <mergeCell ref="M13:N13"/>
    <mergeCell ref="D4:G4"/>
    <mergeCell ref="H4:K4"/>
  </mergeCells>
  <conditionalFormatting sqref="D5:K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K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K3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K3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:N12 M14:N21 M23:N30">
    <cfRule type="cellIs" dxfId="7" priority="4" operator="lessThan">
      <formula>0</formula>
    </cfRule>
  </conditionalFormatting>
  <conditionalFormatting sqref="M32:N39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D750-A77C-4E1F-AC8E-4A19415168F1}">
  <dimension ref="B2:S39"/>
  <sheetViews>
    <sheetView showGridLines="0" topLeftCell="A6" workbookViewId="0">
      <selection activeCell="H30" sqref="H30"/>
    </sheetView>
  </sheetViews>
  <sheetFormatPr defaultRowHeight="18.75" x14ac:dyDescent="0.3"/>
  <cols>
    <col min="1" max="1" width="5.28515625" style="1" customWidth="1"/>
    <col min="2" max="2" width="14.7109375" style="1" customWidth="1"/>
    <col min="3" max="3" width="30.28515625" style="1" customWidth="1"/>
    <col min="4" max="5" width="18.7109375" style="1" customWidth="1"/>
    <col min="6" max="6" width="18.7109375" style="19" customWidth="1"/>
    <col min="7" max="7" width="18.7109375" style="20" customWidth="1"/>
    <col min="8" max="9" width="18.7109375" style="1" customWidth="1"/>
    <col min="10" max="11" width="18.7109375" style="20" customWidth="1"/>
    <col min="12" max="16384" width="9.140625" style="1"/>
  </cols>
  <sheetData>
    <row r="2" spans="2:11" s="29" customFormat="1" ht="31.5" customHeight="1" x14ac:dyDescent="0.35">
      <c r="B2" s="24"/>
      <c r="C2" s="42" t="s">
        <v>11</v>
      </c>
      <c r="D2" s="25" t="s">
        <v>10</v>
      </c>
      <c r="E2" s="26"/>
      <c r="F2" s="26"/>
      <c r="G2" s="26"/>
      <c r="H2" s="27" t="s">
        <v>13</v>
      </c>
      <c r="I2" s="28"/>
      <c r="J2" s="28"/>
      <c r="K2" s="28"/>
    </row>
    <row r="3" spans="2:11" ht="18" customHeight="1" x14ac:dyDescent="0.3">
      <c r="B3" s="2" t="s">
        <v>12</v>
      </c>
      <c r="C3" s="32"/>
      <c r="D3" s="3" t="s">
        <v>6</v>
      </c>
      <c r="E3" s="3" t="s">
        <v>7</v>
      </c>
      <c r="F3" s="3" t="s">
        <v>8</v>
      </c>
      <c r="G3" s="3" t="s">
        <v>9</v>
      </c>
      <c r="H3" s="4" t="s">
        <v>6</v>
      </c>
      <c r="I3" s="5" t="s">
        <v>7</v>
      </c>
      <c r="J3" s="5" t="s">
        <v>8</v>
      </c>
      <c r="K3" s="6" t="s">
        <v>9</v>
      </c>
    </row>
    <row r="4" spans="2:11" x14ac:dyDescent="0.3">
      <c r="B4" s="48"/>
      <c r="C4" s="32"/>
      <c r="D4" s="43" t="s">
        <v>22</v>
      </c>
      <c r="E4" s="44"/>
      <c r="F4" s="44"/>
      <c r="G4" s="45"/>
      <c r="H4" s="46" t="s">
        <v>22</v>
      </c>
      <c r="I4" s="47"/>
      <c r="J4" s="47"/>
      <c r="K4" s="47"/>
    </row>
    <row r="5" spans="2:11" x14ac:dyDescent="0.3">
      <c r="B5" s="8" t="s">
        <v>3</v>
      </c>
      <c r="C5" s="9" t="s">
        <v>21</v>
      </c>
      <c r="D5" s="10">
        <f>[5]Comparison!C5</f>
        <v>0.8670833333333331</v>
      </c>
      <c r="E5" s="10">
        <f>[5]Comparison!E5</f>
        <v>0.86999999999999977</v>
      </c>
      <c r="F5" s="10">
        <f>[5]Comparison!G5</f>
        <v>0.8358333333333331</v>
      </c>
      <c r="G5" s="10">
        <f>[5]Comparison!I5</f>
        <v>0.82083333333333319</v>
      </c>
      <c r="H5" s="11">
        <f>[5]Comparison!K5</f>
        <v>0.8256481481481478</v>
      </c>
      <c r="I5" s="10">
        <f>[5]Comparison!M5</f>
        <v>0.82472222222222202</v>
      </c>
      <c r="J5" s="10">
        <f>[5]Comparison!O5</f>
        <v>0.77296296296296274</v>
      </c>
      <c r="K5" s="38">
        <f>[5]Comparison!Q5</f>
        <v>0.76217592592592542</v>
      </c>
    </row>
    <row r="6" spans="2:11" x14ac:dyDescent="0.3">
      <c r="B6" s="8"/>
      <c r="C6" s="12" t="s">
        <v>15</v>
      </c>
      <c r="D6" s="13">
        <f>[5]Comparison!C6</f>
        <v>0.72874999999999979</v>
      </c>
      <c r="E6" s="13">
        <f>[5]Comparison!E6</f>
        <v>0.72874999999999979</v>
      </c>
      <c r="F6" s="13">
        <f>[5]Comparison!G6</f>
        <v>0.64333333333333298</v>
      </c>
      <c r="G6" s="13">
        <f>[5]Comparison!I6</f>
        <v>0.58499999999999974</v>
      </c>
      <c r="H6" s="14">
        <f>[5]Comparison!K6</f>
        <v>0.61245370370370311</v>
      </c>
      <c r="I6" s="13">
        <f>[5]Comparison!M6</f>
        <v>0.61268518518518478</v>
      </c>
      <c r="J6" s="13">
        <f>[5]Comparison!O6</f>
        <v>0.57240740740740725</v>
      </c>
      <c r="K6" s="39">
        <f>[5]Comparison!Q6</f>
        <v>0.49481481481481426</v>
      </c>
    </row>
    <row r="7" spans="2:11" x14ac:dyDescent="0.3">
      <c r="B7" s="8"/>
      <c r="C7" s="12" t="s">
        <v>0</v>
      </c>
      <c r="D7" s="13">
        <f>[5]Comparison!C7</f>
        <v>0.76291666666666658</v>
      </c>
      <c r="E7" s="13">
        <f>[5]Comparison!E7</f>
        <v>0.73749999999999982</v>
      </c>
      <c r="F7" s="13">
        <f>[5]Comparison!G7</f>
        <v>0.75416666666666632</v>
      </c>
      <c r="G7" s="13">
        <f>[5]Comparison!I7</f>
        <v>0.69999999999999984</v>
      </c>
      <c r="H7" s="14">
        <f>[5]Comparison!K7</f>
        <v>0.68902777777777724</v>
      </c>
      <c r="I7" s="13">
        <f>[5]Comparison!M7</f>
        <v>0.66958333333333286</v>
      </c>
      <c r="J7" s="13">
        <f>[5]Comparison!O7</f>
        <v>0.68430555555555495</v>
      </c>
      <c r="K7" s="39">
        <f>[5]Comparison!Q7</f>
        <v>0.63874999999999937</v>
      </c>
    </row>
    <row r="8" spans="2:11" x14ac:dyDescent="0.3">
      <c r="B8" s="8"/>
      <c r="C8" s="12" t="s">
        <v>16</v>
      </c>
      <c r="D8" s="13">
        <f>[5]Comparison!C8</f>
        <v>0.86749999999999972</v>
      </c>
      <c r="E8" s="13">
        <f>[5]Comparison!E8</f>
        <v>0.84833333333333305</v>
      </c>
      <c r="F8" s="13">
        <f>[5]Comparison!G8</f>
        <v>0.86624999999999963</v>
      </c>
      <c r="G8" s="13">
        <f>[5]Comparison!I8</f>
        <v>0.84708333333333319</v>
      </c>
      <c r="H8" s="14">
        <f>[5]Comparison!K8</f>
        <v>0.80509259259259225</v>
      </c>
      <c r="I8" s="13">
        <f>[5]Comparison!M8</f>
        <v>0.7854629629629627</v>
      </c>
      <c r="J8" s="13">
        <f>[5]Comparison!O8</f>
        <v>0.80217592592592513</v>
      </c>
      <c r="K8" s="39">
        <f>[5]Comparison!Q8</f>
        <v>0.77763888888888832</v>
      </c>
    </row>
    <row r="9" spans="2:11" x14ac:dyDescent="0.3">
      <c r="B9" s="8"/>
      <c r="C9" s="12" t="s">
        <v>14</v>
      </c>
      <c r="D9" s="13">
        <f>[5]Comparison!C9</f>
        <v>0.87874999999999959</v>
      </c>
      <c r="E9" s="13">
        <f>[5]Comparison!E9</f>
        <v>0.85499999999999987</v>
      </c>
      <c r="F9" s="13">
        <f>[5]Comparison!G9</f>
        <v>0.87374999999999969</v>
      </c>
      <c r="G9" s="13">
        <f>[5]Comparison!I9</f>
        <v>0.85041666666666649</v>
      </c>
      <c r="H9" s="14">
        <f>[5]Comparison!K9</f>
        <v>0.80601851851851813</v>
      </c>
      <c r="I9" s="13">
        <f>[5]Comparison!M9</f>
        <v>0.7875462962962958</v>
      </c>
      <c r="J9" s="13">
        <f>[5]Comparison!O9</f>
        <v>0.80560185185185129</v>
      </c>
      <c r="K9" s="39">
        <f>[5]Comparison!Q9</f>
        <v>0.78050925925925874</v>
      </c>
    </row>
    <row r="10" spans="2:11" x14ac:dyDescent="0.3">
      <c r="B10" s="8"/>
      <c r="C10" s="12" t="s">
        <v>1</v>
      </c>
      <c r="D10" s="13">
        <f>[5]Comparison!C10</f>
        <v>0.86416666666666653</v>
      </c>
      <c r="E10" s="13">
        <f>[5]Comparison!E10</f>
        <v>0.8670833333333331</v>
      </c>
      <c r="F10" s="13">
        <f>[5]Comparison!G10</f>
        <v>0.86999999999999955</v>
      </c>
      <c r="G10" s="13">
        <f>[5]Comparison!I10</f>
        <v>0.85458333333333325</v>
      </c>
      <c r="H10" s="14">
        <f>[5]Comparison!K10</f>
        <v>0.81069444444444405</v>
      </c>
      <c r="I10" s="13">
        <f>[5]Comparison!M10</f>
        <v>0.80356481481481445</v>
      </c>
      <c r="J10" s="13">
        <f>[5]Comparison!O10</f>
        <v>0.80148148148148102</v>
      </c>
      <c r="K10" s="39">
        <f>[5]Comparison!Q10</f>
        <v>0.78597222222222174</v>
      </c>
    </row>
    <row r="11" spans="2:11" x14ac:dyDescent="0.3">
      <c r="B11" s="8"/>
      <c r="C11" s="12" t="s">
        <v>2</v>
      </c>
      <c r="D11" s="13">
        <f>[5]Comparison!C11</f>
        <v>0.86166666666666614</v>
      </c>
      <c r="E11" s="13">
        <f>[5]Comparison!E11</f>
        <v>0.85708333333333298</v>
      </c>
      <c r="F11" s="13">
        <f>[5]Comparison!G11</f>
        <v>0.86666666666666647</v>
      </c>
      <c r="G11" s="13">
        <f>[5]Comparison!I11</f>
        <v>0.85666666666666624</v>
      </c>
      <c r="H11" s="14">
        <f>[5]Comparison!K11</f>
        <v>0.8162037037037031</v>
      </c>
      <c r="I11" s="13">
        <f>[5]Comparison!M11</f>
        <v>0.80842592592592555</v>
      </c>
      <c r="J11" s="13">
        <f>[5]Comparison!O11</f>
        <v>0.81601851851851848</v>
      </c>
      <c r="K11" s="39">
        <f>[5]Comparison!Q11</f>
        <v>0.80300925925925881</v>
      </c>
    </row>
    <row r="12" spans="2:11" x14ac:dyDescent="0.3">
      <c r="B12" s="15"/>
      <c r="C12" s="16" t="s">
        <v>17</v>
      </c>
      <c r="D12" s="17">
        <f>[5]Comparison!C12</f>
        <v>0.85666666666666647</v>
      </c>
      <c r="E12" s="17">
        <f>[5]Comparison!E12</f>
        <v>0.84958333333333302</v>
      </c>
      <c r="F12" s="17">
        <f>[5]Comparison!G12</f>
        <v>0.82333333333333303</v>
      </c>
      <c r="G12" s="17">
        <f>[5]Comparison!I12</f>
        <v>0.80291666666666628</v>
      </c>
      <c r="H12" s="18">
        <f>[5]Comparison!K12</f>
        <v>0.80833333333333302</v>
      </c>
      <c r="I12" s="17">
        <f>[5]Comparison!M12</f>
        <v>0.80143518518518486</v>
      </c>
      <c r="J12" s="17">
        <f>[5]Comparison!O12</f>
        <v>0.78499999999999959</v>
      </c>
      <c r="K12" s="40">
        <f>[5]Comparison!Q12</f>
        <v>0.77472222222222187</v>
      </c>
    </row>
    <row r="13" spans="2:11" s="35" customFormat="1" ht="9" customHeight="1" x14ac:dyDescent="0.3">
      <c r="B13" s="37"/>
      <c r="C13" s="32"/>
      <c r="D13" s="33"/>
      <c r="E13" s="33"/>
      <c r="F13" s="33"/>
      <c r="G13" s="33"/>
      <c r="H13" s="34"/>
      <c r="I13" s="33"/>
      <c r="J13" s="33"/>
      <c r="K13" s="41"/>
    </row>
    <row r="14" spans="2:11" x14ac:dyDescent="0.3">
      <c r="B14" s="8" t="s">
        <v>4</v>
      </c>
      <c r="C14" s="9" t="s">
        <v>21</v>
      </c>
      <c r="D14" s="10">
        <f>[6]Comparison!C5</f>
        <v>0.81018518518518468</v>
      </c>
      <c r="E14" s="10">
        <f>[6]Comparison!E5</f>
        <v>0.79537037037037006</v>
      </c>
      <c r="F14" s="10">
        <f>[6]Comparison!G5</f>
        <v>0.75277777777777732</v>
      </c>
      <c r="G14" s="10">
        <f>[6]Comparison!I5</f>
        <v>0.73888888888888837</v>
      </c>
      <c r="H14" s="11">
        <f>[6]Comparison!K5</f>
        <v>0.74556530214424865</v>
      </c>
      <c r="I14" s="10">
        <f>[6]Comparison!M5</f>
        <v>0.74658869395711436</v>
      </c>
      <c r="J14" s="10">
        <f>[6]Comparison!O5</f>
        <v>0.72041910331383974</v>
      </c>
      <c r="K14" s="38">
        <f>[6]Comparison!Q5</f>
        <v>0.70999025341130562</v>
      </c>
    </row>
    <row r="15" spans="2:11" x14ac:dyDescent="0.3">
      <c r="B15" s="8"/>
      <c r="C15" s="12" t="s">
        <v>15</v>
      </c>
      <c r="D15" s="13">
        <f>[6]Comparison!C6</f>
        <v>0.66481481481481441</v>
      </c>
      <c r="E15" s="13">
        <f>[6]Comparison!E6</f>
        <v>0.66388888888888831</v>
      </c>
      <c r="F15" s="13">
        <f>[6]Comparison!G6</f>
        <v>0.63703703703703674</v>
      </c>
      <c r="G15" s="13">
        <f>[6]Comparison!I6</f>
        <v>0.5851851851851847</v>
      </c>
      <c r="H15" s="14">
        <f>[6]Comparison!K6</f>
        <v>0.56271929824561362</v>
      </c>
      <c r="I15" s="13">
        <f>[6]Comparison!M6</f>
        <v>0.56237816764132498</v>
      </c>
      <c r="J15" s="13">
        <f>[6]Comparison!O6</f>
        <v>0.63625730994151974</v>
      </c>
      <c r="K15" s="39">
        <f>[6]Comparison!Q6</f>
        <v>0.59137426900584766</v>
      </c>
    </row>
    <row r="16" spans="2:11" x14ac:dyDescent="0.3">
      <c r="B16" s="8"/>
      <c r="C16" s="12" t="s">
        <v>0</v>
      </c>
      <c r="D16" s="13">
        <f>[6]Comparison!C7</f>
        <v>0.69259259259259187</v>
      </c>
      <c r="E16" s="13">
        <f>[6]Comparison!E7</f>
        <v>0.66481481481481441</v>
      </c>
      <c r="F16" s="13">
        <f>[6]Comparison!G7</f>
        <v>0.65740740740740666</v>
      </c>
      <c r="G16" s="13">
        <f>[6]Comparison!I7</f>
        <v>0.6138888888888886</v>
      </c>
      <c r="H16" s="14">
        <f>[6]Comparison!K7</f>
        <v>0.65882066276803064</v>
      </c>
      <c r="I16" s="13">
        <f>[6]Comparison!M7</f>
        <v>0.63499025341130566</v>
      </c>
      <c r="J16" s="13">
        <f>[6]Comparison!O7</f>
        <v>0.63386939571150069</v>
      </c>
      <c r="K16" s="39">
        <f>[6]Comparison!Q7</f>
        <v>0.5937134502923973</v>
      </c>
    </row>
    <row r="17" spans="2:11" x14ac:dyDescent="0.3">
      <c r="B17" s="8"/>
      <c r="C17" s="12" t="s">
        <v>16</v>
      </c>
      <c r="D17" s="13">
        <f>[6]Comparison!C8</f>
        <v>0.780555555555555</v>
      </c>
      <c r="E17" s="13">
        <f>[6]Comparison!E8</f>
        <v>0.78518518518518465</v>
      </c>
      <c r="F17" s="13">
        <f>[6]Comparison!G8</f>
        <v>0.77592592592592535</v>
      </c>
      <c r="G17" s="13">
        <f>[6]Comparison!I8</f>
        <v>0.77592592592592524</v>
      </c>
      <c r="H17" s="14">
        <f>[6]Comparison!K8</f>
        <v>0.75019493177387842</v>
      </c>
      <c r="I17" s="13">
        <f>[6]Comparison!M8</f>
        <v>0.73323586744639335</v>
      </c>
      <c r="J17" s="13">
        <f>[6]Comparison!O8</f>
        <v>0.74951267056530169</v>
      </c>
      <c r="K17" s="39">
        <f>[6]Comparison!Q8</f>
        <v>0.7277777777777773</v>
      </c>
    </row>
    <row r="18" spans="2:11" x14ac:dyDescent="0.3">
      <c r="B18" s="8"/>
      <c r="C18" s="12" t="s">
        <v>14</v>
      </c>
      <c r="D18" s="13">
        <f>[6]Comparison!C9</f>
        <v>0.77407407407407336</v>
      </c>
      <c r="E18" s="13">
        <f>[6]Comparison!E9</f>
        <v>0.77314814814814758</v>
      </c>
      <c r="F18" s="13">
        <f>[6]Comparison!G9</f>
        <v>0.7638888888888884</v>
      </c>
      <c r="G18" s="13">
        <f>[6]Comparison!I9</f>
        <v>0.75740740740740709</v>
      </c>
      <c r="H18" s="14">
        <f>[6]Comparison!K9</f>
        <v>0.74566276803118858</v>
      </c>
      <c r="I18" s="13">
        <f>[6]Comparison!M9</f>
        <v>0.7334795321637424</v>
      </c>
      <c r="J18" s="13">
        <f>[6]Comparison!O9</f>
        <v>0.7448343079922024</v>
      </c>
      <c r="K18" s="39">
        <f>[6]Comparison!Q9</f>
        <v>0.73347953216374207</v>
      </c>
    </row>
    <row r="19" spans="2:11" x14ac:dyDescent="0.3">
      <c r="B19" s="8"/>
      <c r="C19" s="12" t="s">
        <v>1</v>
      </c>
      <c r="D19" s="13">
        <f>[6]Comparison!C10</f>
        <v>0.76666666666666627</v>
      </c>
      <c r="E19" s="13">
        <f>[6]Comparison!E10</f>
        <v>0.77870370370370345</v>
      </c>
      <c r="F19" s="13">
        <f>[6]Comparison!G10</f>
        <v>0.76666666666666627</v>
      </c>
      <c r="G19" s="13">
        <f>[6]Comparison!I10</f>
        <v>0.75092592592592533</v>
      </c>
      <c r="H19" s="14">
        <f>[6]Comparison!K10</f>
        <v>0.74668615984405395</v>
      </c>
      <c r="I19" s="13">
        <f>[6]Comparison!M10</f>
        <v>0.74468810916179295</v>
      </c>
      <c r="J19" s="13">
        <f>[6]Comparison!O10</f>
        <v>0.75048732943469776</v>
      </c>
      <c r="K19" s="39">
        <f>[6]Comparison!Q10</f>
        <v>0.74137426900584769</v>
      </c>
    </row>
    <row r="20" spans="2:11" x14ac:dyDescent="0.3">
      <c r="B20" s="8"/>
      <c r="C20" s="12" t="s">
        <v>2</v>
      </c>
      <c r="D20" s="13">
        <f>[6]Comparison!C11</f>
        <v>0.78055555555555534</v>
      </c>
      <c r="E20" s="13">
        <f>[6]Comparison!E11</f>
        <v>0.79722222222222205</v>
      </c>
      <c r="F20" s="13">
        <f>[6]Comparison!G11</f>
        <v>0.76018518518518474</v>
      </c>
      <c r="G20" s="13">
        <f>[6]Comparison!I11</f>
        <v>0.76203703703703629</v>
      </c>
      <c r="H20" s="14">
        <f>[6]Comparison!K11</f>
        <v>0.75346003898635427</v>
      </c>
      <c r="I20" s="13">
        <f>[6]Comparison!M11</f>
        <v>0.75789473684210462</v>
      </c>
      <c r="J20" s="13">
        <f>[6]Comparison!O11</f>
        <v>0.76135477582845945</v>
      </c>
      <c r="K20" s="39">
        <f>[6]Comparison!Q11</f>
        <v>0.75151072124756302</v>
      </c>
    </row>
    <row r="21" spans="2:11" x14ac:dyDescent="0.3">
      <c r="B21" s="15"/>
      <c r="C21" s="16" t="s">
        <v>17</v>
      </c>
      <c r="D21" s="17">
        <f>[6]Comparison!C12</f>
        <v>0.78611111111111065</v>
      </c>
      <c r="E21" s="17">
        <f>[6]Comparison!E12</f>
        <v>0.73611111111111072</v>
      </c>
      <c r="F21" s="17">
        <f>[6]Comparison!G12</f>
        <v>0.68796296296296278</v>
      </c>
      <c r="G21" s="17">
        <f>[6]Comparison!I12</f>
        <v>0.656481481481481</v>
      </c>
      <c r="H21" s="18">
        <f>[6]Comparison!K12</f>
        <v>0.7654483430799216</v>
      </c>
      <c r="I21" s="17">
        <f>[6]Comparison!M12</f>
        <v>0.74454191033138362</v>
      </c>
      <c r="J21" s="17">
        <f>[6]Comparison!O12</f>
        <v>0.72592592592592542</v>
      </c>
      <c r="K21" s="40">
        <f>[6]Comparison!Q12</f>
        <v>0.72499999999999964</v>
      </c>
    </row>
    <row r="22" spans="2:11" s="35" customFormat="1" ht="9" customHeight="1" x14ac:dyDescent="0.3">
      <c r="B22" s="37"/>
      <c r="C22" s="32"/>
      <c r="D22" s="33"/>
      <c r="E22" s="33"/>
      <c r="F22" s="33"/>
      <c r="G22" s="33"/>
      <c r="H22" s="34"/>
      <c r="I22" s="33"/>
      <c r="J22" s="33"/>
      <c r="K22" s="41"/>
    </row>
    <row r="23" spans="2:11" x14ac:dyDescent="0.3">
      <c r="B23" s="8" t="s">
        <v>5</v>
      </c>
      <c r="C23" s="9" t="s">
        <v>21</v>
      </c>
      <c r="D23" s="10">
        <f>[7]Comparison!C5</f>
        <v>0.6775615024024223</v>
      </c>
      <c r="E23" s="10">
        <f>[7]Comparison!E5</f>
        <v>0.67701075028200131</v>
      </c>
      <c r="F23" s="10">
        <f>[7]Comparison!G5</f>
        <v>0.65953401779962006</v>
      </c>
      <c r="G23" s="10">
        <f>[7]Comparison!I5</f>
        <v>0.65596916664442972</v>
      </c>
      <c r="H23" s="11">
        <f>[7]Comparison!K5</f>
        <v>0.62852368686268834</v>
      </c>
      <c r="I23" s="10">
        <f>[7]Comparison!M5</f>
        <v>0.62840081756783173</v>
      </c>
      <c r="J23" s="10">
        <f>[7]Comparison!O5</f>
        <v>0.62789443815858725</v>
      </c>
      <c r="K23" s="38">
        <f>[7]Comparison!Q5</f>
        <v>0.62840081756783173</v>
      </c>
    </row>
    <row r="24" spans="2:11" x14ac:dyDescent="0.3">
      <c r="B24" s="8"/>
      <c r="C24" s="12" t="s">
        <v>15</v>
      </c>
      <c r="D24" s="13">
        <f>[7]Comparison!C6</f>
        <v>0.41930612852983512</v>
      </c>
      <c r="E24" s="13">
        <f>[7]Comparison!E6</f>
        <v>0.41930612852983512</v>
      </c>
      <c r="F24" s="13">
        <f>[7]Comparison!G6</f>
        <v>0.4633617871664592</v>
      </c>
      <c r="G24" s="13">
        <f>[7]Comparison!I6</f>
        <v>0.35061459901407588</v>
      </c>
      <c r="H24" s="14">
        <f>[7]Comparison!K6</f>
        <v>0.40304787689628363</v>
      </c>
      <c r="I24" s="13">
        <f>[7]Comparison!M6</f>
        <v>0.36315481329550153</v>
      </c>
      <c r="J24" s="13">
        <f>[7]Comparison!O6</f>
        <v>0.43969694001954995</v>
      </c>
      <c r="K24" s="39">
        <f>[7]Comparison!Q6</f>
        <v>0.36315481329550153</v>
      </c>
    </row>
    <row r="25" spans="2:11" x14ac:dyDescent="0.3">
      <c r="B25" s="8"/>
      <c r="C25" s="12" t="s">
        <v>0</v>
      </c>
      <c r="D25" s="13">
        <f>[7]Comparison!C7</f>
        <v>0.57386420423432549</v>
      </c>
      <c r="E25" s="13">
        <f>[7]Comparison!E7</f>
        <v>0.57627406078347732</v>
      </c>
      <c r="F25" s="13">
        <f>[7]Comparison!G7</f>
        <v>0.56419850464924826</v>
      </c>
      <c r="G25" s="13">
        <f>[7]Comparison!I7</f>
        <v>0.56403543926158206</v>
      </c>
      <c r="H25" s="14">
        <f>[7]Comparison!K7</f>
        <v>0.53544494148629063</v>
      </c>
      <c r="I25" s="13">
        <f>[7]Comparison!M7</f>
        <v>0.52926075272628847</v>
      </c>
      <c r="J25" s="13">
        <f>[7]Comparison!O7</f>
        <v>0.53012058854041977</v>
      </c>
      <c r="K25" s="39">
        <f>[7]Comparison!Q7</f>
        <v>0.52926075272628847</v>
      </c>
    </row>
    <row r="26" spans="2:11" x14ac:dyDescent="0.3">
      <c r="B26" s="8"/>
      <c r="C26" s="12" t="s">
        <v>16</v>
      </c>
      <c r="D26" s="13">
        <f>[7]Comparison!C8</f>
        <v>0.67774017657710606</v>
      </c>
      <c r="E26" s="13">
        <f>[7]Comparison!E8</f>
        <v>0.68020265158907123</v>
      </c>
      <c r="F26" s="13">
        <f>[7]Comparison!G8</f>
        <v>0.67221533323954075</v>
      </c>
      <c r="G26" s="13">
        <f>[7]Comparison!I8</f>
        <v>0.67399759040755924</v>
      </c>
      <c r="H26" s="14">
        <f>[7]Comparison!K8</f>
        <v>0.66171100424896268</v>
      </c>
      <c r="I26" s="13">
        <f>[7]Comparison!M8</f>
        <v>0.6504111623481974</v>
      </c>
      <c r="J26" s="13">
        <f>[7]Comparison!O8</f>
        <v>0.66011599214343164</v>
      </c>
      <c r="K26" s="39">
        <f>[7]Comparison!Q8</f>
        <v>0.6504111623481974</v>
      </c>
    </row>
    <row r="27" spans="2:11" x14ac:dyDescent="0.3">
      <c r="B27" s="8"/>
      <c r="C27" s="12" t="s">
        <v>14</v>
      </c>
      <c r="D27" s="13">
        <f>[7]Comparison!C9</f>
        <v>0.68856148048861265</v>
      </c>
      <c r="E27" s="13">
        <f>[7]Comparison!E9</f>
        <v>0.66609770327004036</v>
      </c>
      <c r="F27" s="13">
        <f>[7]Comparison!G9</f>
        <v>0.68298223617580889</v>
      </c>
      <c r="G27" s="13">
        <f>[7]Comparison!I9</f>
        <v>0.66663168289698926</v>
      </c>
      <c r="H27" s="14">
        <f>[7]Comparison!K9</f>
        <v>0.66504812617007247</v>
      </c>
      <c r="I27" s="13">
        <f>[7]Comparison!M9</f>
        <v>0.63583685048242011</v>
      </c>
      <c r="J27" s="13">
        <f>[7]Comparison!O9</f>
        <v>0.66309528168375109</v>
      </c>
      <c r="K27" s="39">
        <f>[7]Comparison!Q9</f>
        <v>0.63583685048242011</v>
      </c>
    </row>
    <row r="28" spans="2:11" x14ac:dyDescent="0.3">
      <c r="B28" s="8"/>
      <c r="C28" s="12" t="s">
        <v>1</v>
      </c>
      <c r="D28" s="13">
        <f>[7]Comparison!C10</f>
        <v>0.66260561210362623</v>
      </c>
      <c r="E28" s="13">
        <f>[7]Comparison!E10</f>
        <v>0.66519825243802988</v>
      </c>
      <c r="F28" s="13">
        <f>[7]Comparison!G10</f>
        <v>0.67462568942661905</v>
      </c>
      <c r="G28" s="13">
        <f>[7]Comparison!I10</f>
        <v>0.65837312239533696</v>
      </c>
      <c r="H28" s="14">
        <f>[7]Comparison!K10</f>
        <v>0.64743259675402975</v>
      </c>
      <c r="I28" s="13">
        <f>[7]Comparison!M10</f>
        <v>0.64000240132699915</v>
      </c>
      <c r="J28" s="13">
        <f>[7]Comparison!O10</f>
        <v>0.66002403793704079</v>
      </c>
      <c r="K28" s="39">
        <f>[7]Comparison!Q10</f>
        <v>0.64000240132699915</v>
      </c>
    </row>
    <row r="29" spans="2:11" x14ac:dyDescent="0.3">
      <c r="B29" s="8"/>
      <c r="C29" s="12" t="s">
        <v>2</v>
      </c>
      <c r="D29" s="13">
        <f>[7]Comparison!C11</f>
        <v>0.70743717613879009</v>
      </c>
      <c r="E29" s="13">
        <f>[7]Comparison!E11</f>
        <v>0.70349378398081142</v>
      </c>
      <c r="F29" s="13">
        <f>[7]Comparison!G11</f>
        <v>0.690797635939844</v>
      </c>
      <c r="G29" s="13">
        <f>[7]Comparison!I11</f>
        <v>0.69156432166025927</v>
      </c>
      <c r="H29" s="14">
        <f>[7]Comparison!K11</f>
        <v>0.67605631589237747</v>
      </c>
      <c r="I29" s="13">
        <f>[7]Comparison!M11</f>
        <v>0.6643416292010812</v>
      </c>
      <c r="J29" s="13">
        <f>[7]Comparison!O11</f>
        <v>0.64975682430997328</v>
      </c>
      <c r="K29" s="39">
        <f>[7]Comparison!Q11</f>
        <v>0.6643416292010812</v>
      </c>
    </row>
    <row r="30" spans="2:11" x14ac:dyDescent="0.3">
      <c r="B30" s="15"/>
      <c r="C30" s="12" t="s">
        <v>17</v>
      </c>
      <c r="D30" s="13">
        <f>[7]Comparison!C12</f>
        <v>0.70964896009922518</v>
      </c>
      <c r="E30" s="13">
        <f>[7]Comparison!E12</f>
        <v>0.71109045223957656</v>
      </c>
      <c r="F30" s="13">
        <f>[7]Comparison!G12</f>
        <v>0.68034091820754339</v>
      </c>
      <c r="G30" s="13">
        <f>[7]Comparison!I12</f>
        <v>0.67406716284185264</v>
      </c>
      <c r="H30" s="14">
        <f>[7]Comparison!K12</f>
        <v>0.66509537555336584</v>
      </c>
      <c r="I30" s="13">
        <f>[7]Comparison!M12</f>
        <v>0.63624176108162067</v>
      </c>
      <c r="J30" s="13">
        <f>[7]Comparison!O12</f>
        <v>0.6316020281284267</v>
      </c>
      <c r="K30" s="39">
        <f>[7]Comparison!Q12</f>
        <v>0.63624176108162067</v>
      </c>
    </row>
    <row r="31" spans="2:11" s="35" customFormat="1" ht="9" customHeight="1" x14ac:dyDescent="0.3">
      <c r="B31" s="37"/>
      <c r="C31" s="32"/>
      <c r="D31" s="33"/>
      <c r="E31" s="33"/>
      <c r="F31" s="33"/>
      <c r="G31" s="33"/>
      <c r="H31" s="34"/>
      <c r="I31" s="33"/>
      <c r="J31" s="33"/>
      <c r="K31" s="41"/>
    </row>
    <row r="32" spans="2:11" x14ac:dyDescent="0.3">
      <c r="B32" s="8" t="s">
        <v>20</v>
      </c>
      <c r="C32" s="9" t="s">
        <v>21</v>
      </c>
      <c r="D32" s="10">
        <f>[8]Comparison!C5</f>
        <v>0.79685606289928201</v>
      </c>
      <c r="E32" s="10">
        <f>[8]Comparison!E5</f>
        <v>0.79937107128104834</v>
      </c>
      <c r="F32" s="10">
        <f>[8]Comparison!G5</f>
        <v>0.7726587345689524</v>
      </c>
      <c r="G32" s="10">
        <f>[8]Comparison!I5</f>
        <v>0.75605659842739636</v>
      </c>
      <c r="H32" s="11">
        <f>[8]Comparison!K5</f>
        <v>0.75591343865487037</v>
      </c>
      <c r="I32" s="10">
        <f>[8]Comparison!M5</f>
        <v>0.75727571245226477</v>
      </c>
      <c r="J32" s="10">
        <f>[8]Comparison!O5</f>
        <v>0.74163332161358497</v>
      </c>
      <c r="K32" s="38">
        <f>[8]Comparison!Q5</f>
        <v>0.73115886458317314</v>
      </c>
    </row>
    <row r="33" spans="2:11" x14ac:dyDescent="0.3">
      <c r="B33" s="8"/>
      <c r="C33" s="12" t="s">
        <v>15</v>
      </c>
      <c r="D33" s="13">
        <f>[8]Comparison!C6</f>
        <v>0.49657025095158253</v>
      </c>
      <c r="E33" s="13">
        <f>[8]Comparison!E6</f>
        <v>0.5071873283646201</v>
      </c>
      <c r="F33" s="13">
        <f>[8]Comparison!G6</f>
        <v>0.55052400026466131</v>
      </c>
      <c r="G33" s="13">
        <f>[8]Comparison!I6</f>
        <v>0.44353041192893611</v>
      </c>
      <c r="H33" s="14">
        <f>[8]Comparison!K6</f>
        <v>0.49709711743412849</v>
      </c>
      <c r="I33" s="13">
        <f>[8]Comparison!M6</f>
        <v>0.50882940266648624</v>
      </c>
      <c r="J33" s="13">
        <f>[8]Comparison!O6</f>
        <v>0.50884107441712167</v>
      </c>
      <c r="K33" s="39">
        <f>[8]Comparison!Q6</f>
        <v>0.41202621126853334</v>
      </c>
    </row>
    <row r="34" spans="2:11" x14ac:dyDescent="0.3">
      <c r="B34" s="8"/>
      <c r="C34" s="12" t="s">
        <v>0</v>
      </c>
      <c r="D34" s="13">
        <f>[8]Comparison!C7</f>
        <v>0.70422281505660389</v>
      </c>
      <c r="E34" s="13">
        <f>[8]Comparison!E7</f>
        <v>0.70601388949456167</v>
      </c>
      <c r="F34" s="13">
        <f>[8]Comparison!G7</f>
        <v>0.69996377336455218</v>
      </c>
      <c r="G34" s="13">
        <f>[8]Comparison!I7</f>
        <v>0.69755741859185594</v>
      </c>
      <c r="H34" s="14">
        <f>[8]Comparison!K7</f>
        <v>0.66010191812406149</v>
      </c>
      <c r="I34" s="13">
        <f>[8]Comparison!M7</f>
        <v>0.6632837987518494</v>
      </c>
      <c r="J34" s="13">
        <f>[8]Comparison!O7</f>
        <v>0.65400605857245386</v>
      </c>
      <c r="K34" s="39">
        <f>[8]Comparison!Q7</f>
        <v>0.65051106462213704</v>
      </c>
    </row>
    <row r="35" spans="2:11" x14ac:dyDescent="0.3">
      <c r="B35" s="8"/>
      <c r="C35" s="12" t="s">
        <v>16</v>
      </c>
      <c r="D35" s="13">
        <f>[8]Comparison!C8</f>
        <v>0.81158658581772891</v>
      </c>
      <c r="E35" s="13">
        <f>[8]Comparison!E8</f>
        <v>0.80861671685133651</v>
      </c>
      <c r="F35" s="13">
        <f>[8]Comparison!G8</f>
        <v>0.80873939283903373</v>
      </c>
      <c r="G35" s="13">
        <f>[8]Comparison!I8</f>
        <v>0.80623153255941804</v>
      </c>
      <c r="H35" s="14">
        <f>[8]Comparison!K8</f>
        <v>0.78867017206465406</v>
      </c>
      <c r="I35" s="13">
        <f>[8]Comparison!M8</f>
        <v>0.77735890882824321</v>
      </c>
      <c r="J35" s="13">
        <f>[8]Comparison!O8</f>
        <v>0.78200930393144452</v>
      </c>
      <c r="K35" s="39">
        <f>[8]Comparison!Q8</f>
        <v>0.77377392050342519</v>
      </c>
    </row>
    <row r="36" spans="2:11" x14ac:dyDescent="0.3">
      <c r="B36" s="8"/>
      <c r="C36" s="12" t="s">
        <v>14</v>
      </c>
      <c r="D36" s="13">
        <f>[8]Comparison!C9</f>
        <v>0.81814143653174232</v>
      </c>
      <c r="E36" s="13">
        <f>[8]Comparison!E9</f>
        <v>0.79430199948850988</v>
      </c>
      <c r="F36" s="13">
        <f>[8]Comparison!G9</f>
        <v>0.81652215154303698</v>
      </c>
      <c r="G36" s="13">
        <f>[8]Comparison!I9</f>
        <v>0.79730460100953204</v>
      </c>
      <c r="H36" s="14">
        <f>[8]Comparison!K9</f>
        <v>0.7895808585437526</v>
      </c>
      <c r="I36" s="13">
        <f>[8]Comparison!M9</f>
        <v>0.74988423794618375</v>
      </c>
      <c r="J36" s="13">
        <f>[8]Comparison!O9</f>
        <v>0.78741011558536511</v>
      </c>
      <c r="K36" s="39">
        <f>[8]Comparison!Q9</f>
        <v>0.75887033695154893</v>
      </c>
    </row>
    <row r="37" spans="2:11" x14ac:dyDescent="0.3">
      <c r="B37" s="8"/>
      <c r="C37" s="12" t="s">
        <v>1</v>
      </c>
      <c r="D37" s="13">
        <f>[8]Comparison!C10</f>
        <v>0.7817151688113988</v>
      </c>
      <c r="E37" s="13">
        <f>[8]Comparison!E10</f>
        <v>0.78218852362504021</v>
      </c>
      <c r="F37" s="13">
        <f>[8]Comparison!G10</f>
        <v>0.79003340520322451</v>
      </c>
      <c r="G37" s="13">
        <f>[8]Comparison!I10</f>
        <v>0.77746201326634512</v>
      </c>
      <c r="H37" s="14">
        <f>[8]Comparison!K10</f>
        <v>0.75571543231793448</v>
      </c>
      <c r="I37" s="13">
        <f>[8]Comparison!M10</f>
        <v>0.75530621817011356</v>
      </c>
      <c r="J37" s="13">
        <f>[8]Comparison!O10</f>
        <v>0.7656814022193752</v>
      </c>
      <c r="K37" s="39">
        <f>[8]Comparison!Q10</f>
        <v>0.74493097921128448</v>
      </c>
    </row>
    <row r="38" spans="2:11" x14ac:dyDescent="0.3">
      <c r="B38" s="8"/>
      <c r="C38" s="12" t="s">
        <v>2</v>
      </c>
      <c r="D38" s="13">
        <f>[8]Comparison!C11</f>
        <v>0.83787028707659383</v>
      </c>
      <c r="E38" s="13">
        <f>[8]Comparison!E11</f>
        <v>0.82940175695929308</v>
      </c>
      <c r="F38" s="13">
        <f>[8]Comparison!G11</f>
        <v>0.82241997347503892</v>
      </c>
      <c r="G38" s="13">
        <f>[8]Comparison!I11</f>
        <v>0.82629089838515901</v>
      </c>
      <c r="H38" s="14">
        <f>[8]Comparison!K11</f>
        <v>0.77929670054936206</v>
      </c>
      <c r="I38" s="13">
        <f>[8]Comparison!M11</f>
        <v>0.77255069058579928</v>
      </c>
      <c r="J38" s="13">
        <f>[8]Comparison!O11</f>
        <v>0.77221474486239505</v>
      </c>
      <c r="K38" s="39">
        <f>[8]Comparison!Q11</f>
        <v>0.76649103972010768</v>
      </c>
    </row>
    <row r="39" spans="2:11" x14ac:dyDescent="0.3">
      <c r="B39" s="15"/>
      <c r="C39" s="16" t="s">
        <v>17</v>
      </c>
      <c r="D39" s="17">
        <f>[8]Comparison!C12</f>
        <v>0.82530029340908606</v>
      </c>
      <c r="E39" s="17">
        <f>[8]Comparison!E12</f>
        <v>0.83161644973618798</v>
      </c>
      <c r="F39" s="17">
        <f>[8]Comparison!G12</f>
        <v>0.80589075162748569</v>
      </c>
      <c r="G39" s="17">
        <f>[8]Comparison!I12</f>
        <v>0.80636903958372697</v>
      </c>
      <c r="H39" s="18">
        <f>[8]Comparison!K12</f>
        <v>0.76692274346493328</v>
      </c>
      <c r="I39" s="17">
        <f>[8]Comparison!M12</f>
        <v>0.78113204562593841</v>
      </c>
      <c r="J39" s="17">
        <f>[8]Comparison!O12</f>
        <v>0.74809049518117843</v>
      </c>
      <c r="K39" s="40">
        <f>[8]Comparison!Q12</f>
        <v>0.75281219879949024</v>
      </c>
    </row>
  </sheetData>
  <mergeCells count="8">
    <mergeCell ref="B32:B39"/>
    <mergeCell ref="D2:G2"/>
    <mergeCell ref="H2:K2"/>
    <mergeCell ref="B5:B12"/>
    <mergeCell ref="B14:B21"/>
    <mergeCell ref="B23:B30"/>
    <mergeCell ref="D4:G4"/>
    <mergeCell ref="H4:K4"/>
  </mergeCells>
  <conditionalFormatting sqref="D6:K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:K1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:K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:K2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:K2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:K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K3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K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:K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6:K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8:K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9:K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K5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:K7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:K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:K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:K10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K12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K1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:K1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:K1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:K1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:K18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:K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:K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K2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:K2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:K2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3:K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4:K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:K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C124-75B5-4DDC-8EB2-442817CF2B35}">
  <dimension ref="B2:Q40"/>
  <sheetViews>
    <sheetView showGridLines="0" workbookViewId="0"/>
  </sheetViews>
  <sheetFormatPr defaultRowHeight="18.75" outlineLevelRow="1" x14ac:dyDescent="0.3"/>
  <cols>
    <col min="1" max="1" width="5.28515625" style="1" customWidth="1"/>
    <col min="2" max="2" width="14.7109375" style="1" customWidth="1"/>
    <col min="3" max="3" width="30.28515625" style="1" customWidth="1"/>
    <col min="4" max="5" width="18.7109375" style="1" customWidth="1"/>
    <col min="6" max="6" width="18.7109375" style="19" customWidth="1"/>
    <col min="7" max="7" width="18.7109375" style="20" customWidth="1"/>
    <col min="8" max="9" width="18.7109375" style="1" customWidth="1"/>
    <col min="10" max="11" width="18.7109375" style="20" customWidth="1"/>
    <col min="12" max="12" width="1.7109375" style="1" customWidth="1"/>
    <col min="13" max="14" width="10.5703125" style="1" bestFit="1" customWidth="1"/>
    <col min="15" max="15" width="9.140625" style="1"/>
    <col min="16" max="17" width="10.5703125" style="1" bestFit="1" customWidth="1"/>
    <col min="18" max="16384" width="9.140625" style="1"/>
  </cols>
  <sheetData>
    <row r="2" spans="2:17" s="29" customFormat="1" ht="31.5" customHeight="1" x14ac:dyDescent="0.35">
      <c r="B2" s="24" t="str">
        <f>IF(Wind_overview_classifier!B2=0,"",Wind_overview_classifier!B2)</f>
        <v/>
      </c>
      <c r="C2" s="42" t="str">
        <f>IF(Wind_overview_classifier!C2=0,"",Wind_overview_classifier!C2)</f>
        <v>Classifiers</v>
      </c>
      <c r="D2" s="25" t="str">
        <f>IF(Wind_overview_classifier!D2=0,"",Wind_overview_classifier!D2)</f>
        <v>Augmented</v>
      </c>
      <c r="E2" s="26" t="str">
        <f>IF(Aug_overview_classifier!E2=0,"",Aug_overview_classifier!E2)</f>
        <v/>
      </c>
      <c r="F2" s="26" t="str">
        <f>IF(Aug_overview_classifier!F2=0,"",Aug_overview_classifier!F2)</f>
        <v/>
      </c>
      <c r="G2" s="26" t="str">
        <f>IF(Aug_overview_classifier!G2=0,"",Aug_overview_classifier!G2)</f>
        <v/>
      </c>
      <c r="H2" s="27" t="str">
        <f>IF(Wind_overview_classifier!H2=0,"",Wind_overview_classifier!H2)</f>
        <v>Windowed</v>
      </c>
      <c r="I2" s="28" t="str">
        <f>IF(Aug_overview_classifier!I2=0,"",Aug_overview_classifier!I2)</f>
        <v/>
      </c>
      <c r="J2" s="28" t="str">
        <f>IF(Aug_overview_classifier!J2=0,"",Aug_overview_classifier!J2)</f>
        <v/>
      </c>
      <c r="K2" s="28" t="str">
        <f>IF(Aug_overview_classifier!K2=0,"",Aug_overview_classifier!K2)</f>
        <v/>
      </c>
      <c r="M2" s="30" t="s">
        <v>13</v>
      </c>
      <c r="N2" s="30"/>
      <c r="P2" s="30" t="s">
        <v>18</v>
      </c>
      <c r="Q2" s="30"/>
    </row>
    <row r="3" spans="2:17" ht="18" customHeight="1" x14ac:dyDescent="0.3">
      <c r="B3" s="2" t="str">
        <f>IF(Wind_overview_classifier!B3=0,"",Wind_overview_classifier!B3)</f>
        <v>Model</v>
      </c>
      <c r="C3" s="32" t="str">
        <f>IF(Wind_overview_classifier!C3=0,"",Wind_overview_classifier!C3)</f>
        <v/>
      </c>
      <c r="D3" s="3" t="str">
        <f>IF(Wind_overview_classifier!D3=0,"",Wind_overview_classifier!D3)</f>
        <v>norm</v>
      </c>
      <c r="E3" s="3" t="str">
        <f>IF(Wind_overview_classifier!E3=0,"",Wind_overview_classifier!E3)</f>
        <v>stand</v>
      </c>
      <c r="F3" s="3" t="str">
        <f>IF(Wind_overview_classifier!F3=0,"",Wind_overview_classifier!F3)</f>
        <v xml:space="preserve"> norm + PCA</v>
      </c>
      <c r="G3" s="3" t="str">
        <f>IF(Wind_overview_classifier!G3=0,"",Wind_overview_classifier!G3)</f>
        <v xml:space="preserve"> stand + PCA</v>
      </c>
      <c r="H3" s="4" t="str">
        <f>IF(Wind_overview_classifier!H3=0,"",Wind_overview_classifier!H3)</f>
        <v>norm</v>
      </c>
      <c r="I3" s="5" t="str">
        <f>IF(Wind_overview_classifier!I3=0,"",Wind_overview_classifier!I3)</f>
        <v>stand</v>
      </c>
      <c r="J3" s="5" t="str">
        <f>IF(Wind_overview_classifier!J3=0,"",Wind_overview_classifier!J3)</f>
        <v xml:space="preserve"> norm + PCA</v>
      </c>
      <c r="K3" s="6" t="str">
        <f>IF(Wind_overview_classifier!K3=0,"",Wind_overview_classifier!K3)</f>
        <v xml:space="preserve"> stand + PCA</v>
      </c>
    </row>
    <row r="4" spans="2:17" x14ac:dyDescent="0.3">
      <c r="B4" s="7" t="str">
        <f>IF(Wind_overview_classifier!B4=0,"",Wind_overview_classifier!B4)</f>
        <v/>
      </c>
      <c r="C4" s="32" t="str">
        <f>IF(Wind_overview_classifier!C4=0,"",Wind_overview_classifier!C4)</f>
        <v/>
      </c>
      <c r="D4" s="43" t="s">
        <v>22</v>
      </c>
      <c r="E4" s="44"/>
      <c r="F4" s="44"/>
      <c r="G4" s="45"/>
      <c r="H4" s="46" t="s">
        <v>22</v>
      </c>
      <c r="I4" s="47"/>
      <c r="J4" s="47"/>
      <c r="K4" s="47"/>
    </row>
    <row r="5" spans="2:17" outlineLevel="1" x14ac:dyDescent="0.3">
      <c r="B5" s="21" t="str">
        <f>IF(Wind_overview_classifier!B5=0,"",Wind_overview_classifier!B5)</f>
        <v>ESC10</v>
      </c>
      <c r="C5" s="9" t="s">
        <v>21</v>
      </c>
      <c r="D5" s="10">
        <f>IF(Wind_overview_classifier!D5=0,"",Wind_overview_classifier!D5)</f>
        <v>0.8670833333333331</v>
      </c>
      <c r="E5" s="10">
        <f>IF(Wind_overview_classifier!E5=0,"",Wind_overview_classifier!E5)</f>
        <v>0.86999999999999977</v>
      </c>
      <c r="F5" s="10">
        <f>IF(Wind_overview_classifier!F5=0,"",Wind_overview_classifier!F5)</f>
        <v>0.8358333333333331</v>
      </c>
      <c r="G5" s="10">
        <f>IF(Wind_overview_classifier!G5=0,"",Wind_overview_classifier!G5)</f>
        <v>0.82083333333333319</v>
      </c>
      <c r="H5" s="11">
        <f>IF(Wind_overview_classifier!H5=0,"",Wind_overview_classifier!H5)</f>
        <v>0.8256481481481478</v>
      </c>
      <c r="I5" s="10">
        <f>IF(Wind_overview_classifier!I5=0,"",Wind_overview_classifier!I5)</f>
        <v>0.82472222222222202</v>
      </c>
      <c r="J5" s="10">
        <f>IF(Wind_overview_classifier!J5=0,"",Wind_overview_classifier!J5)</f>
        <v>0.77296296296296274</v>
      </c>
      <c r="K5" s="38">
        <f>IF(Wind_overview_classifier!K5=0,"",Wind_overview_classifier!K5)</f>
        <v>0.76217592592592542</v>
      </c>
      <c r="M5" s="22">
        <f>(H5/D5)-1</f>
        <v>-4.7786854610497254E-2</v>
      </c>
      <c r="N5" s="22">
        <f>(I5/E5)-1</f>
        <v>-5.2043422733077938E-2</v>
      </c>
      <c r="P5" s="22">
        <f>(H5/Aug_overview_dataset!H5)-1</f>
        <v>-2.2901599824677099E-2</v>
      </c>
      <c r="Q5" s="22">
        <f>(I5/Aug_overview_dataset!I5)-1</f>
        <v>-2.9738562091503495E-2</v>
      </c>
    </row>
    <row r="6" spans="2:17" outlineLevel="1" x14ac:dyDescent="0.3">
      <c r="B6" s="8" t="str">
        <f>IF(Aug_overview_classifier!B6=0,"",Aug_overview_classifier!B6)</f>
        <v/>
      </c>
      <c r="C6" s="12" t="str">
        <f>IF(Wind_overview_classifier!C6=0,"",Wind_overview_classifier!C6)</f>
        <v>GNB</v>
      </c>
      <c r="D6" s="13">
        <f>IF(Wind_overview_classifier!D6=0,"",Wind_overview_classifier!D6)</f>
        <v>0.72874999999999979</v>
      </c>
      <c r="E6" s="13">
        <f>IF(Wind_overview_classifier!E6=0,"",Wind_overview_classifier!E6)</f>
        <v>0.72874999999999979</v>
      </c>
      <c r="F6" s="13">
        <f>IF(Wind_overview_classifier!F6=0,"",Wind_overview_classifier!F6)</f>
        <v>0.64333333333333298</v>
      </c>
      <c r="G6" s="13">
        <f>IF(Wind_overview_classifier!G6=0,"",Wind_overview_classifier!G6)</f>
        <v>0.58499999999999974</v>
      </c>
      <c r="H6" s="14">
        <f>IF(Wind_overview_classifier!H6=0,"",Wind_overview_classifier!H6)</f>
        <v>0.61245370370370311</v>
      </c>
      <c r="I6" s="13">
        <f>IF(Wind_overview_classifier!I6=0,"",Wind_overview_classifier!I6)</f>
        <v>0.61268518518518478</v>
      </c>
      <c r="J6" s="13">
        <f>IF(Wind_overview_classifier!J6=0,"",Wind_overview_classifier!J6)</f>
        <v>0.57240740740740725</v>
      </c>
      <c r="K6" s="39">
        <f>IF(Wind_overview_classifier!K6=0,"",Wind_overview_classifier!K6)</f>
        <v>0.49481481481481426</v>
      </c>
      <c r="M6" s="22">
        <f>(H6/D6)-1</f>
        <v>-0.15958325392287709</v>
      </c>
      <c r="N6" s="22">
        <f>(I6/E6)-1</f>
        <v>-0.15926561209580103</v>
      </c>
      <c r="P6" s="22">
        <f>(H6/Aug_overview_dataset!H6)-1</f>
        <v>-0.18339506172839581</v>
      </c>
      <c r="Q6" s="22">
        <f>(I6/Aug_overview_dataset!I6)-1</f>
        <v>-0.18308641975308693</v>
      </c>
    </row>
    <row r="7" spans="2:17" outlineLevel="1" x14ac:dyDescent="0.3">
      <c r="B7" s="8" t="str">
        <f>IF(Aug_overview_classifier!B7=0,"",Aug_overview_classifier!B7)</f>
        <v/>
      </c>
      <c r="C7" s="12" t="str">
        <f>IF(Wind_overview_classifier!C7=0,"",Wind_overview_classifier!C7)</f>
        <v>KNN</v>
      </c>
      <c r="D7" s="13">
        <f>IF(Wind_overview_classifier!D7=0,"",Wind_overview_classifier!D7)</f>
        <v>0.76291666666666658</v>
      </c>
      <c r="E7" s="13">
        <f>IF(Wind_overview_classifier!E7=0,"",Wind_overview_classifier!E7)</f>
        <v>0.73749999999999982</v>
      </c>
      <c r="F7" s="13">
        <f>IF(Wind_overview_classifier!F7=0,"",Wind_overview_classifier!F7)</f>
        <v>0.75416666666666632</v>
      </c>
      <c r="G7" s="13">
        <f>IF(Wind_overview_classifier!G7=0,"",Wind_overview_classifier!G7)</f>
        <v>0.69999999999999984</v>
      </c>
      <c r="H7" s="14">
        <f>IF(Wind_overview_classifier!H7=0,"",Wind_overview_classifier!H7)</f>
        <v>0.68902777777777724</v>
      </c>
      <c r="I7" s="13">
        <f>IF(Wind_overview_classifier!I7=0,"",Wind_overview_classifier!I7)</f>
        <v>0.66958333333333286</v>
      </c>
      <c r="J7" s="13">
        <f>IF(Wind_overview_classifier!J7=0,"",Wind_overview_classifier!J7)</f>
        <v>0.68430555555555495</v>
      </c>
      <c r="K7" s="39">
        <f>IF(Wind_overview_classifier!K7=0,"",Wind_overview_classifier!K7)</f>
        <v>0.63874999999999937</v>
      </c>
      <c r="M7" s="22">
        <f>(H7/D7)-1</f>
        <v>-9.6850537047151519E-2</v>
      </c>
      <c r="N7" s="22">
        <f>(I7/E7)-1</f>
        <v>-9.2090395480226461E-2</v>
      </c>
      <c r="P7" s="22">
        <f>(H7/Aug_overview_dataset!H7)-1</f>
        <v>-8.7380426784401166E-2</v>
      </c>
      <c r="Q7" s="22">
        <f>(I7/Aug_overview_dataset!I7)-1</f>
        <v>-6.6782810685250382E-2</v>
      </c>
    </row>
    <row r="8" spans="2:17" outlineLevel="1" x14ac:dyDescent="0.3">
      <c r="B8" s="8" t="str">
        <f>IF(Aug_overview_classifier!B8=0,"",Aug_overview_classifier!B8)</f>
        <v/>
      </c>
      <c r="C8" s="12" t="str">
        <f>IF(Wind_overview_classifier!C8=0,"",Wind_overview_classifier!C8)</f>
        <v>LR</v>
      </c>
      <c r="D8" s="13">
        <f>IF(Wind_overview_classifier!D8=0,"",Wind_overview_classifier!D8)</f>
        <v>0.86749999999999972</v>
      </c>
      <c r="E8" s="13">
        <f>IF(Wind_overview_classifier!E8=0,"",Wind_overview_classifier!E8)</f>
        <v>0.84833333333333305</v>
      </c>
      <c r="F8" s="13">
        <f>IF(Wind_overview_classifier!F8=0,"",Wind_overview_classifier!F8)</f>
        <v>0.86624999999999963</v>
      </c>
      <c r="G8" s="13">
        <f>IF(Wind_overview_classifier!G8=0,"",Wind_overview_classifier!G8)</f>
        <v>0.84708333333333319</v>
      </c>
      <c r="H8" s="14">
        <f>IF(Wind_overview_classifier!H8=0,"",Wind_overview_classifier!H8)</f>
        <v>0.80509259259259225</v>
      </c>
      <c r="I8" s="13">
        <f>IF(Wind_overview_classifier!I8=0,"",Wind_overview_classifier!I8)</f>
        <v>0.7854629629629627</v>
      </c>
      <c r="J8" s="13">
        <f>IF(Wind_overview_classifier!J8=0,"",Wind_overview_classifier!J8)</f>
        <v>0.80217592592592513</v>
      </c>
      <c r="K8" s="39">
        <f>IF(Wind_overview_classifier!K8=0,"",Wind_overview_classifier!K8)</f>
        <v>0.77763888888888832</v>
      </c>
      <c r="M8" s="22">
        <f>(H8/D8)-1</f>
        <v>-7.1939374533034561E-2</v>
      </c>
      <c r="N8" s="22">
        <f>(I8/E8)-1</f>
        <v>-7.4110456232263755E-2</v>
      </c>
      <c r="P8" s="22">
        <f>(H8/Aug_overview_dataset!H8)-1</f>
        <v>-7.7257773532845686E-2</v>
      </c>
      <c r="Q8" s="22">
        <f>(I8/Aug_overview_dataset!I8)-1</f>
        <v>-6.2133775566611704E-2</v>
      </c>
    </row>
    <row r="9" spans="2:17" outlineLevel="1" x14ac:dyDescent="0.3">
      <c r="B9" s="8" t="str">
        <f>IF(Aug_overview_classifier!B9=0,"",Aug_overview_classifier!B9)</f>
        <v/>
      </c>
      <c r="C9" s="12" t="str">
        <f>IF(Wind_overview_classifier!C9=0,"",Wind_overview_classifier!C9)</f>
        <v>SVM</v>
      </c>
      <c r="D9" s="13">
        <f>IF(Wind_overview_classifier!D9=0,"",Wind_overview_classifier!D9)</f>
        <v>0.87874999999999959</v>
      </c>
      <c r="E9" s="13">
        <f>IF(Wind_overview_classifier!E9=0,"",Wind_overview_classifier!E9)</f>
        <v>0.85499999999999987</v>
      </c>
      <c r="F9" s="13">
        <f>IF(Wind_overview_classifier!F9=0,"",Wind_overview_classifier!F9)</f>
        <v>0.87374999999999969</v>
      </c>
      <c r="G9" s="13">
        <f>IF(Wind_overview_classifier!G9=0,"",Wind_overview_classifier!G9)</f>
        <v>0.85041666666666649</v>
      </c>
      <c r="H9" s="14">
        <f>IF(Wind_overview_classifier!H9=0,"",Wind_overview_classifier!H9)</f>
        <v>0.80601851851851813</v>
      </c>
      <c r="I9" s="13">
        <f>IF(Wind_overview_classifier!I9=0,"",Wind_overview_classifier!I9)</f>
        <v>0.7875462962962958</v>
      </c>
      <c r="J9" s="13">
        <f>IF(Wind_overview_classifier!J9=0,"",Wind_overview_classifier!J9)</f>
        <v>0.80560185185185129</v>
      </c>
      <c r="K9" s="39">
        <f>IF(Wind_overview_classifier!K9=0,"",Wind_overview_classifier!K9)</f>
        <v>0.78050925925925874</v>
      </c>
      <c r="M9" s="22">
        <f>(H9/D9)-1</f>
        <v>-8.2766977503819561E-2</v>
      </c>
      <c r="N9" s="22">
        <f>(I9/E9)-1</f>
        <v>-7.889322070608662E-2</v>
      </c>
      <c r="P9" s="22">
        <f>(H9/Aug_overview_dataset!H9)-1</f>
        <v>-8.1460377756674585E-2</v>
      </c>
      <c r="Q9" s="22">
        <f>(I9/Aug_overview_dataset!I9)-1</f>
        <v>-8.1578663211316793E-2</v>
      </c>
    </row>
    <row r="10" spans="2:17" outlineLevel="1" x14ac:dyDescent="0.3">
      <c r="B10" s="8" t="str">
        <f>IF(Aug_overview_classifier!B10=0,"",Aug_overview_classifier!B10)</f>
        <v/>
      </c>
      <c r="C10" s="12" t="str">
        <f>IF(Wind_overview_classifier!C10=0,"",Wind_overview_classifier!C10)</f>
        <v>Voting</v>
      </c>
      <c r="D10" s="13">
        <f>IF(Wind_overview_classifier!D10=0,"",Wind_overview_classifier!D10)</f>
        <v>0.86416666666666653</v>
      </c>
      <c r="E10" s="13">
        <f>IF(Wind_overview_classifier!E10=0,"",Wind_overview_classifier!E10)</f>
        <v>0.8670833333333331</v>
      </c>
      <c r="F10" s="13">
        <f>IF(Wind_overview_classifier!F10=0,"",Wind_overview_classifier!F10)</f>
        <v>0.86999999999999955</v>
      </c>
      <c r="G10" s="13">
        <f>IF(Wind_overview_classifier!G10=0,"",Wind_overview_classifier!G10)</f>
        <v>0.85458333333333325</v>
      </c>
      <c r="H10" s="14">
        <f>IF(Wind_overview_classifier!H10=0,"",Wind_overview_classifier!H10)</f>
        <v>0.81069444444444405</v>
      </c>
      <c r="I10" s="13">
        <f>IF(Wind_overview_classifier!I10=0,"",Wind_overview_classifier!I10)</f>
        <v>0.80356481481481445</v>
      </c>
      <c r="J10" s="13">
        <f>IF(Wind_overview_classifier!J10=0,"",Wind_overview_classifier!J10)</f>
        <v>0.80148148148148102</v>
      </c>
      <c r="K10" s="39">
        <f>IF(Wind_overview_classifier!K10=0,"",Wind_overview_classifier!K10)</f>
        <v>0.78597222222222174</v>
      </c>
      <c r="M10" s="22">
        <f>(H10/D10)-1</f>
        <v>-6.1877209900353836E-2</v>
      </c>
      <c r="N10" s="22">
        <f>(I10/E10)-1</f>
        <v>-7.3255379358214689E-2</v>
      </c>
      <c r="P10" s="22">
        <f>(H10/Aug_overview_dataset!H10)-1</f>
        <v>-5.1819363222872505E-2</v>
      </c>
      <c r="Q10" s="22">
        <f>(I10/Aug_overview_dataset!I10)-1</f>
        <v>-6.8330649490070283E-2</v>
      </c>
    </row>
    <row r="11" spans="2:17" outlineLevel="1" x14ac:dyDescent="0.3">
      <c r="B11" s="8" t="str">
        <f>IF(Aug_overview_classifier!B11=0,"",Aug_overview_classifier!B11)</f>
        <v/>
      </c>
      <c r="C11" s="12" t="str">
        <f>IF(Wind_overview_classifier!C11=0,"",Wind_overview_classifier!C11)</f>
        <v>ANN</v>
      </c>
      <c r="D11" s="13">
        <f>IF(Wind_overview_classifier!D11=0,"",Wind_overview_classifier!D11)</f>
        <v>0.86166666666666614</v>
      </c>
      <c r="E11" s="13">
        <f>IF(Wind_overview_classifier!E11=0,"",Wind_overview_classifier!E11)</f>
        <v>0.85708333333333298</v>
      </c>
      <c r="F11" s="13">
        <f>IF(Wind_overview_classifier!F11=0,"",Wind_overview_classifier!F11)</f>
        <v>0.86666666666666647</v>
      </c>
      <c r="G11" s="13">
        <f>IF(Wind_overview_classifier!G11=0,"",Wind_overview_classifier!G11)</f>
        <v>0.85666666666666624</v>
      </c>
      <c r="H11" s="14">
        <f>IF(Wind_overview_classifier!H11=0,"",Wind_overview_classifier!H11)</f>
        <v>0.8162037037037031</v>
      </c>
      <c r="I11" s="13">
        <f>IF(Wind_overview_classifier!I11=0,"",Wind_overview_classifier!I11)</f>
        <v>0.80842592592592555</v>
      </c>
      <c r="J11" s="13">
        <f>IF(Wind_overview_classifier!J11=0,"",Wind_overview_classifier!J11)</f>
        <v>0.81601851851851848</v>
      </c>
      <c r="K11" s="39">
        <f>IF(Wind_overview_classifier!K11=0,"",Wind_overview_classifier!K11)</f>
        <v>0.80300925925925881</v>
      </c>
      <c r="M11" s="22">
        <f>(H11/D11)-1</f>
        <v>-5.276165914463804E-2</v>
      </c>
      <c r="N11" s="22">
        <f>(I11/E11)-1</f>
        <v>-5.6770917733484638E-2</v>
      </c>
      <c r="P11" s="22">
        <f>(H11/Aug_overview_dataset!H11)-1</f>
        <v>-3.6927783240468526E-2</v>
      </c>
      <c r="Q11" s="22">
        <f>(I11/Aug_overview_dataset!I11)-1</f>
        <v>-2.599286033021031E-2</v>
      </c>
    </row>
    <row r="12" spans="2:17" outlineLevel="1" x14ac:dyDescent="0.3">
      <c r="B12" s="15" t="str">
        <f>IF(Aug_overview_classifier!B12=0,"",Aug_overview_classifier!B12)</f>
        <v/>
      </c>
      <c r="C12" s="16" t="str">
        <f>IF(Wind_overview_classifier!C12=0,"",Wind_overview_classifier!C12)</f>
        <v>CNN 1D</v>
      </c>
      <c r="D12" s="17">
        <f>IF(Wind_overview_classifier!D12=0,"",Wind_overview_classifier!D12)</f>
        <v>0.85666666666666647</v>
      </c>
      <c r="E12" s="17">
        <f>IF(Wind_overview_classifier!E12=0,"",Wind_overview_classifier!E12)</f>
        <v>0.84958333333333302</v>
      </c>
      <c r="F12" s="17">
        <f>IF(Wind_overview_classifier!F12=0,"",Wind_overview_classifier!F12)</f>
        <v>0.82333333333333303</v>
      </c>
      <c r="G12" s="17">
        <f>IF(Wind_overview_classifier!G12=0,"",Wind_overview_classifier!G12)</f>
        <v>0.80291666666666628</v>
      </c>
      <c r="H12" s="18">
        <f>IF(Wind_overview_classifier!H12=0,"",Wind_overview_classifier!H12)</f>
        <v>0.80833333333333302</v>
      </c>
      <c r="I12" s="17">
        <f>IF(Wind_overview_classifier!I12=0,"",Wind_overview_classifier!I12)</f>
        <v>0.80143518518518486</v>
      </c>
      <c r="J12" s="17">
        <f>IF(Wind_overview_classifier!J12=0,"",Wind_overview_classifier!J12)</f>
        <v>0.78499999999999959</v>
      </c>
      <c r="K12" s="40">
        <f>IF(Wind_overview_classifier!K12=0,"",Wind_overview_classifier!K12)</f>
        <v>0.77472222222222187</v>
      </c>
      <c r="M12" s="22">
        <f>(H12/D12)-1</f>
        <v>-5.6420233463035152E-2</v>
      </c>
      <c r="N12" s="22">
        <f>(I12/E12)-1</f>
        <v>-5.6672660890414783E-2</v>
      </c>
      <c r="P12" s="22">
        <f>(H12/Aug_overview_dataset!H12)-1</f>
        <v>-4.6214355948869468E-2</v>
      </c>
      <c r="Q12" s="22">
        <f>(I12/Aug_overview_dataset!I12)-1</f>
        <v>-1.3618233618233999E-2</v>
      </c>
    </row>
    <row r="13" spans="2:17" s="35" customFormat="1" ht="9" customHeight="1" outlineLevel="1" x14ac:dyDescent="0.3">
      <c r="B13" s="31"/>
      <c r="C13" s="32" t="str">
        <f>IF(Wind_overview_classifier!C13=0,"",Wind_overview_classifier!C13)</f>
        <v/>
      </c>
      <c r="D13" s="33" t="str">
        <f>IF(Wind_overview_classifier!D13=0,"",Wind_overview_classifier!D13)</f>
        <v/>
      </c>
      <c r="E13" s="33" t="str">
        <f>IF(Wind_overview_classifier!E13=0,"",Wind_overview_classifier!E13)</f>
        <v/>
      </c>
      <c r="F13" s="33" t="str">
        <f>IF(Wind_overview_classifier!F13=0,"",Wind_overview_classifier!F13)</f>
        <v/>
      </c>
      <c r="G13" s="33" t="str">
        <f>IF(Wind_overview_classifier!G13=0,"",Wind_overview_classifier!G13)</f>
        <v/>
      </c>
      <c r="H13" s="34" t="str">
        <f>IF(Wind_overview_classifier!H13=0,"",Wind_overview_classifier!H13)</f>
        <v/>
      </c>
      <c r="I13" s="33" t="str">
        <f>IF(Wind_overview_classifier!I13=0,"",Wind_overview_classifier!I13)</f>
        <v/>
      </c>
      <c r="J13" s="33" t="str">
        <f>IF(Wind_overview_classifier!J13=0,"",Wind_overview_classifier!J13)</f>
        <v/>
      </c>
      <c r="K13" s="41" t="str">
        <f>IF(Wind_overview_classifier!K13=0,"",Wind_overview_classifier!K13)</f>
        <v/>
      </c>
      <c r="M13" s="36">
        <f>AVERAGE(M5:N12)</f>
        <v>-7.9568010334686051E-2</v>
      </c>
      <c r="N13" s="36"/>
      <c r="P13" s="36">
        <f>AVERAGE(P5:Q12)</f>
        <v>-6.9913669799093039E-2</v>
      </c>
      <c r="Q13" s="36"/>
    </row>
    <row r="14" spans="2:17" outlineLevel="1" x14ac:dyDescent="0.3">
      <c r="B14" s="21" t="str">
        <f>IF(Wind_overview_classifier!B14=0,"",Wind_overview_classifier!B14)</f>
        <v>BDLib2</v>
      </c>
      <c r="C14" s="9" t="s">
        <v>21</v>
      </c>
      <c r="D14" s="10">
        <f>IF(Wind_overview_classifier!D14=0,"",Wind_overview_classifier!D14)</f>
        <v>0.81018518518518468</v>
      </c>
      <c r="E14" s="10">
        <f>IF(Wind_overview_classifier!E14=0,"",Wind_overview_classifier!E14)</f>
        <v>0.79537037037037006</v>
      </c>
      <c r="F14" s="10">
        <f>IF(Wind_overview_classifier!F14=0,"",Wind_overview_classifier!F14)</f>
        <v>0.75277777777777732</v>
      </c>
      <c r="G14" s="10">
        <f>IF(Wind_overview_classifier!G14=0,"",Wind_overview_classifier!G14)</f>
        <v>0.73888888888888837</v>
      </c>
      <c r="H14" s="11">
        <f>IF(Wind_overview_classifier!H14=0,"",Wind_overview_classifier!H14)</f>
        <v>0.74556530214424865</v>
      </c>
      <c r="I14" s="10">
        <f>IF(Wind_overview_classifier!I14=0,"",Wind_overview_classifier!I14)</f>
        <v>0.74658869395711436</v>
      </c>
      <c r="J14" s="10">
        <f>IF(Wind_overview_classifier!J14=0,"",Wind_overview_classifier!J14)</f>
        <v>0.72041910331383974</v>
      </c>
      <c r="K14" s="38">
        <f>IF(Wind_overview_classifier!K14=0,"",Wind_overview_classifier!K14)</f>
        <v>0.70999025341130562</v>
      </c>
      <c r="M14" s="22">
        <f>(H14/D14)-1</f>
        <v>-7.975939849624103E-2</v>
      </c>
      <c r="N14" s="22">
        <f>(I14/E14)-1</f>
        <v>-6.1332026223883784E-2</v>
      </c>
      <c r="P14" s="22">
        <f>(H14/Aug_overview_dataset!H14)-1</f>
        <v>-6.1526193105140958E-2</v>
      </c>
      <c r="Q14" s="22">
        <f>(I14/Aug_overview_dataset!I14)-1</f>
        <v>-6.6764132553606692E-2</v>
      </c>
    </row>
    <row r="15" spans="2:17" outlineLevel="1" x14ac:dyDescent="0.3">
      <c r="B15" s="8" t="str">
        <f>IF(Aug_overview_classifier!B15=0,"",Aug_overview_classifier!B15)</f>
        <v/>
      </c>
      <c r="C15" s="12" t="str">
        <f>IF(Wind_overview_classifier!C15=0,"",Wind_overview_classifier!C15)</f>
        <v>GNB</v>
      </c>
      <c r="D15" s="13">
        <f>IF(Wind_overview_classifier!D15=0,"",Wind_overview_classifier!D15)</f>
        <v>0.66481481481481441</v>
      </c>
      <c r="E15" s="13">
        <f>IF(Wind_overview_classifier!E15=0,"",Wind_overview_classifier!E15)</f>
        <v>0.66388888888888831</v>
      </c>
      <c r="F15" s="13">
        <f>IF(Wind_overview_classifier!F15=0,"",Wind_overview_classifier!F15)</f>
        <v>0.63703703703703674</v>
      </c>
      <c r="G15" s="13">
        <f>IF(Wind_overview_classifier!G15=0,"",Wind_overview_classifier!G15)</f>
        <v>0.5851851851851847</v>
      </c>
      <c r="H15" s="14">
        <f>IF(Wind_overview_classifier!H15=0,"",Wind_overview_classifier!H15)</f>
        <v>0.56271929824561362</v>
      </c>
      <c r="I15" s="13">
        <f>IF(Wind_overview_classifier!I15=0,"",Wind_overview_classifier!I15)</f>
        <v>0.56237816764132498</v>
      </c>
      <c r="J15" s="13">
        <f>IF(Wind_overview_classifier!J15=0,"",Wind_overview_classifier!J15)</f>
        <v>0.63625730994151974</v>
      </c>
      <c r="K15" s="39">
        <f>IF(Wind_overview_classifier!K15=0,"",Wind_overview_classifier!K15)</f>
        <v>0.59137426900584766</v>
      </c>
      <c r="M15" s="22">
        <f>(H15/D15)-1</f>
        <v>-0.15356985779211274</v>
      </c>
      <c r="N15" s="22">
        <f>(I15/E15)-1</f>
        <v>-0.15290317844821266</v>
      </c>
      <c r="P15" s="22">
        <f>(H15/Aug_overview_dataset!H15)-1</f>
        <v>-0.18968421052631601</v>
      </c>
      <c r="Q15" s="22">
        <f>(I15/Aug_overview_dataset!I15)-1</f>
        <v>-0.19017543859649166</v>
      </c>
    </row>
    <row r="16" spans="2:17" outlineLevel="1" x14ac:dyDescent="0.3">
      <c r="B16" s="8" t="str">
        <f>IF(Aug_overview_classifier!B16=0,"",Aug_overview_classifier!B16)</f>
        <v/>
      </c>
      <c r="C16" s="12" t="str">
        <f>IF(Wind_overview_classifier!C16=0,"",Wind_overview_classifier!C16)</f>
        <v>KNN</v>
      </c>
      <c r="D16" s="13">
        <f>IF(Wind_overview_classifier!D16=0,"",Wind_overview_classifier!D16)</f>
        <v>0.69259259259259187</v>
      </c>
      <c r="E16" s="13">
        <f>IF(Wind_overview_classifier!E16=0,"",Wind_overview_classifier!E16)</f>
        <v>0.66481481481481441</v>
      </c>
      <c r="F16" s="13">
        <f>IF(Wind_overview_classifier!F16=0,"",Wind_overview_classifier!F16)</f>
        <v>0.65740740740740666</v>
      </c>
      <c r="G16" s="13">
        <f>IF(Wind_overview_classifier!G16=0,"",Wind_overview_classifier!G16)</f>
        <v>0.6138888888888886</v>
      </c>
      <c r="H16" s="14">
        <f>IF(Wind_overview_classifier!H16=0,"",Wind_overview_classifier!H16)</f>
        <v>0.65882066276803064</v>
      </c>
      <c r="I16" s="13">
        <f>IF(Wind_overview_classifier!I16=0,"",Wind_overview_classifier!I16)</f>
        <v>0.63499025341130566</v>
      </c>
      <c r="J16" s="13">
        <f>IF(Wind_overview_classifier!J16=0,"",Wind_overview_classifier!J16)</f>
        <v>0.63386939571150069</v>
      </c>
      <c r="K16" s="39">
        <f>IF(Wind_overview_classifier!K16=0,"",Wind_overview_classifier!K16)</f>
        <v>0.5937134502923973</v>
      </c>
      <c r="M16" s="22">
        <f>(H16/D16)-1</f>
        <v>-4.8761609907120529E-2</v>
      </c>
      <c r="N16" s="22">
        <f>(I16/E16)-1</f>
        <v>-4.4861457264330773E-2</v>
      </c>
      <c r="P16" s="22">
        <f>(H16/Aug_overview_dataset!H16)-1</f>
        <v>3.1197559115178741E-2</v>
      </c>
      <c r="Q16" s="22">
        <f>(I16/Aug_overview_dataset!I16)-1</f>
        <v>2.0520050125313549E-2</v>
      </c>
    </row>
    <row r="17" spans="2:17" outlineLevel="1" x14ac:dyDescent="0.3">
      <c r="B17" s="8" t="str">
        <f>IF(Aug_overview_classifier!B17=0,"",Aug_overview_classifier!B17)</f>
        <v/>
      </c>
      <c r="C17" s="12" t="str">
        <f>IF(Wind_overview_classifier!C17=0,"",Wind_overview_classifier!C17)</f>
        <v>LR</v>
      </c>
      <c r="D17" s="13">
        <f>IF(Wind_overview_classifier!D17=0,"",Wind_overview_classifier!D17)</f>
        <v>0.780555555555555</v>
      </c>
      <c r="E17" s="13">
        <f>IF(Wind_overview_classifier!E17=0,"",Wind_overview_classifier!E17)</f>
        <v>0.78518518518518465</v>
      </c>
      <c r="F17" s="13">
        <f>IF(Wind_overview_classifier!F17=0,"",Wind_overview_classifier!F17)</f>
        <v>0.77592592592592535</v>
      </c>
      <c r="G17" s="13">
        <f>IF(Wind_overview_classifier!G17=0,"",Wind_overview_classifier!G17)</f>
        <v>0.77592592592592524</v>
      </c>
      <c r="H17" s="14">
        <f>IF(Wind_overview_classifier!H17=0,"",Wind_overview_classifier!H17)</f>
        <v>0.75019493177387842</v>
      </c>
      <c r="I17" s="13">
        <f>IF(Wind_overview_classifier!I17=0,"",Wind_overview_classifier!I17)</f>
        <v>0.73323586744639335</v>
      </c>
      <c r="J17" s="13">
        <f>IF(Wind_overview_classifier!J17=0,"",Wind_overview_classifier!J17)</f>
        <v>0.74951267056530169</v>
      </c>
      <c r="K17" s="39">
        <f>IF(Wind_overview_classifier!K17=0,"",Wind_overview_classifier!K17)</f>
        <v>0.7277777777777773</v>
      </c>
      <c r="M17" s="22">
        <f>(H17/D17)-1</f>
        <v>-3.8896172816382801E-2</v>
      </c>
      <c r="N17" s="22">
        <f>(I17/E17)-1</f>
        <v>-6.6161866931479518E-2</v>
      </c>
      <c r="P17" s="22">
        <f>(H17/Aug_overview_dataset!H17)-1</f>
        <v>7.724535218643247E-3</v>
      </c>
      <c r="Q17" s="22">
        <f>(I17/Aug_overview_dataset!I17)-1</f>
        <v>-5.7268170426065579E-2</v>
      </c>
    </row>
    <row r="18" spans="2:17" outlineLevel="1" x14ac:dyDescent="0.3">
      <c r="B18" s="8" t="str">
        <f>IF(Aug_overview_classifier!B18=0,"",Aug_overview_classifier!B18)</f>
        <v/>
      </c>
      <c r="C18" s="12" t="str">
        <f>IF(Wind_overview_classifier!C18=0,"",Wind_overview_classifier!C18)</f>
        <v>SVM</v>
      </c>
      <c r="D18" s="13">
        <f>IF(Wind_overview_classifier!D18=0,"",Wind_overview_classifier!D18)</f>
        <v>0.77407407407407336</v>
      </c>
      <c r="E18" s="13">
        <f>IF(Wind_overview_classifier!E18=0,"",Wind_overview_classifier!E18)</f>
        <v>0.77314814814814758</v>
      </c>
      <c r="F18" s="13">
        <f>IF(Wind_overview_classifier!F18=0,"",Wind_overview_classifier!F18)</f>
        <v>0.7638888888888884</v>
      </c>
      <c r="G18" s="13">
        <f>IF(Wind_overview_classifier!G18=0,"",Wind_overview_classifier!G18)</f>
        <v>0.75740740740740709</v>
      </c>
      <c r="H18" s="14">
        <f>IF(Wind_overview_classifier!H18=0,"",Wind_overview_classifier!H18)</f>
        <v>0.74566276803118858</v>
      </c>
      <c r="I18" s="13">
        <f>IF(Wind_overview_classifier!I18=0,"",Wind_overview_classifier!I18)</f>
        <v>0.7334795321637424</v>
      </c>
      <c r="J18" s="13">
        <f>IF(Wind_overview_classifier!J18=0,"",Wind_overview_classifier!J18)</f>
        <v>0.7448343079922024</v>
      </c>
      <c r="K18" s="39">
        <f>IF(Wind_overview_classifier!K18=0,"",Wind_overview_classifier!K18)</f>
        <v>0.73347953216374207</v>
      </c>
      <c r="M18" s="22">
        <f>(H18/D18)-1</f>
        <v>-3.6703601108032946E-2</v>
      </c>
      <c r="N18" s="22">
        <f>(I18/E18)-1</f>
        <v>-5.1307910494799547E-2</v>
      </c>
      <c r="P18" s="22">
        <f>(H18/Aug_overview_dataset!H18)-1</f>
        <v>-2.0297093097707997E-2</v>
      </c>
      <c r="Q18" s="22">
        <f>(I18/Aug_overview_dataset!I18)-1</f>
        <v>1.5587044534412842E-2</v>
      </c>
    </row>
    <row r="19" spans="2:17" outlineLevel="1" x14ac:dyDescent="0.3">
      <c r="B19" s="8" t="str">
        <f>IF(Aug_overview_classifier!B19=0,"",Aug_overview_classifier!B19)</f>
        <v/>
      </c>
      <c r="C19" s="12" t="str">
        <f>IF(Wind_overview_classifier!C19=0,"",Wind_overview_classifier!C19)</f>
        <v>Voting</v>
      </c>
      <c r="D19" s="13">
        <f>IF(Wind_overview_classifier!D19=0,"",Wind_overview_classifier!D19)</f>
        <v>0.76666666666666627</v>
      </c>
      <c r="E19" s="13">
        <f>IF(Wind_overview_classifier!E19=0,"",Wind_overview_classifier!E19)</f>
        <v>0.77870370370370345</v>
      </c>
      <c r="F19" s="13">
        <f>IF(Wind_overview_classifier!F19=0,"",Wind_overview_classifier!F19)</f>
        <v>0.76666666666666627</v>
      </c>
      <c r="G19" s="13">
        <f>IF(Wind_overview_classifier!G19=0,"",Wind_overview_classifier!G19)</f>
        <v>0.75092592592592533</v>
      </c>
      <c r="H19" s="14">
        <f>IF(Wind_overview_classifier!H19=0,"",Wind_overview_classifier!H19)</f>
        <v>0.74668615984405395</v>
      </c>
      <c r="I19" s="13">
        <f>IF(Wind_overview_classifier!I19=0,"",Wind_overview_classifier!I19)</f>
        <v>0.74468810916179295</v>
      </c>
      <c r="J19" s="13">
        <f>IF(Wind_overview_classifier!J19=0,"",Wind_overview_classifier!J19)</f>
        <v>0.75048732943469776</v>
      </c>
      <c r="K19" s="39">
        <f>IF(Wind_overview_classifier!K19=0,"",Wind_overview_classifier!K19)</f>
        <v>0.74137426900584769</v>
      </c>
      <c r="M19" s="22">
        <f>(H19/D19)-1</f>
        <v>-2.6061530638189945E-2</v>
      </c>
      <c r="N19" s="22">
        <f>(I19/E19)-1</f>
        <v>-4.3682333062144307E-2</v>
      </c>
      <c r="P19" s="22">
        <f>(H19/Aug_overview_dataset!H19)-1</f>
        <v>2.598098299183027E-2</v>
      </c>
      <c r="Q19" s="22">
        <f>(I19/Aug_overview_dataset!I19)-1</f>
        <v>-2.1577666794723949E-2</v>
      </c>
    </row>
    <row r="20" spans="2:17" outlineLevel="1" x14ac:dyDescent="0.3">
      <c r="B20" s="8" t="str">
        <f>IF(Aug_overview_classifier!B20=0,"",Aug_overview_classifier!B20)</f>
        <v/>
      </c>
      <c r="C20" s="12" t="str">
        <f>IF(Wind_overview_classifier!C20=0,"",Wind_overview_classifier!C20)</f>
        <v>ANN</v>
      </c>
      <c r="D20" s="13">
        <f>IF(Wind_overview_classifier!D20=0,"",Wind_overview_classifier!D20)</f>
        <v>0.78055555555555534</v>
      </c>
      <c r="E20" s="13">
        <f>IF(Wind_overview_classifier!E20=0,"",Wind_overview_classifier!E20)</f>
        <v>0.79722222222222205</v>
      </c>
      <c r="F20" s="13">
        <f>IF(Wind_overview_classifier!F20=0,"",Wind_overview_classifier!F20)</f>
        <v>0.76018518518518474</v>
      </c>
      <c r="G20" s="13">
        <f>IF(Wind_overview_classifier!G20=0,"",Wind_overview_classifier!G20)</f>
        <v>0.76203703703703629</v>
      </c>
      <c r="H20" s="14">
        <f>IF(Wind_overview_classifier!H20=0,"",Wind_overview_classifier!H20)</f>
        <v>0.75346003898635427</v>
      </c>
      <c r="I20" s="13">
        <f>IF(Wind_overview_classifier!I20=0,"",Wind_overview_classifier!I20)</f>
        <v>0.75789473684210462</v>
      </c>
      <c r="J20" s="13">
        <f>IF(Wind_overview_classifier!J20=0,"",Wind_overview_classifier!J20)</f>
        <v>0.76135477582845945</v>
      </c>
      <c r="K20" s="39">
        <f>IF(Wind_overview_classifier!K20=0,"",Wind_overview_classifier!K20)</f>
        <v>0.75151072124756302</v>
      </c>
      <c r="M20" s="22">
        <f>(H20/D20)-1</f>
        <v>-3.4713117312855424E-2</v>
      </c>
      <c r="N20" s="22">
        <f>(I20/E20)-1</f>
        <v>-4.9330643682377273E-2</v>
      </c>
      <c r="P20" s="22">
        <f>(H20/Aug_overview_dataset!H20)-1</f>
        <v>0.11166235260281798</v>
      </c>
      <c r="Q20" s="22">
        <f>(I20/Aug_overview_dataset!I20)-1</f>
        <v>0.11820534943917083</v>
      </c>
    </row>
    <row r="21" spans="2:17" outlineLevel="1" x14ac:dyDescent="0.3">
      <c r="B21" s="15" t="str">
        <f>IF(Aug_overview_classifier!B21=0,"",Aug_overview_classifier!B21)</f>
        <v/>
      </c>
      <c r="C21" s="16" t="str">
        <f>IF(Wind_overview_classifier!C21=0,"",Wind_overview_classifier!C21)</f>
        <v>CNN 1D</v>
      </c>
      <c r="D21" s="17">
        <f>IF(Wind_overview_classifier!D21=0,"",Wind_overview_classifier!D21)</f>
        <v>0.78611111111111065</v>
      </c>
      <c r="E21" s="17">
        <f>IF(Wind_overview_classifier!E21=0,"",Wind_overview_classifier!E21)</f>
        <v>0.73611111111111072</v>
      </c>
      <c r="F21" s="17">
        <f>IF(Wind_overview_classifier!F21=0,"",Wind_overview_classifier!F21)</f>
        <v>0.68796296296296278</v>
      </c>
      <c r="G21" s="17">
        <f>IF(Wind_overview_classifier!G21=0,"",Wind_overview_classifier!G21)</f>
        <v>0.656481481481481</v>
      </c>
      <c r="H21" s="18">
        <f>IF(Wind_overview_classifier!H21=0,"",Wind_overview_classifier!H21)</f>
        <v>0.7654483430799216</v>
      </c>
      <c r="I21" s="17">
        <f>IF(Wind_overview_classifier!I21=0,"",Wind_overview_classifier!I21)</f>
        <v>0.74454191033138362</v>
      </c>
      <c r="J21" s="17">
        <f>IF(Wind_overview_classifier!J21=0,"",Wind_overview_classifier!J21)</f>
        <v>0.72592592592592542</v>
      </c>
      <c r="K21" s="40">
        <f>IF(Wind_overview_classifier!K21=0,"",Wind_overview_classifier!K21)</f>
        <v>0.72499999999999964</v>
      </c>
      <c r="M21" s="22">
        <f>(H21/D21)-1</f>
        <v>-2.6284793255222816E-2</v>
      </c>
      <c r="N21" s="22">
        <f>(I21/E21)-1</f>
        <v>1.1453161204899143E-2</v>
      </c>
      <c r="P21" s="22">
        <f>(H21/Aug_overview_dataset!H21)-1</f>
        <v>0.10224561403508736</v>
      </c>
      <c r="Q21" s="22">
        <f>(I21/Aug_overview_dataset!I21)-1</f>
        <v>0.19658521303258114</v>
      </c>
    </row>
    <row r="22" spans="2:17" s="35" customFormat="1" ht="9" customHeight="1" outlineLevel="1" x14ac:dyDescent="0.3">
      <c r="B22" s="31"/>
      <c r="C22" s="32" t="str">
        <f>IF(Wind_overview_classifier!C22=0,"",Wind_overview_classifier!C22)</f>
        <v/>
      </c>
      <c r="D22" s="33" t="str">
        <f>IF(Wind_overview_classifier!D22=0,"",Wind_overview_classifier!D22)</f>
        <v/>
      </c>
      <c r="E22" s="33" t="str">
        <f>IF(Wind_overview_classifier!E22=0,"",Wind_overview_classifier!E22)</f>
        <v/>
      </c>
      <c r="F22" s="33" t="str">
        <f>IF(Wind_overview_classifier!F22=0,"",Wind_overview_classifier!F22)</f>
        <v/>
      </c>
      <c r="G22" s="33" t="str">
        <f>IF(Wind_overview_classifier!G22=0,"",Wind_overview_classifier!G22)</f>
        <v/>
      </c>
      <c r="H22" s="34" t="str">
        <f>IF(Wind_overview_classifier!H22=0,"",Wind_overview_classifier!H22)</f>
        <v/>
      </c>
      <c r="I22" s="33" t="str">
        <f>IF(Wind_overview_classifier!I22=0,"",Wind_overview_classifier!I22)</f>
        <v/>
      </c>
      <c r="J22" s="33" t="str">
        <f>IF(Wind_overview_classifier!J22=0,"",Wind_overview_classifier!J22)</f>
        <v/>
      </c>
      <c r="K22" s="41" t="str">
        <f>IF(Wind_overview_classifier!K22=0,"",Wind_overview_classifier!K22)</f>
        <v/>
      </c>
      <c r="M22" s="36">
        <f>AVERAGE(M14:N21)</f>
        <v>-5.6429771014280435E-2</v>
      </c>
      <c r="N22" s="36"/>
      <c r="P22" s="36">
        <f>AVERAGE(P14:Q21)</f>
        <v>1.4009872496864445E-3</v>
      </c>
      <c r="Q22" s="36"/>
    </row>
    <row r="23" spans="2:17" outlineLevel="1" x14ac:dyDescent="0.3">
      <c r="B23" s="21" t="str">
        <f>IF(Wind_overview_classifier!B23=0,"",Wind_overview_classifier!B23)</f>
        <v>US8K</v>
      </c>
      <c r="C23" s="9" t="s">
        <v>21</v>
      </c>
      <c r="D23" s="10">
        <f>IF(Wind_overview_classifier!D23=0,"",Wind_overview_classifier!D23)</f>
        <v>0.6775615024024223</v>
      </c>
      <c r="E23" s="10">
        <f>IF(Wind_overview_classifier!E23=0,"",Wind_overview_classifier!E23)</f>
        <v>0.67701075028200131</v>
      </c>
      <c r="F23" s="10">
        <f>IF(Wind_overview_classifier!F23=0,"",Wind_overview_classifier!F23)</f>
        <v>0.65953401779962006</v>
      </c>
      <c r="G23" s="10">
        <f>IF(Wind_overview_classifier!G23=0,"",Wind_overview_classifier!G23)</f>
        <v>0.65596916664442972</v>
      </c>
      <c r="H23" s="11">
        <f>IF(Wind_overview_classifier!H23=0,"",Wind_overview_classifier!H23)</f>
        <v>0.62852368686268834</v>
      </c>
      <c r="I23" s="10">
        <f>IF(Wind_overview_classifier!I23=0,"",Wind_overview_classifier!I23)</f>
        <v>0.62840081756783173</v>
      </c>
      <c r="J23" s="10">
        <f>IF(Wind_overview_classifier!J23=0,"",Wind_overview_classifier!J23)</f>
        <v>0.62789443815858725</v>
      </c>
      <c r="K23" s="38">
        <f>IF(Wind_overview_classifier!K23=0,"",Wind_overview_classifier!K23)</f>
        <v>0.62840081756783173</v>
      </c>
      <c r="M23" s="22">
        <f>(H23/D23)-1</f>
        <v>-7.2373969544994976E-2</v>
      </c>
      <c r="N23" s="22">
        <f>(I23/E23)-1</f>
        <v>-7.1800828412136197E-2</v>
      </c>
      <c r="P23" s="22">
        <f>(H23/Aug_overview_dataset!H23)-1</f>
        <v>-7.7265686443465653E-2</v>
      </c>
      <c r="Q23" s="22">
        <f>(I23/Aug_overview_dataset!I23)-1</f>
        <v>-7.3305794695187276E-2</v>
      </c>
    </row>
    <row r="24" spans="2:17" outlineLevel="1" x14ac:dyDescent="0.3">
      <c r="B24" s="8" t="str">
        <f>IF(Aug_overview_classifier!B24=0,"",Aug_overview_classifier!B24)</f>
        <v/>
      </c>
      <c r="C24" s="12" t="str">
        <f>IF(Wind_overview_classifier!C24=0,"",Wind_overview_classifier!C24)</f>
        <v>GNB</v>
      </c>
      <c r="D24" s="13">
        <f>IF(Wind_overview_classifier!D24=0,"",Wind_overview_classifier!D24)</f>
        <v>0.41930612852983512</v>
      </c>
      <c r="E24" s="13">
        <f>IF(Wind_overview_classifier!E24=0,"",Wind_overview_classifier!E24)</f>
        <v>0.41930612852983512</v>
      </c>
      <c r="F24" s="13">
        <f>IF(Wind_overview_classifier!F24=0,"",Wind_overview_classifier!F24)</f>
        <v>0.4633617871664592</v>
      </c>
      <c r="G24" s="13">
        <f>IF(Wind_overview_classifier!G24=0,"",Wind_overview_classifier!G24)</f>
        <v>0.35061459901407588</v>
      </c>
      <c r="H24" s="14">
        <f>IF(Wind_overview_classifier!H24=0,"",Wind_overview_classifier!H24)</f>
        <v>0.40304787689628363</v>
      </c>
      <c r="I24" s="13">
        <f>IF(Wind_overview_classifier!I24=0,"",Wind_overview_classifier!I24)</f>
        <v>0.36315481329550153</v>
      </c>
      <c r="J24" s="13">
        <f>IF(Wind_overview_classifier!J24=0,"",Wind_overview_classifier!J24)</f>
        <v>0.43969694001954995</v>
      </c>
      <c r="K24" s="39">
        <f>IF(Wind_overview_classifier!K24=0,"",Wind_overview_classifier!K24)</f>
        <v>0.36315481329550153</v>
      </c>
      <c r="M24" s="22">
        <f>(H24/D24)-1</f>
        <v>-3.8774180788999968E-2</v>
      </c>
      <c r="N24" s="22">
        <f>(I24/E24)-1</f>
        <v>-0.13391484505893225</v>
      </c>
      <c r="P24" s="22">
        <f>(H24/Aug_overview_dataset!H24)-1</f>
        <v>-0.10577940322136037</v>
      </c>
      <c r="Q24" s="22">
        <f>(I24/Aug_overview_dataset!I24)-1</f>
        <v>-0.19428799285871357</v>
      </c>
    </row>
    <row r="25" spans="2:17" outlineLevel="1" x14ac:dyDescent="0.3">
      <c r="B25" s="8" t="str">
        <f>IF(Aug_overview_classifier!B25=0,"",Aug_overview_classifier!B25)</f>
        <v/>
      </c>
      <c r="C25" s="12" t="str">
        <f>IF(Wind_overview_classifier!C25=0,"",Wind_overview_classifier!C25)</f>
        <v>KNN</v>
      </c>
      <c r="D25" s="13">
        <f>IF(Wind_overview_classifier!D25=0,"",Wind_overview_classifier!D25)</f>
        <v>0.57386420423432549</v>
      </c>
      <c r="E25" s="13">
        <f>IF(Wind_overview_classifier!E25=0,"",Wind_overview_classifier!E25)</f>
        <v>0.57627406078347732</v>
      </c>
      <c r="F25" s="13">
        <f>IF(Wind_overview_classifier!F25=0,"",Wind_overview_classifier!F25)</f>
        <v>0.56419850464924826</v>
      </c>
      <c r="G25" s="13">
        <f>IF(Wind_overview_classifier!G25=0,"",Wind_overview_classifier!G25)</f>
        <v>0.56403543926158206</v>
      </c>
      <c r="H25" s="14">
        <f>IF(Wind_overview_classifier!H25=0,"",Wind_overview_classifier!H25)</f>
        <v>0.53544494148629063</v>
      </c>
      <c r="I25" s="13">
        <f>IF(Wind_overview_classifier!I25=0,"",Wind_overview_classifier!I25)</f>
        <v>0.52926075272628847</v>
      </c>
      <c r="J25" s="13">
        <f>IF(Wind_overview_classifier!J25=0,"",Wind_overview_classifier!J25)</f>
        <v>0.53012058854041977</v>
      </c>
      <c r="K25" s="39">
        <f>IF(Wind_overview_classifier!K25=0,"",Wind_overview_classifier!K25)</f>
        <v>0.52926075272628847</v>
      </c>
      <c r="M25" s="22">
        <f>(H25/D25)-1</f>
        <v>-6.6948352004801426E-2</v>
      </c>
      <c r="N25" s="22">
        <f>(I25/E25)-1</f>
        <v>-8.1581510008053471E-2</v>
      </c>
      <c r="P25" s="22">
        <f>(H25/Aug_overview_dataset!H25)-1</f>
        <v>-6.4146051320471353E-2</v>
      </c>
      <c r="Q25" s="22">
        <f>(I25/Aug_overview_dataset!I25)-1</f>
        <v>-6.8259235188211864E-2</v>
      </c>
    </row>
    <row r="26" spans="2:17" outlineLevel="1" x14ac:dyDescent="0.3">
      <c r="B26" s="8" t="str">
        <f>IF(Aug_overview_classifier!B26=0,"",Aug_overview_classifier!B26)</f>
        <v/>
      </c>
      <c r="C26" s="12" t="str">
        <f>IF(Wind_overview_classifier!C26=0,"",Wind_overview_classifier!C26)</f>
        <v>LR</v>
      </c>
      <c r="D26" s="13">
        <f>IF(Wind_overview_classifier!D26=0,"",Wind_overview_classifier!D26)</f>
        <v>0.67774017657710606</v>
      </c>
      <c r="E26" s="13">
        <f>IF(Wind_overview_classifier!E26=0,"",Wind_overview_classifier!E26)</f>
        <v>0.68020265158907123</v>
      </c>
      <c r="F26" s="13">
        <f>IF(Wind_overview_classifier!F26=0,"",Wind_overview_classifier!F26)</f>
        <v>0.67221533323954075</v>
      </c>
      <c r="G26" s="13">
        <f>IF(Wind_overview_classifier!G26=0,"",Wind_overview_classifier!G26)</f>
        <v>0.67399759040755924</v>
      </c>
      <c r="H26" s="14">
        <f>IF(Wind_overview_classifier!H26=0,"",Wind_overview_classifier!H26)</f>
        <v>0.66171100424896268</v>
      </c>
      <c r="I26" s="13">
        <f>IF(Wind_overview_classifier!I26=0,"",Wind_overview_classifier!I26)</f>
        <v>0.6504111623481974</v>
      </c>
      <c r="J26" s="13">
        <f>IF(Wind_overview_classifier!J26=0,"",Wind_overview_classifier!J26)</f>
        <v>0.66011599214343164</v>
      </c>
      <c r="K26" s="39">
        <f>IF(Wind_overview_classifier!K26=0,"",Wind_overview_classifier!K26)</f>
        <v>0.6504111623481974</v>
      </c>
      <c r="M26" s="22">
        <f>(H26/D26)-1</f>
        <v>-2.3650910602788677E-2</v>
      </c>
      <c r="N26" s="22">
        <f>(I26/E26)-1</f>
        <v>-4.3797961050689449E-2</v>
      </c>
      <c r="P26" s="22">
        <f>(H26/Aug_overview_dataset!H26)-1</f>
        <v>-4.9114938439959732E-2</v>
      </c>
      <c r="Q26" s="22">
        <f>(I26/Aug_overview_dataset!I26)-1</f>
        <v>-5.7821717769824699E-2</v>
      </c>
    </row>
    <row r="27" spans="2:17" outlineLevel="1" x14ac:dyDescent="0.3">
      <c r="B27" s="8" t="str">
        <f>IF(Aug_overview_classifier!B27=0,"",Aug_overview_classifier!B27)</f>
        <v/>
      </c>
      <c r="C27" s="12" t="str">
        <f>IF(Wind_overview_classifier!C27=0,"",Wind_overview_classifier!C27)</f>
        <v>SVM</v>
      </c>
      <c r="D27" s="13">
        <f>IF(Wind_overview_classifier!D27=0,"",Wind_overview_classifier!D27)</f>
        <v>0.68856148048861265</v>
      </c>
      <c r="E27" s="13">
        <f>IF(Wind_overview_classifier!E27=0,"",Wind_overview_classifier!E27)</f>
        <v>0.66609770327004036</v>
      </c>
      <c r="F27" s="13">
        <f>IF(Wind_overview_classifier!F27=0,"",Wind_overview_classifier!F27)</f>
        <v>0.68298223617580889</v>
      </c>
      <c r="G27" s="13">
        <f>IF(Wind_overview_classifier!G27=0,"",Wind_overview_classifier!G27)</f>
        <v>0.66663168289698926</v>
      </c>
      <c r="H27" s="14">
        <f>IF(Wind_overview_classifier!H27=0,"",Wind_overview_classifier!H27)</f>
        <v>0.66504812617007247</v>
      </c>
      <c r="I27" s="13">
        <f>IF(Wind_overview_classifier!I27=0,"",Wind_overview_classifier!I27)</f>
        <v>0.63583685048242011</v>
      </c>
      <c r="J27" s="13">
        <f>IF(Wind_overview_classifier!J27=0,"",Wind_overview_classifier!J27)</f>
        <v>0.66309528168375109</v>
      </c>
      <c r="K27" s="39">
        <f>IF(Wind_overview_classifier!K27=0,"",Wind_overview_classifier!K27)</f>
        <v>0.63583685048242011</v>
      </c>
      <c r="M27" s="22">
        <f>(H27/D27)-1</f>
        <v>-3.4148518302032804E-2</v>
      </c>
      <c r="N27" s="22">
        <f>(I27/E27)-1</f>
        <v>-4.5430051235820446E-2</v>
      </c>
      <c r="P27" s="22">
        <f>(H27/Aug_overview_dataset!H27)-1</f>
        <v>-5.5586728511962669E-2</v>
      </c>
      <c r="Q27" s="22">
        <f>(I27/Aug_overview_dataset!I27)-1</f>
        <v>-3.1772301279066273E-2</v>
      </c>
    </row>
    <row r="28" spans="2:17" outlineLevel="1" x14ac:dyDescent="0.3">
      <c r="B28" s="8" t="str">
        <f>IF(Aug_overview_classifier!B28=0,"",Aug_overview_classifier!B28)</f>
        <v/>
      </c>
      <c r="C28" s="12" t="str">
        <f>IF(Wind_overview_classifier!C28=0,"",Wind_overview_classifier!C28)</f>
        <v>Voting</v>
      </c>
      <c r="D28" s="13">
        <f>IF(Wind_overview_classifier!D28=0,"",Wind_overview_classifier!D28)</f>
        <v>0.66260561210362623</v>
      </c>
      <c r="E28" s="13">
        <f>IF(Wind_overview_classifier!E28=0,"",Wind_overview_classifier!E28)</f>
        <v>0.66519825243802988</v>
      </c>
      <c r="F28" s="13">
        <f>IF(Wind_overview_classifier!F28=0,"",Wind_overview_classifier!F28)</f>
        <v>0.67462568942661905</v>
      </c>
      <c r="G28" s="13">
        <f>IF(Wind_overview_classifier!G28=0,"",Wind_overview_classifier!G28)</f>
        <v>0.65837312239533696</v>
      </c>
      <c r="H28" s="14">
        <f>IF(Wind_overview_classifier!H28=0,"",Wind_overview_classifier!H28)</f>
        <v>0.64743259675402975</v>
      </c>
      <c r="I28" s="13">
        <f>IF(Wind_overview_classifier!I28=0,"",Wind_overview_classifier!I28)</f>
        <v>0.64000240132699915</v>
      </c>
      <c r="J28" s="13">
        <f>IF(Wind_overview_classifier!J28=0,"",Wind_overview_classifier!J28)</f>
        <v>0.66002403793704079</v>
      </c>
      <c r="K28" s="39">
        <f>IF(Wind_overview_classifier!K28=0,"",Wind_overview_classifier!K28)</f>
        <v>0.64000240132699915</v>
      </c>
      <c r="M28" s="22">
        <f>(H28/D28)-1</f>
        <v>-2.2899014243820681E-2</v>
      </c>
      <c r="N28" s="22">
        <f>(I28/E28)-1</f>
        <v>-3.7877205808471315E-2</v>
      </c>
      <c r="P28" s="22">
        <f>(H28/Aug_overview_dataset!H28)-1</f>
        <v>-2.2706868013979808E-2</v>
      </c>
      <c r="Q28" s="22">
        <f>(I28/Aug_overview_dataset!I28)-1</f>
        <v>-3.9738486748595259E-2</v>
      </c>
    </row>
    <row r="29" spans="2:17" outlineLevel="1" x14ac:dyDescent="0.3">
      <c r="B29" s="8" t="str">
        <f>IF(Aug_overview_classifier!B29=0,"",Aug_overview_classifier!B29)</f>
        <v/>
      </c>
      <c r="C29" s="12" t="str">
        <f>IF(Wind_overview_classifier!C29=0,"",Wind_overview_classifier!C29)</f>
        <v>ANN</v>
      </c>
      <c r="D29" s="13">
        <f>IF(Wind_overview_classifier!D29=0,"",Wind_overview_classifier!D29)</f>
        <v>0.70743717613879009</v>
      </c>
      <c r="E29" s="13">
        <f>IF(Wind_overview_classifier!E29=0,"",Wind_overview_classifier!E29)</f>
        <v>0.70349378398081142</v>
      </c>
      <c r="F29" s="13">
        <f>IF(Wind_overview_classifier!F29=0,"",Wind_overview_classifier!F29)</f>
        <v>0.690797635939844</v>
      </c>
      <c r="G29" s="13">
        <f>IF(Wind_overview_classifier!G29=0,"",Wind_overview_classifier!G29)</f>
        <v>0.69156432166025927</v>
      </c>
      <c r="H29" s="14">
        <f>IF(Wind_overview_classifier!H29=0,"",Wind_overview_classifier!H29)</f>
        <v>0.67605631589237747</v>
      </c>
      <c r="I29" s="13">
        <f>IF(Wind_overview_classifier!I29=0,"",Wind_overview_classifier!I29)</f>
        <v>0.6643416292010812</v>
      </c>
      <c r="J29" s="13">
        <f>IF(Wind_overview_classifier!J29=0,"",Wind_overview_classifier!J29)</f>
        <v>0.64975682430997328</v>
      </c>
      <c r="K29" s="39">
        <f>IF(Wind_overview_classifier!K29=0,"",Wind_overview_classifier!K29)</f>
        <v>0.6643416292010812</v>
      </c>
      <c r="M29" s="22">
        <f>(H29/D29)-1</f>
        <v>-4.4358511688189939E-2</v>
      </c>
      <c r="N29" s="22">
        <f>(I29/E29)-1</f>
        <v>-5.5653874520656954E-2</v>
      </c>
      <c r="P29" s="22">
        <f>(H29/Aug_overview_dataset!H29)-1</f>
        <v>-5.3995908018608318E-2</v>
      </c>
      <c r="Q29" s="22">
        <f>(I29/Aug_overview_dataset!I29)-1</f>
        <v>-7.1847142469436576E-2</v>
      </c>
    </row>
    <row r="30" spans="2:17" outlineLevel="1" x14ac:dyDescent="0.3">
      <c r="B30" s="15" t="str">
        <f>IF(Aug_overview_classifier!B30=0,"",Aug_overview_classifier!B30)</f>
        <v/>
      </c>
      <c r="C30" s="16" t="str">
        <f>IF(Wind_overview_classifier!C30=0,"",Wind_overview_classifier!C30)</f>
        <v>CNN 1D</v>
      </c>
      <c r="D30" s="17">
        <f>IF(Wind_overview_classifier!D30=0,"",Wind_overview_classifier!D30)</f>
        <v>0.70964896009922518</v>
      </c>
      <c r="E30" s="17">
        <f>IF(Wind_overview_classifier!E30=0,"",Wind_overview_classifier!E30)</f>
        <v>0.71109045223957656</v>
      </c>
      <c r="F30" s="17">
        <f>IF(Wind_overview_classifier!F30=0,"",Wind_overview_classifier!F30)</f>
        <v>0.68034091820754339</v>
      </c>
      <c r="G30" s="17">
        <f>IF(Wind_overview_classifier!G30=0,"",Wind_overview_classifier!G30)</f>
        <v>0.67406716284185264</v>
      </c>
      <c r="H30" s="18">
        <f>IF(Wind_overview_classifier!H30=0,"",Wind_overview_classifier!H30)</f>
        <v>0.66509537555336584</v>
      </c>
      <c r="I30" s="17">
        <f>IF(Wind_overview_classifier!I30=0,"",Wind_overview_classifier!I30)</f>
        <v>0.63624176108162067</v>
      </c>
      <c r="J30" s="17">
        <f>IF(Wind_overview_classifier!J30=0,"",Wind_overview_classifier!J30)</f>
        <v>0.6316020281284267</v>
      </c>
      <c r="K30" s="40">
        <f>IF(Wind_overview_classifier!K30=0,"",Wind_overview_classifier!K30)</f>
        <v>0.63624176108162067</v>
      </c>
      <c r="M30" s="22">
        <f>(H30/D30)-1</f>
        <v>-6.2782568637357983E-2</v>
      </c>
      <c r="N30" s="22">
        <f>(I30/E30)-1</f>
        <v>-0.10525902987759184</v>
      </c>
      <c r="P30" s="22">
        <f>(H30/Aug_overview_dataset!H30)-1</f>
        <v>-7.60594134306527E-2</v>
      </c>
      <c r="Q30" s="22">
        <f>(I30/Aug_overview_dataset!I30)-1</f>
        <v>-0.11535844087849767</v>
      </c>
    </row>
    <row r="31" spans="2:17" s="35" customFormat="1" ht="9" customHeight="1" outlineLevel="1" x14ac:dyDescent="0.3">
      <c r="B31" s="31"/>
      <c r="C31" s="32" t="str">
        <f>IF(Wind_overview_classifier!C31=0,"",Wind_overview_classifier!C31)</f>
        <v/>
      </c>
      <c r="D31" s="33" t="str">
        <f>IF(Wind_overview_classifier!D31=0,"",Wind_overview_classifier!D31)</f>
        <v/>
      </c>
      <c r="E31" s="33" t="str">
        <f>IF(Wind_overview_classifier!E31=0,"",Wind_overview_classifier!E31)</f>
        <v/>
      </c>
      <c r="F31" s="33" t="str">
        <f>IF(Wind_overview_classifier!F31=0,"",Wind_overview_classifier!F31)</f>
        <v/>
      </c>
      <c r="G31" s="33" t="str">
        <f>IF(Wind_overview_classifier!G31=0,"",Wind_overview_classifier!G31)</f>
        <v/>
      </c>
      <c r="H31" s="34" t="str">
        <f>IF(Wind_overview_classifier!H31=0,"",Wind_overview_classifier!H31)</f>
        <v/>
      </c>
      <c r="I31" s="33" t="str">
        <f>IF(Wind_overview_classifier!I31=0,"",Wind_overview_classifier!I31)</f>
        <v/>
      </c>
      <c r="J31" s="33" t="str">
        <f>IF(Wind_overview_classifier!J31=0,"",Wind_overview_classifier!J31)</f>
        <v/>
      </c>
      <c r="K31" s="41" t="str">
        <f>IF(Wind_overview_classifier!K31=0,"",Wind_overview_classifier!K31)</f>
        <v/>
      </c>
      <c r="M31" s="36">
        <f>AVERAGE(M23:N30)</f>
        <v>-5.8828208236583648E-2</v>
      </c>
      <c r="N31" s="36"/>
      <c r="P31" s="36">
        <f>AVERAGE(P23:Q30)</f>
        <v>-7.2315381830499625E-2</v>
      </c>
      <c r="Q31" s="36"/>
    </row>
    <row r="32" spans="2:17" x14ac:dyDescent="0.3">
      <c r="B32" s="21" t="str">
        <f>IF(Wind_overview_classifier!B32=0,"",Wind_overview_classifier!B32)</f>
        <v>US8K_AV</v>
      </c>
      <c r="C32" s="9" t="s">
        <v>21</v>
      </c>
      <c r="D32" s="10">
        <f>IF(Wind_overview_classifier!D32=0,"",Wind_overview_classifier!D32)</f>
        <v>0.79685606289928201</v>
      </c>
      <c r="E32" s="10">
        <f>IF(Wind_overview_classifier!E32=0,"",Wind_overview_classifier!E32)</f>
        <v>0.79937107128104834</v>
      </c>
      <c r="F32" s="10">
        <f>IF(Wind_overview_classifier!F32=0,"",Wind_overview_classifier!F32)</f>
        <v>0.7726587345689524</v>
      </c>
      <c r="G32" s="10">
        <f>IF(Wind_overview_classifier!G32=0,"",Wind_overview_classifier!G32)</f>
        <v>0.75605659842739636</v>
      </c>
      <c r="H32" s="11">
        <f>IF(Wind_overview_classifier!H32=0,"",Wind_overview_classifier!H32)</f>
        <v>0.75591343865487037</v>
      </c>
      <c r="I32" s="10">
        <f>IF(Wind_overview_classifier!I32=0,"",Wind_overview_classifier!I32)</f>
        <v>0.75727571245226477</v>
      </c>
      <c r="J32" s="10">
        <f>IF(Wind_overview_classifier!J32=0,"",Wind_overview_classifier!J32)</f>
        <v>0.74163332161358497</v>
      </c>
      <c r="K32" s="38">
        <f>IF(Wind_overview_classifier!K32=0,"",Wind_overview_classifier!K32)</f>
        <v>0.73115886458317314</v>
      </c>
      <c r="M32" s="22">
        <f>(H32/D32)-1</f>
        <v>-5.1380200453574942E-2</v>
      </c>
      <c r="N32" s="22">
        <f>(I32/E32)-1</f>
        <v>-5.266059823921676E-2</v>
      </c>
      <c r="P32" s="22">
        <f>(H32/Aug_overview_dataset!H32)-1</f>
        <v>-5.4410777915056996E-2</v>
      </c>
      <c r="Q32" s="22">
        <f>(I32/Aug_overview_dataset!I32)-1</f>
        <v>-5.2915939256235056E-2</v>
      </c>
    </row>
    <row r="33" spans="2:17" x14ac:dyDescent="0.3">
      <c r="B33" s="8" t="str">
        <f>IF(Aug_overview_classifier!B33=0,"",Aug_overview_classifier!B33)</f>
        <v/>
      </c>
      <c r="C33" s="12" t="str">
        <f>IF(Wind_overview_classifier!C33=0,"",Wind_overview_classifier!C33)</f>
        <v>GNB</v>
      </c>
      <c r="D33" s="13">
        <f>IF(Wind_overview_classifier!D33=0,"",Wind_overview_classifier!D33)</f>
        <v>0.49657025095158253</v>
      </c>
      <c r="E33" s="13">
        <f>IF(Wind_overview_classifier!E33=0,"",Wind_overview_classifier!E33)</f>
        <v>0.5071873283646201</v>
      </c>
      <c r="F33" s="13">
        <f>IF(Wind_overview_classifier!F33=0,"",Wind_overview_classifier!F33)</f>
        <v>0.55052400026466131</v>
      </c>
      <c r="G33" s="13">
        <f>IF(Wind_overview_classifier!G33=0,"",Wind_overview_classifier!G33)</f>
        <v>0.44353041192893611</v>
      </c>
      <c r="H33" s="14">
        <f>IF(Wind_overview_classifier!H33=0,"",Wind_overview_classifier!H33)</f>
        <v>0.49709711743412849</v>
      </c>
      <c r="I33" s="13">
        <f>IF(Wind_overview_classifier!I33=0,"",Wind_overview_classifier!I33)</f>
        <v>0.50882940266648624</v>
      </c>
      <c r="J33" s="13">
        <f>IF(Wind_overview_classifier!J33=0,"",Wind_overview_classifier!J33)</f>
        <v>0.50884107441712167</v>
      </c>
      <c r="K33" s="39">
        <f>IF(Wind_overview_classifier!K33=0,"",Wind_overview_classifier!K33)</f>
        <v>0.41202621126853334</v>
      </c>
      <c r="M33" s="22">
        <f>(H33/D33)-1</f>
        <v>1.0610109678064195E-3</v>
      </c>
      <c r="N33" s="22">
        <f>(I33/E33)-1</f>
        <v>3.2376090845187555E-3</v>
      </c>
      <c r="P33" s="22">
        <f>(H33/Aug_overview_dataset!H33)-1</f>
        <v>-7.6750231993007123E-2</v>
      </c>
      <c r="Q33" s="22">
        <f>(I33/Aug_overview_dataset!I33)-1</f>
        <v>-6.2138101270161172E-2</v>
      </c>
    </row>
    <row r="34" spans="2:17" x14ac:dyDescent="0.3">
      <c r="B34" s="8" t="str">
        <f>IF(Aug_overview_classifier!B34=0,"",Aug_overview_classifier!B34)</f>
        <v/>
      </c>
      <c r="C34" s="12" t="str">
        <f>IF(Wind_overview_classifier!C34=0,"",Wind_overview_classifier!C34)</f>
        <v>KNN</v>
      </c>
      <c r="D34" s="13">
        <f>IF(Wind_overview_classifier!D34=0,"",Wind_overview_classifier!D34)</f>
        <v>0.70422281505660389</v>
      </c>
      <c r="E34" s="13">
        <f>IF(Wind_overview_classifier!E34=0,"",Wind_overview_classifier!E34)</f>
        <v>0.70601388949456167</v>
      </c>
      <c r="F34" s="13">
        <f>IF(Wind_overview_classifier!F34=0,"",Wind_overview_classifier!F34)</f>
        <v>0.69996377336455218</v>
      </c>
      <c r="G34" s="13">
        <f>IF(Wind_overview_classifier!G34=0,"",Wind_overview_classifier!G34)</f>
        <v>0.69755741859185594</v>
      </c>
      <c r="H34" s="14">
        <f>IF(Wind_overview_classifier!H34=0,"",Wind_overview_classifier!H34)</f>
        <v>0.66010191812406149</v>
      </c>
      <c r="I34" s="13">
        <f>IF(Wind_overview_classifier!I34=0,"",Wind_overview_classifier!I34)</f>
        <v>0.6632837987518494</v>
      </c>
      <c r="J34" s="13">
        <f>IF(Wind_overview_classifier!J34=0,"",Wind_overview_classifier!J34)</f>
        <v>0.65400605857245386</v>
      </c>
      <c r="K34" s="39">
        <f>IF(Wind_overview_classifier!K34=0,"",Wind_overview_classifier!K34)</f>
        <v>0.65051106462213704</v>
      </c>
      <c r="M34" s="22">
        <f>(H34/D34)-1</f>
        <v>-6.2651899355172236E-2</v>
      </c>
      <c r="N34" s="22">
        <f>(I34/E34)-1</f>
        <v>-6.052301715098396E-2</v>
      </c>
      <c r="P34" s="22">
        <f>(H34/Aug_overview_dataset!H34)-1</f>
        <v>-6.7440263628554264E-2</v>
      </c>
      <c r="Q34" s="22">
        <f>(I34/Aug_overview_dataset!I34)-1</f>
        <v>-4.9160061745109562E-2</v>
      </c>
    </row>
    <row r="35" spans="2:17" x14ac:dyDescent="0.3">
      <c r="B35" s="8" t="str">
        <f>IF(Aug_overview_classifier!B35=0,"",Aug_overview_classifier!B35)</f>
        <v/>
      </c>
      <c r="C35" s="12" t="str">
        <f>IF(Wind_overview_classifier!C35=0,"",Wind_overview_classifier!C35)</f>
        <v>LR</v>
      </c>
      <c r="D35" s="13">
        <f>IF(Wind_overview_classifier!D35=0,"",Wind_overview_classifier!D35)</f>
        <v>0.81158658581772891</v>
      </c>
      <c r="E35" s="13">
        <f>IF(Wind_overview_classifier!E35=0,"",Wind_overview_classifier!E35)</f>
        <v>0.80861671685133651</v>
      </c>
      <c r="F35" s="13">
        <f>IF(Wind_overview_classifier!F35=0,"",Wind_overview_classifier!F35)</f>
        <v>0.80873939283903373</v>
      </c>
      <c r="G35" s="13">
        <f>IF(Wind_overview_classifier!G35=0,"",Wind_overview_classifier!G35)</f>
        <v>0.80623153255941804</v>
      </c>
      <c r="H35" s="14">
        <f>IF(Wind_overview_classifier!H35=0,"",Wind_overview_classifier!H35)</f>
        <v>0.78867017206465406</v>
      </c>
      <c r="I35" s="13">
        <f>IF(Wind_overview_classifier!I35=0,"",Wind_overview_classifier!I35)</f>
        <v>0.77735890882824321</v>
      </c>
      <c r="J35" s="13">
        <f>IF(Wind_overview_classifier!J35=0,"",Wind_overview_classifier!J35)</f>
        <v>0.78200930393144452</v>
      </c>
      <c r="K35" s="39">
        <f>IF(Wind_overview_classifier!K35=0,"",Wind_overview_classifier!K35)</f>
        <v>0.77377392050342519</v>
      </c>
      <c r="M35" s="22">
        <f>(H35/D35)-1</f>
        <v>-2.8236560526668897E-2</v>
      </c>
      <c r="N35" s="22">
        <f>(I35/E35)-1</f>
        <v>-3.8655901333338405E-2</v>
      </c>
      <c r="P35" s="22">
        <f>(H35/Aug_overview_dataset!H35)-1</f>
        <v>-4.1373421527018506E-2</v>
      </c>
      <c r="Q35" s="22">
        <f>(I35/Aug_overview_dataset!I35)-1</f>
        <v>-5.4365459411869876E-2</v>
      </c>
    </row>
    <row r="36" spans="2:17" x14ac:dyDescent="0.3">
      <c r="B36" s="8" t="str">
        <f>IF(Aug_overview_classifier!B36=0,"",Aug_overview_classifier!B36)</f>
        <v/>
      </c>
      <c r="C36" s="12" t="str">
        <f>IF(Wind_overview_classifier!C36=0,"",Wind_overview_classifier!C36)</f>
        <v>SVM</v>
      </c>
      <c r="D36" s="13">
        <f>IF(Wind_overview_classifier!D36=0,"",Wind_overview_classifier!D36)</f>
        <v>0.81814143653174232</v>
      </c>
      <c r="E36" s="13">
        <f>IF(Wind_overview_classifier!E36=0,"",Wind_overview_classifier!E36)</f>
        <v>0.79430199948850988</v>
      </c>
      <c r="F36" s="13">
        <f>IF(Wind_overview_classifier!F36=0,"",Wind_overview_classifier!F36)</f>
        <v>0.81652215154303698</v>
      </c>
      <c r="G36" s="13">
        <f>IF(Wind_overview_classifier!G36=0,"",Wind_overview_classifier!G36)</f>
        <v>0.79730460100953204</v>
      </c>
      <c r="H36" s="14">
        <f>IF(Wind_overview_classifier!H36=0,"",Wind_overview_classifier!H36)</f>
        <v>0.7895808585437526</v>
      </c>
      <c r="I36" s="13">
        <f>IF(Wind_overview_classifier!I36=0,"",Wind_overview_classifier!I36)</f>
        <v>0.74988423794618375</v>
      </c>
      <c r="J36" s="13">
        <f>IF(Wind_overview_classifier!J36=0,"",Wind_overview_classifier!J36)</f>
        <v>0.78741011558536511</v>
      </c>
      <c r="K36" s="39">
        <f>IF(Wind_overview_classifier!K36=0,"",Wind_overview_classifier!K36)</f>
        <v>0.75887033695154893</v>
      </c>
      <c r="M36" s="22">
        <f>(H36/D36)-1</f>
        <v>-3.4909096047088695E-2</v>
      </c>
      <c r="N36" s="22">
        <f>(I36/E36)-1</f>
        <v>-5.5920495694243399E-2</v>
      </c>
      <c r="P36" s="22">
        <f>(H36/Aug_overview_dataset!H36)-1</f>
        <v>-5.0310019664069006E-2</v>
      </c>
      <c r="Q36" s="22">
        <f>(I36/Aug_overview_dataset!I36)-1</f>
        <v>-3.9384666074033903E-2</v>
      </c>
    </row>
    <row r="37" spans="2:17" x14ac:dyDescent="0.3">
      <c r="B37" s="8" t="str">
        <f>IF(Aug_overview_classifier!B37=0,"",Aug_overview_classifier!B37)</f>
        <v/>
      </c>
      <c r="C37" s="12" t="str">
        <f>IF(Wind_overview_classifier!C37=0,"",Wind_overview_classifier!C37)</f>
        <v>Voting</v>
      </c>
      <c r="D37" s="13">
        <f>IF(Wind_overview_classifier!D37=0,"",Wind_overview_classifier!D37)</f>
        <v>0.7817151688113988</v>
      </c>
      <c r="E37" s="13">
        <f>IF(Wind_overview_classifier!E37=0,"",Wind_overview_classifier!E37)</f>
        <v>0.78218852362504021</v>
      </c>
      <c r="F37" s="13">
        <f>IF(Wind_overview_classifier!F37=0,"",Wind_overview_classifier!F37)</f>
        <v>0.79003340520322451</v>
      </c>
      <c r="G37" s="13">
        <f>IF(Wind_overview_classifier!G37=0,"",Wind_overview_classifier!G37)</f>
        <v>0.77746201326634512</v>
      </c>
      <c r="H37" s="14">
        <f>IF(Wind_overview_classifier!H37=0,"",Wind_overview_classifier!H37)</f>
        <v>0.75571543231793448</v>
      </c>
      <c r="I37" s="13">
        <f>IF(Wind_overview_classifier!I37=0,"",Wind_overview_classifier!I37)</f>
        <v>0.75530621817011356</v>
      </c>
      <c r="J37" s="13">
        <f>IF(Wind_overview_classifier!J37=0,"",Wind_overview_classifier!J37)</f>
        <v>0.7656814022193752</v>
      </c>
      <c r="K37" s="39">
        <f>IF(Wind_overview_classifier!K37=0,"",Wind_overview_classifier!K37)</f>
        <v>0.74493097921128448</v>
      </c>
      <c r="M37" s="22">
        <f>(H37/D37)-1</f>
        <v>-3.3259859256661306E-2</v>
      </c>
      <c r="N37" s="22">
        <f>(I37/E37)-1</f>
        <v>-3.4368064274762133E-2</v>
      </c>
      <c r="P37" s="22">
        <f>(H37/Aug_overview_dataset!H37)-1</f>
        <v>-4.5744023258836308E-2</v>
      </c>
      <c r="Q37" s="22">
        <f>(I37/Aug_overview_dataset!I37)-1</f>
        <v>-3.7631188310879193E-2</v>
      </c>
    </row>
    <row r="38" spans="2:17" x14ac:dyDescent="0.3">
      <c r="B38" s="8" t="str">
        <f>IF(Aug_overview_classifier!B38=0,"",Aug_overview_classifier!B38)</f>
        <v/>
      </c>
      <c r="C38" s="12" t="str">
        <f>IF(Wind_overview_classifier!C38=0,"",Wind_overview_classifier!C38)</f>
        <v>ANN</v>
      </c>
      <c r="D38" s="13">
        <f>IF(Wind_overview_classifier!D38=0,"",Wind_overview_classifier!D38)</f>
        <v>0.83787028707659383</v>
      </c>
      <c r="E38" s="13">
        <f>IF(Wind_overview_classifier!E38=0,"",Wind_overview_classifier!E38)</f>
        <v>0.82940175695929308</v>
      </c>
      <c r="F38" s="13">
        <f>IF(Wind_overview_classifier!F38=0,"",Wind_overview_classifier!F38)</f>
        <v>0.82241997347503892</v>
      </c>
      <c r="G38" s="13">
        <f>IF(Wind_overview_classifier!G38=0,"",Wind_overview_classifier!G38)</f>
        <v>0.82629089838515901</v>
      </c>
      <c r="H38" s="14">
        <f>IF(Wind_overview_classifier!H38=0,"",Wind_overview_classifier!H38)</f>
        <v>0.77929670054936206</v>
      </c>
      <c r="I38" s="13">
        <f>IF(Wind_overview_classifier!I38=0,"",Wind_overview_classifier!I38)</f>
        <v>0.77255069058579928</v>
      </c>
      <c r="J38" s="13">
        <f>IF(Wind_overview_classifier!J38=0,"",Wind_overview_classifier!J38)</f>
        <v>0.77221474486239505</v>
      </c>
      <c r="K38" s="39">
        <f>IF(Wind_overview_classifier!K38=0,"",Wind_overview_classifier!K38)</f>
        <v>0.76649103972010768</v>
      </c>
      <c r="M38" s="22">
        <f>(H38/D38)-1</f>
        <v>-6.9907702219158985E-2</v>
      </c>
      <c r="N38" s="22">
        <f>(I38/E38)-1</f>
        <v>-6.8544665955276085E-2</v>
      </c>
      <c r="P38" s="22">
        <f>(H38/Aug_overview_dataset!H38)-1</f>
        <v>-6.5064747486055952E-2</v>
      </c>
      <c r="Q38" s="22">
        <f>(I38/Aug_overview_dataset!I38)-1</f>
        <v>-7.3449125638510915E-2</v>
      </c>
    </row>
    <row r="39" spans="2:17" x14ac:dyDescent="0.3">
      <c r="B39" s="15" t="str">
        <f>IF(Aug_overview_classifier!B39=0,"",Aug_overview_classifier!B39)</f>
        <v/>
      </c>
      <c r="C39" s="16" t="str">
        <f>IF(Wind_overview_classifier!C39=0,"",Wind_overview_classifier!C39)</f>
        <v>CNN 1D</v>
      </c>
      <c r="D39" s="17">
        <f>IF(Wind_overview_classifier!D39=0,"",Wind_overview_classifier!D39)</f>
        <v>0.82530029340908606</v>
      </c>
      <c r="E39" s="17">
        <f>IF(Wind_overview_classifier!E39=0,"",Wind_overview_classifier!E39)</f>
        <v>0.83161644973618798</v>
      </c>
      <c r="F39" s="17">
        <f>IF(Wind_overview_classifier!F39=0,"",Wind_overview_classifier!F39)</f>
        <v>0.80589075162748569</v>
      </c>
      <c r="G39" s="17">
        <f>IF(Wind_overview_classifier!G39=0,"",Wind_overview_classifier!G39)</f>
        <v>0.80636903958372697</v>
      </c>
      <c r="H39" s="18">
        <f>IF(Wind_overview_classifier!H39=0,"",Wind_overview_classifier!H39)</f>
        <v>0.76692274346493328</v>
      </c>
      <c r="I39" s="17">
        <f>IF(Wind_overview_classifier!I39=0,"",Wind_overview_classifier!I39)</f>
        <v>0.78113204562593841</v>
      </c>
      <c r="J39" s="17">
        <f>IF(Wind_overview_classifier!J39=0,"",Wind_overview_classifier!J39)</f>
        <v>0.74809049518117843</v>
      </c>
      <c r="K39" s="40">
        <f>IF(Wind_overview_classifier!K39=0,"",Wind_overview_classifier!K39)</f>
        <v>0.75281219879949024</v>
      </c>
      <c r="M39" s="22">
        <f>(H39/D39)-1</f>
        <v>-7.0734919653319572E-2</v>
      </c>
      <c r="N39" s="22">
        <f>(I39/E39)-1</f>
        <v>-6.0706355828176073E-2</v>
      </c>
      <c r="P39" s="22">
        <f>(H39/Aug_overview_dataset!H39)-1</f>
        <v>-6.9259167049954051E-2</v>
      </c>
      <c r="Q39" s="22">
        <f>(I39/Aug_overview_dataset!I39)-1</f>
        <v>-4.8129389550780499E-2</v>
      </c>
    </row>
    <row r="40" spans="2:17" x14ac:dyDescent="0.3">
      <c r="M40" s="23">
        <f>AVERAGE(M32:N39)</f>
        <v>-4.4885044745957267E-2</v>
      </c>
      <c r="N40" s="23"/>
      <c r="P40" s="23">
        <f>AVERAGE(P32:Q39)</f>
        <v>-5.5470411486258274E-2</v>
      </c>
      <c r="Q40" s="23"/>
    </row>
  </sheetData>
  <mergeCells count="18">
    <mergeCell ref="D4:G4"/>
    <mergeCell ref="H4:K4"/>
    <mergeCell ref="M40:N40"/>
    <mergeCell ref="P40:Q40"/>
    <mergeCell ref="B32:B39"/>
    <mergeCell ref="P2:Q2"/>
    <mergeCell ref="P13:Q13"/>
    <mergeCell ref="P22:Q22"/>
    <mergeCell ref="P31:Q31"/>
    <mergeCell ref="B23:B30"/>
    <mergeCell ref="M31:N31"/>
    <mergeCell ref="D2:G2"/>
    <mergeCell ref="H2:K2"/>
    <mergeCell ref="B5:B12"/>
    <mergeCell ref="M13:N13"/>
    <mergeCell ref="B14:B21"/>
    <mergeCell ref="M22:N22"/>
    <mergeCell ref="M2:N2"/>
  </mergeCells>
  <conditionalFormatting sqref="D5:K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K2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K3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K3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:N12 M14:N21 M23:N30">
    <cfRule type="cellIs" dxfId="5" priority="11" operator="lessThan">
      <formula>0</formula>
    </cfRule>
  </conditionalFormatting>
  <conditionalFormatting sqref="M32:N39">
    <cfRule type="cellIs" dxfId="4" priority="2" operator="lessThan">
      <formula>0</formula>
    </cfRule>
  </conditionalFormatting>
  <conditionalFormatting sqref="P5:Q12">
    <cfRule type="cellIs" dxfId="3" priority="10" operator="lessThan">
      <formula>0</formula>
    </cfRule>
  </conditionalFormatting>
  <conditionalFormatting sqref="P14:Q21">
    <cfRule type="cellIs" dxfId="2" priority="4" operator="lessThan">
      <formula>0</formula>
    </cfRule>
  </conditionalFormatting>
  <conditionalFormatting sqref="P23:Q30">
    <cfRule type="cellIs" dxfId="1" priority="3" operator="lessThan">
      <formula>0</formula>
    </cfRule>
  </conditionalFormatting>
  <conditionalFormatting sqref="P32:Q3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Aug_overview_classifier</vt:lpstr>
      <vt:lpstr>Aug_overview_dataset</vt:lpstr>
      <vt:lpstr>Wind_overview_classifier</vt:lpstr>
      <vt:lpstr>Wind_overview_dataset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Florentino</dc:creator>
  <cp:lastModifiedBy>Florentino, Andre Luiz</cp:lastModifiedBy>
  <dcterms:created xsi:type="dcterms:W3CDTF">2024-02-04T11:29:46Z</dcterms:created>
  <dcterms:modified xsi:type="dcterms:W3CDTF">2024-08-08T14:09:16Z</dcterms:modified>
</cp:coreProperties>
</file>