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_Florentino\03_particular\04_mestrado-FEI\97_master\_analysis\"/>
    </mc:Choice>
  </mc:AlternateContent>
  <xr:revisionPtr revIDLastSave="0" documentId="13_ncr:1_{B3D1D272-44F2-4CE7-BF9B-EEB35AFD8F23}" xr6:coauthVersionLast="47" xr6:coauthVersionMax="47" xr10:uidLastSave="{00000000-0000-0000-0000-000000000000}"/>
  <bookViews>
    <workbookView xWindow="-28920" yWindow="-120" windowWidth="29040" windowHeight="15840" activeTab="3" xr2:uid="{765D2107-F650-4F10-ACE3-9E968F4DE976}"/>
  </bookViews>
  <sheets>
    <sheet name="Aug_overview_classifier" sheetId="1" r:id="rId1"/>
    <sheet name="Aug_overview_dataset" sheetId="2" r:id="rId2"/>
    <sheet name="Wind_overview_classifier" sheetId="3" r:id="rId3"/>
    <sheet name="Wind_overview_dataset" sheetId="5" r:id="rId4"/>
    <sheet name="Precision_Recall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5" l="1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J39" i="1"/>
  <c r="S39" i="3"/>
  <c r="S39" i="5" s="1"/>
  <c r="R39" i="3"/>
  <c r="R39" i="5" s="1"/>
  <c r="Q39" i="3"/>
  <c r="Q39" i="5" s="1"/>
  <c r="P39" i="3"/>
  <c r="P39" i="5" s="1"/>
  <c r="O39" i="3"/>
  <c r="O39" i="5" s="1"/>
  <c r="N39" i="3"/>
  <c r="N39" i="5" s="1"/>
  <c r="M39" i="3"/>
  <c r="M39" i="5" s="1"/>
  <c r="L39" i="3"/>
  <c r="L39" i="5" s="1"/>
  <c r="K39" i="3"/>
  <c r="K39" i="5" s="1"/>
  <c r="J39" i="3"/>
  <c r="J39" i="5" s="1"/>
  <c r="I39" i="3"/>
  <c r="I39" i="5" s="1"/>
  <c r="H39" i="3"/>
  <c r="H39" i="5" s="1"/>
  <c r="G39" i="3"/>
  <c r="G39" i="5" s="1"/>
  <c r="F39" i="3"/>
  <c r="F39" i="5" s="1"/>
  <c r="E39" i="3"/>
  <c r="E39" i="5" s="1"/>
  <c r="D39" i="3"/>
  <c r="D39" i="5" s="1"/>
  <c r="S38" i="3"/>
  <c r="S38" i="5" s="1"/>
  <c r="R38" i="3"/>
  <c r="R38" i="5" s="1"/>
  <c r="Q38" i="3"/>
  <c r="Q38" i="5" s="1"/>
  <c r="P38" i="3"/>
  <c r="P38" i="5" s="1"/>
  <c r="O38" i="3"/>
  <c r="O38" i="5" s="1"/>
  <c r="N38" i="3"/>
  <c r="N38" i="5" s="1"/>
  <c r="M38" i="3"/>
  <c r="M38" i="5" s="1"/>
  <c r="L38" i="3"/>
  <c r="L38" i="5" s="1"/>
  <c r="K38" i="3"/>
  <c r="K38" i="5" s="1"/>
  <c r="J38" i="3"/>
  <c r="J38" i="5" s="1"/>
  <c r="I38" i="3"/>
  <c r="I38" i="5" s="1"/>
  <c r="H38" i="3"/>
  <c r="H38" i="5" s="1"/>
  <c r="G38" i="3"/>
  <c r="G38" i="5" s="1"/>
  <c r="F38" i="3"/>
  <c r="F38" i="5" s="1"/>
  <c r="E38" i="3"/>
  <c r="E38" i="5" s="1"/>
  <c r="D38" i="3"/>
  <c r="D38" i="5" s="1"/>
  <c r="S37" i="3"/>
  <c r="S37" i="5" s="1"/>
  <c r="R37" i="3"/>
  <c r="R37" i="5" s="1"/>
  <c r="Q37" i="3"/>
  <c r="Q37" i="5" s="1"/>
  <c r="P37" i="3"/>
  <c r="P37" i="5" s="1"/>
  <c r="O37" i="3"/>
  <c r="O37" i="5" s="1"/>
  <c r="N37" i="3"/>
  <c r="N37" i="5" s="1"/>
  <c r="M37" i="3"/>
  <c r="M37" i="5" s="1"/>
  <c r="L37" i="3"/>
  <c r="L37" i="5" s="1"/>
  <c r="K37" i="3"/>
  <c r="K37" i="5" s="1"/>
  <c r="J37" i="3"/>
  <c r="J37" i="5" s="1"/>
  <c r="I37" i="3"/>
  <c r="I37" i="5" s="1"/>
  <c r="H37" i="3"/>
  <c r="H37" i="5" s="1"/>
  <c r="G37" i="3"/>
  <c r="G37" i="5" s="1"/>
  <c r="F37" i="3"/>
  <c r="F37" i="5" s="1"/>
  <c r="E37" i="3"/>
  <c r="E37" i="5" s="1"/>
  <c r="D37" i="3"/>
  <c r="D37" i="5" s="1"/>
  <c r="S36" i="3"/>
  <c r="S36" i="5" s="1"/>
  <c r="R36" i="3"/>
  <c r="R36" i="5" s="1"/>
  <c r="Q36" i="3"/>
  <c r="Q36" i="5" s="1"/>
  <c r="P36" i="3"/>
  <c r="P36" i="5" s="1"/>
  <c r="O36" i="3"/>
  <c r="O36" i="5" s="1"/>
  <c r="N36" i="3"/>
  <c r="N36" i="5" s="1"/>
  <c r="M36" i="3"/>
  <c r="M36" i="5" s="1"/>
  <c r="L36" i="3"/>
  <c r="L36" i="5" s="1"/>
  <c r="K36" i="3"/>
  <c r="K36" i="5" s="1"/>
  <c r="J36" i="3"/>
  <c r="J36" i="5" s="1"/>
  <c r="I36" i="3"/>
  <c r="I36" i="5" s="1"/>
  <c r="H36" i="3"/>
  <c r="H36" i="5" s="1"/>
  <c r="G36" i="3"/>
  <c r="G36" i="5" s="1"/>
  <c r="F36" i="3"/>
  <c r="F36" i="5" s="1"/>
  <c r="E36" i="3"/>
  <c r="E36" i="5" s="1"/>
  <c r="D36" i="3"/>
  <c r="D36" i="5" s="1"/>
  <c r="S35" i="3"/>
  <c r="S35" i="5" s="1"/>
  <c r="R35" i="3"/>
  <c r="R35" i="5" s="1"/>
  <c r="Q35" i="3"/>
  <c r="Q35" i="5" s="1"/>
  <c r="P35" i="3"/>
  <c r="P35" i="5" s="1"/>
  <c r="O35" i="3"/>
  <c r="O35" i="5" s="1"/>
  <c r="N35" i="3"/>
  <c r="N35" i="5" s="1"/>
  <c r="M35" i="3"/>
  <c r="M35" i="5" s="1"/>
  <c r="L35" i="3"/>
  <c r="L35" i="5" s="1"/>
  <c r="K35" i="3"/>
  <c r="K35" i="5" s="1"/>
  <c r="J35" i="3"/>
  <c r="J35" i="5" s="1"/>
  <c r="I35" i="3"/>
  <c r="I35" i="5" s="1"/>
  <c r="H35" i="3"/>
  <c r="H35" i="5" s="1"/>
  <c r="G35" i="3"/>
  <c r="G35" i="5" s="1"/>
  <c r="F35" i="3"/>
  <c r="F35" i="5" s="1"/>
  <c r="E35" i="3"/>
  <c r="E35" i="5" s="1"/>
  <c r="D35" i="3"/>
  <c r="D35" i="5" s="1"/>
  <c r="S34" i="3"/>
  <c r="S34" i="5" s="1"/>
  <c r="R34" i="3"/>
  <c r="R34" i="5" s="1"/>
  <c r="Q34" i="3"/>
  <c r="Q34" i="5" s="1"/>
  <c r="P34" i="3"/>
  <c r="P34" i="5" s="1"/>
  <c r="O34" i="3"/>
  <c r="O34" i="5" s="1"/>
  <c r="N34" i="3"/>
  <c r="N34" i="5" s="1"/>
  <c r="M34" i="3"/>
  <c r="M34" i="5" s="1"/>
  <c r="L34" i="3"/>
  <c r="L34" i="5" s="1"/>
  <c r="K34" i="3"/>
  <c r="K34" i="5" s="1"/>
  <c r="J34" i="3"/>
  <c r="J34" i="5" s="1"/>
  <c r="I34" i="3"/>
  <c r="I34" i="5" s="1"/>
  <c r="H34" i="3"/>
  <c r="H34" i="5" s="1"/>
  <c r="G34" i="3"/>
  <c r="G34" i="5" s="1"/>
  <c r="F34" i="3"/>
  <c r="F34" i="5" s="1"/>
  <c r="E34" i="3"/>
  <c r="E34" i="5" s="1"/>
  <c r="D34" i="3"/>
  <c r="D34" i="5" s="1"/>
  <c r="S33" i="3"/>
  <c r="S33" i="5" s="1"/>
  <c r="R33" i="3"/>
  <c r="R33" i="5" s="1"/>
  <c r="Q33" i="3"/>
  <c r="Q33" i="5" s="1"/>
  <c r="P33" i="3"/>
  <c r="P33" i="5" s="1"/>
  <c r="O33" i="3"/>
  <c r="O33" i="5" s="1"/>
  <c r="N33" i="3"/>
  <c r="N33" i="5" s="1"/>
  <c r="M33" i="3"/>
  <c r="M33" i="5" s="1"/>
  <c r="L33" i="3"/>
  <c r="L33" i="5" s="1"/>
  <c r="K33" i="3"/>
  <c r="K33" i="5" s="1"/>
  <c r="J33" i="3"/>
  <c r="J33" i="5" s="1"/>
  <c r="I33" i="3"/>
  <c r="I33" i="5" s="1"/>
  <c r="H33" i="3"/>
  <c r="H33" i="5" s="1"/>
  <c r="G33" i="3"/>
  <c r="G33" i="5" s="1"/>
  <c r="F33" i="3"/>
  <c r="F33" i="5" s="1"/>
  <c r="E33" i="3"/>
  <c r="E33" i="5" s="1"/>
  <c r="D33" i="3"/>
  <c r="D33" i="5" s="1"/>
  <c r="S32" i="3"/>
  <c r="S32" i="5" s="1"/>
  <c r="R32" i="3"/>
  <c r="R32" i="5" s="1"/>
  <c r="Q32" i="3"/>
  <c r="Q32" i="5" s="1"/>
  <c r="P32" i="3"/>
  <c r="P32" i="5" s="1"/>
  <c r="O32" i="3"/>
  <c r="O32" i="5" s="1"/>
  <c r="N32" i="3"/>
  <c r="N32" i="5" s="1"/>
  <c r="M32" i="3"/>
  <c r="M32" i="5" s="1"/>
  <c r="L32" i="3"/>
  <c r="L32" i="5" s="1"/>
  <c r="K32" i="3"/>
  <c r="K32" i="5" s="1"/>
  <c r="J32" i="3"/>
  <c r="J32" i="5" s="1"/>
  <c r="I32" i="3"/>
  <c r="I32" i="5" s="1"/>
  <c r="H32" i="3"/>
  <c r="H32" i="5" s="1"/>
  <c r="G32" i="3"/>
  <c r="G32" i="5" s="1"/>
  <c r="F32" i="3"/>
  <c r="F32" i="5" s="1"/>
  <c r="E32" i="3"/>
  <c r="E32" i="5" s="1"/>
  <c r="D32" i="3"/>
  <c r="D32" i="5" s="1"/>
  <c r="V35" i="5" l="1"/>
  <c r="U32" i="5"/>
  <c r="U35" i="5"/>
  <c r="U38" i="5"/>
  <c r="V38" i="5"/>
  <c r="X33" i="5"/>
  <c r="U33" i="5"/>
  <c r="U36" i="5"/>
  <c r="U39" i="5"/>
  <c r="V36" i="5"/>
  <c r="V39" i="5"/>
  <c r="V33" i="5"/>
  <c r="V32" i="5"/>
  <c r="Y32" i="5"/>
  <c r="U34" i="5"/>
  <c r="U37" i="5"/>
  <c r="V34" i="5"/>
  <c r="V37" i="5"/>
  <c r="C126" i="6"/>
  <c r="C124" i="6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S39" i="1"/>
  <c r="S39" i="2" s="1"/>
  <c r="R39" i="1"/>
  <c r="R39" i="2" s="1"/>
  <c r="Q39" i="1"/>
  <c r="Q39" i="2" s="1"/>
  <c r="P39" i="1"/>
  <c r="P39" i="2" s="1"/>
  <c r="O39" i="1"/>
  <c r="O39" i="2" s="1"/>
  <c r="N39" i="1"/>
  <c r="N39" i="2" s="1"/>
  <c r="Y39" i="5" s="1"/>
  <c r="M39" i="1"/>
  <c r="M39" i="2" s="1"/>
  <c r="L39" i="1"/>
  <c r="L39" i="2" s="1"/>
  <c r="X39" i="5" s="1"/>
  <c r="K39" i="1"/>
  <c r="K39" i="2" s="1"/>
  <c r="J39" i="2"/>
  <c r="I39" i="1"/>
  <c r="I39" i="2" s="1"/>
  <c r="H39" i="1"/>
  <c r="H39" i="2" s="1"/>
  <c r="G39" i="1"/>
  <c r="G39" i="2" s="1"/>
  <c r="F39" i="1"/>
  <c r="F39" i="2" s="1"/>
  <c r="V39" i="2" s="1"/>
  <c r="E39" i="1"/>
  <c r="E39" i="2" s="1"/>
  <c r="D39" i="1"/>
  <c r="D39" i="2" s="1"/>
  <c r="U39" i="2" s="1"/>
  <c r="S38" i="1"/>
  <c r="S38" i="2" s="1"/>
  <c r="R38" i="1"/>
  <c r="R38" i="2" s="1"/>
  <c r="Q38" i="1"/>
  <c r="Q38" i="2" s="1"/>
  <c r="P38" i="1"/>
  <c r="P38" i="2" s="1"/>
  <c r="O38" i="1"/>
  <c r="O38" i="2" s="1"/>
  <c r="N38" i="1"/>
  <c r="N38" i="2" s="1"/>
  <c r="Y38" i="5" s="1"/>
  <c r="M38" i="1"/>
  <c r="M38" i="2" s="1"/>
  <c r="L38" i="1"/>
  <c r="L38" i="2" s="1"/>
  <c r="X38" i="5" s="1"/>
  <c r="K38" i="1"/>
  <c r="K38" i="2" s="1"/>
  <c r="J38" i="1"/>
  <c r="J38" i="2" s="1"/>
  <c r="I38" i="1"/>
  <c r="I38" i="2" s="1"/>
  <c r="H38" i="1"/>
  <c r="H38" i="2" s="1"/>
  <c r="G38" i="1"/>
  <c r="G38" i="2" s="1"/>
  <c r="F38" i="1"/>
  <c r="F38" i="2" s="1"/>
  <c r="E38" i="1"/>
  <c r="E38" i="2" s="1"/>
  <c r="D38" i="1"/>
  <c r="D38" i="2" s="1"/>
  <c r="U38" i="2" s="1"/>
  <c r="S37" i="1"/>
  <c r="S37" i="2" s="1"/>
  <c r="R37" i="1"/>
  <c r="R37" i="2" s="1"/>
  <c r="Q37" i="1"/>
  <c r="Q37" i="2" s="1"/>
  <c r="P37" i="1"/>
  <c r="P37" i="2" s="1"/>
  <c r="O37" i="1"/>
  <c r="O37" i="2" s="1"/>
  <c r="N37" i="1"/>
  <c r="N37" i="2" s="1"/>
  <c r="Y37" i="5" s="1"/>
  <c r="M37" i="1"/>
  <c r="M37" i="2" s="1"/>
  <c r="L37" i="1"/>
  <c r="L37" i="2" s="1"/>
  <c r="X37" i="5" s="1"/>
  <c r="K37" i="1"/>
  <c r="K37" i="2" s="1"/>
  <c r="J37" i="1"/>
  <c r="J37" i="2" s="1"/>
  <c r="I37" i="1"/>
  <c r="I37" i="2" s="1"/>
  <c r="H37" i="1"/>
  <c r="H37" i="2" s="1"/>
  <c r="G37" i="1"/>
  <c r="G37" i="2" s="1"/>
  <c r="F37" i="1"/>
  <c r="F37" i="2" s="1"/>
  <c r="E37" i="1"/>
  <c r="E37" i="2" s="1"/>
  <c r="D37" i="1"/>
  <c r="D37" i="2" s="1"/>
  <c r="S36" i="1"/>
  <c r="S36" i="2" s="1"/>
  <c r="R36" i="1"/>
  <c r="R36" i="2" s="1"/>
  <c r="Q36" i="1"/>
  <c r="Q36" i="2" s="1"/>
  <c r="P36" i="1"/>
  <c r="P36" i="2" s="1"/>
  <c r="O36" i="1"/>
  <c r="O36" i="2" s="1"/>
  <c r="N36" i="1"/>
  <c r="N36" i="2" s="1"/>
  <c r="Y36" i="5" s="1"/>
  <c r="M36" i="1"/>
  <c r="M36" i="2" s="1"/>
  <c r="L36" i="1"/>
  <c r="L36" i="2" s="1"/>
  <c r="X36" i="5" s="1"/>
  <c r="K36" i="1"/>
  <c r="K36" i="2" s="1"/>
  <c r="J36" i="1"/>
  <c r="J36" i="2" s="1"/>
  <c r="I36" i="1"/>
  <c r="I36" i="2" s="1"/>
  <c r="H36" i="1"/>
  <c r="H36" i="2" s="1"/>
  <c r="G36" i="1"/>
  <c r="G36" i="2" s="1"/>
  <c r="F36" i="1"/>
  <c r="F36" i="2" s="1"/>
  <c r="E36" i="1"/>
  <c r="E36" i="2" s="1"/>
  <c r="D36" i="1"/>
  <c r="D36" i="2" s="1"/>
  <c r="U36" i="2" s="1"/>
  <c r="S35" i="1"/>
  <c r="S35" i="2" s="1"/>
  <c r="R35" i="1"/>
  <c r="R35" i="2" s="1"/>
  <c r="Q35" i="1"/>
  <c r="Q35" i="2" s="1"/>
  <c r="P35" i="1"/>
  <c r="P35" i="2" s="1"/>
  <c r="O35" i="1"/>
  <c r="O35" i="2" s="1"/>
  <c r="N35" i="1"/>
  <c r="N35" i="2" s="1"/>
  <c r="Y35" i="5" s="1"/>
  <c r="M35" i="1"/>
  <c r="M35" i="2" s="1"/>
  <c r="L35" i="1"/>
  <c r="L35" i="2" s="1"/>
  <c r="X35" i="5" s="1"/>
  <c r="K35" i="1"/>
  <c r="K35" i="2" s="1"/>
  <c r="J35" i="1"/>
  <c r="J35" i="2" s="1"/>
  <c r="I35" i="1"/>
  <c r="I35" i="2" s="1"/>
  <c r="H35" i="1"/>
  <c r="H35" i="2" s="1"/>
  <c r="G35" i="1"/>
  <c r="G35" i="2" s="1"/>
  <c r="F35" i="1"/>
  <c r="F35" i="2" s="1"/>
  <c r="V35" i="2" s="1"/>
  <c r="E35" i="1"/>
  <c r="E35" i="2" s="1"/>
  <c r="D35" i="1"/>
  <c r="D35" i="2" s="1"/>
  <c r="S34" i="1"/>
  <c r="S34" i="2" s="1"/>
  <c r="R34" i="1"/>
  <c r="R34" i="2" s="1"/>
  <c r="Q34" i="1"/>
  <c r="Q34" i="2" s="1"/>
  <c r="P34" i="1"/>
  <c r="P34" i="2" s="1"/>
  <c r="O34" i="1"/>
  <c r="O34" i="2" s="1"/>
  <c r="N34" i="1"/>
  <c r="N34" i="2" s="1"/>
  <c r="Y34" i="5" s="1"/>
  <c r="M34" i="1"/>
  <c r="M34" i="2" s="1"/>
  <c r="L34" i="1"/>
  <c r="L34" i="2" s="1"/>
  <c r="X34" i="5" s="1"/>
  <c r="K34" i="1"/>
  <c r="K34" i="2" s="1"/>
  <c r="J34" i="1"/>
  <c r="J34" i="2" s="1"/>
  <c r="I34" i="1"/>
  <c r="I34" i="2" s="1"/>
  <c r="H34" i="1"/>
  <c r="H34" i="2" s="1"/>
  <c r="G34" i="1"/>
  <c r="G34" i="2" s="1"/>
  <c r="F34" i="1"/>
  <c r="F34" i="2" s="1"/>
  <c r="E34" i="1"/>
  <c r="E34" i="2" s="1"/>
  <c r="D34" i="1"/>
  <c r="D34" i="2" s="1"/>
  <c r="U34" i="2" s="1"/>
  <c r="S33" i="1"/>
  <c r="S33" i="2" s="1"/>
  <c r="R33" i="1"/>
  <c r="R33" i="2" s="1"/>
  <c r="Q33" i="1"/>
  <c r="Q33" i="2" s="1"/>
  <c r="P33" i="1"/>
  <c r="P33" i="2" s="1"/>
  <c r="O33" i="1"/>
  <c r="O33" i="2" s="1"/>
  <c r="N33" i="1"/>
  <c r="N33" i="2" s="1"/>
  <c r="Y33" i="5" s="1"/>
  <c r="M33" i="1"/>
  <c r="M33" i="2" s="1"/>
  <c r="L33" i="1"/>
  <c r="L33" i="2" s="1"/>
  <c r="K33" i="1"/>
  <c r="K33" i="2" s="1"/>
  <c r="J33" i="1"/>
  <c r="J33" i="2" s="1"/>
  <c r="I33" i="1"/>
  <c r="I33" i="2" s="1"/>
  <c r="H33" i="1"/>
  <c r="H33" i="2" s="1"/>
  <c r="G33" i="1"/>
  <c r="G33" i="2" s="1"/>
  <c r="F33" i="1"/>
  <c r="F33" i="2" s="1"/>
  <c r="E33" i="1"/>
  <c r="E33" i="2" s="1"/>
  <c r="D33" i="1"/>
  <c r="D33" i="2" s="1"/>
  <c r="U33" i="2" s="1"/>
  <c r="S32" i="1"/>
  <c r="S32" i="2" s="1"/>
  <c r="R32" i="1"/>
  <c r="R32" i="2" s="1"/>
  <c r="Q32" i="1"/>
  <c r="Q32" i="2" s="1"/>
  <c r="P32" i="1"/>
  <c r="P32" i="2" s="1"/>
  <c r="O32" i="1"/>
  <c r="O32" i="2" s="1"/>
  <c r="N32" i="1"/>
  <c r="N32" i="2" s="1"/>
  <c r="M32" i="1"/>
  <c r="M32" i="2" s="1"/>
  <c r="L32" i="1"/>
  <c r="L32" i="2" s="1"/>
  <c r="X32" i="5" s="1"/>
  <c r="K32" i="1"/>
  <c r="K32" i="2" s="1"/>
  <c r="J32" i="1"/>
  <c r="J32" i="2" s="1"/>
  <c r="I32" i="1"/>
  <c r="I32" i="2" s="1"/>
  <c r="H32" i="1"/>
  <c r="H32" i="2" s="1"/>
  <c r="G32" i="1"/>
  <c r="G32" i="2" s="1"/>
  <c r="F32" i="1"/>
  <c r="F32" i="2" s="1"/>
  <c r="V32" i="2" s="1"/>
  <c r="E32" i="1"/>
  <c r="E32" i="2" s="1"/>
  <c r="D32" i="1"/>
  <c r="D32" i="2" s="1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V36" i="2" l="1"/>
  <c r="U37" i="2"/>
  <c r="V33" i="2"/>
  <c r="V34" i="2"/>
  <c r="V37" i="2"/>
  <c r="U32" i="2"/>
  <c r="U35" i="2"/>
  <c r="V38" i="2"/>
  <c r="U40" i="5"/>
  <c r="X40" i="5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U40" i="2" l="1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S30" i="1" l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S21" i="1" l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S12" i="1" l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D5" i="5" l="1"/>
  <c r="E5" i="5"/>
  <c r="F5" i="5"/>
  <c r="G5" i="5"/>
  <c r="H5" i="5"/>
  <c r="I5" i="5"/>
  <c r="J5" i="5"/>
  <c r="K5" i="5"/>
  <c r="D6" i="5"/>
  <c r="E6" i="5"/>
  <c r="F6" i="5"/>
  <c r="G6" i="5"/>
  <c r="H6" i="5"/>
  <c r="I6" i="5"/>
  <c r="J6" i="5"/>
  <c r="K6" i="5"/>
  <c r="D7" i="5"/>
  <c r="E7" i="5"/>
  <c r="F7" i="5"/>
  <c r="G7" i="5"/>
  <c r="H7" i="5"/>
  <c r="I7" i="5"/>
  <c r="J7" i="5"/>
  <c r="K7" i="5"/>
  <c r="D8" i="5"/>
  <c r="E8" i="5"/>
  <c r="F8" i="5"/>
  <c r="G8" i="5"/>
  <c r="H8" i="5"/>
  <c r="I8" i="5"/>
  <c r="J8" i="5"/>
  <c r="K8" i="5"/>
  <c r="D9" i="5"/>
  <c r="E9" i="5"/>
  <c r="F9" i="5"/>
  <c r="G9" i="5"/>
  <c r="H9" i="5"/>
  <c r="I9" i="5"/>
  <c r="J9" i="5"/>
  <c r="K9" i="5"/>
  <c r="D10" i="5"/>
  <c r="E10" i="5"/>
  <c r="F10" i="5"/>
  <c r="G10" i="5"/>
  <c r="H10" i="5"/>
  <c r="I10" i="5"/>
  <c r="J10" i="5"/>
  <c r="K10" i="5"/>
  <c r="D11" i="5"/>
  <c r="E11" i="5"/>
  <c r="F11" i="5"/>
  <c r="G11" i="5"/>
  <c r="H11" i="5"/>
  <c r="I11" i="5"/>
  <c r="J11" i="5"/>
  <c r="K11" i="5"/>
  <c r="D12" i="5"/>
  <c r="E12" i="5"/>
  <c r="F12" i="5"/>
  <c r="G12" i="5"/>
  <c r="H12" i="5"/>
  <c r="I12" i="5"/>
  <c r="J12" i="5"/>
  <c r="K12" i="5"/>
  <c r="D13" i="5"/>
  <c r="E13" i="5"/>
  <c r="F13" i="5"/>
  <c r="G13" i="5"/>
  <c r="H13" i="5"/>
  <c r="I13" i="5"/>
  <c r="J13" i="5"/>
  <c r="K13" i="5"/>
  <c r="D14" i="5"/>
  <c r="E14" i="5"/>
  <c r="F14" i="5"/>
  <c r="G14" i="5"/>
  <c r="H14" i="5"/>
  <c r="I14" i="5"/>
  <c r="J14" i="5"/>
  <c r="K14" i="5"/>
  <c r="D15" i="5"/>
  <c r="E15" i="5"/>
  <c r="F15" i="5"/>
  <c r="G15" i="5"/>
  <c r="H15" i="5"/>
  <c r="I15" i="5"/>
  <c r="J15" i="5"/>
  <c r="K15" i="5"/>
  <c r="D16" i="5"/>
  <c r="E16" i="5"/>
  <c r="F16" i="5"/>
  <c r="G16" i="5"/>
  <c r="H16" i="5"/>
  <c r="I16" i="5"/>
  <c r="J16" i="5"/>
  <c r="K16" i="5"/>
  <c r="D17" i="5"/>
  <c r="E17" i="5"/>
  <c r="F17" i="5"/>
  <c r="G17" i="5"/>
  <c r="H17" i="5"/>
  <c r="I17" i="5"/>
  <c r="J17" i="5"/>
  <c r="K17" i="5"/>
  <c r="D18" i="5"/>
  <c r="E18" i="5"/>
  <c r="F18" i="5"/>
  <c r="G18" i="5"/>
  <c r="H18" i="5"/>
  <c r="I18" i="5"/>
  <c r="J18" i="5"/>
  <c r="K18" i="5"/>
  <c r="D19" i="5"/>
  <c r="E19" i="5"/>
  <c r="F19" i="5"/>
  <c r="G19" i="5"/>
  <c r="H19" i="5"/>
  <c r="I19" i="5"/>
  <c r="J19" i="5"/>
  <c r="K19" i="5"/>
  <c r="D20" i="5"/>
  <c r="E20" i="5"/>
  <c r="F20" i="5"/>
  <c r="G20" i="5"/>
  <c r="H20" i="5"/>
  <c r="I20" i="5"/>
  <c r="J20" i="5"/>
  <c r="K20" i="5"/>
  <c r="D21" i="5"/>
  <c r="E21" i="5"/>
  <c r="F21" i="5"/>
  <c r="G21" i="5"/>
  <c r="H21" i="5"/>
  <c r="I21" i="5"/>
  <c r="J21" i="5"/>
  <c r="K21" i="5"/>
  <c r="D22" i="5"/>
  <c r="E22" i="5"/>
  <c r="F22" i="5"/>
  <c r="G22" i="5"/>
  <c r="H22" i="5"/>
  <c r="I22" i="5"/>
  <c r="J22" i="5"/>
  <c r="K22" i="5"/>
  <c r="D23" i="5"/>
  <c r="E23" i="5"/>
  <c r="F23" i="5"/>
  <c r="G23" i="5"/>
  <c r="H23" i="5"/>
  <c r="I23" i="5"/>
  <c r="J23" i="5"/>
  <c r="K23" i="5"/>
  <c r="D24" i="5"/>
  <c r="E24" i="5"/>
  <c r="F24" i="5"/>
  <c r="G24" i="5"/>
  <c r="H24" i="5"/>
  <c r="I24" i="5"/>
  <c r="J24" i="5"/>
  <c r="K24" i="5"/>
  <c r="D25" i="5"/>
  <c r="E25" i="5"/>
  <c r="F25" i="5"/>
  <c r="G25" i="5"/>
  <c r="H25" i="5"/>
  <c r="I25" i="5"/>
  <c r="J25" i="5"/>
  <c r="K25" i="5"/>
  <c r="D26" i="5"/>
  <c r="E26" i="5"/>
  <c r="F26" i="5"/>
  <c r="G26" i="5"/>
  <c r="H26" i="5"/>
  <c r="I26" i="5"/>
  <c r="J26" i="5"/>
  <c r="K26" i="5"/>
  <c r="D27" i="5"/>
  <c r="E27" i="5"/>
  <c r="F27" i="5"/>
  <c r="G27" i="5"/>
  <c r="H27" i="5"/>
  <c r="I27" i="5"/>
  <c r="J27" i="5"/>
  <c r="K27" i="5"/>
  <c r="D28" i="5"/>
  <c r="E28" i="5"/>
  <c r="F28" i="5"/>
  <c r="G28" i="5"/>
  <c r="H28" i="5"/>
  <c r="I28" i="5"/>
  <c r="J28" i="5"/>
  <c r="K28" i="5"/>
  <c r="D29" i="5"/>
  <c r="E29" i="5"/>
  <c r="F29" i="5"/>
  <c r="G29" i="5"/>
  <c r="H29" i="5"/>
  <c r="I29" i="5"/>
  <c r="J29" i="5"/>
  <c r="K29" i="5"/>
  <c r="D30" i="5"/>
  <c r="E30" i="5"/>
  <c r="F30" i="5"/>
  <c r="G30" i="5"/>
  <c r="H30" i="5"/>
  <c r="I30" i="5"/>
  <c r="J30" i="5"/>
  <c r="K30" i="5"/>
  <c r="S30" i="5" l="1"/>
  <c r="R30" i="5"/>
  <c r="Q30" i="5"/>
  <c r="P30" i="5"/>
  <c r="O30" i="5"/>
  <c r="N30" i="5"/>
  <c r="M30" i="5"/>
  <c r="L30" i="5"/>
  <c r="C30" i="5"/>
  <c r="S29" i="5"/>
  <c r="R29" i="5"/>
  <c r="Q29" i="5"/>
  <c r="P29" i="5"/>
  <c r="O29" i="5"/>
  <c r="N29" i="5"/>
  <c r="M29" i="5"/>
  <c r="L29" i="5"/>
  <c r="C29" i="5"/>
  <c r="S28" i="5"/>
  <c r="R28" i="5"/>
  <c r="Q28" i="5"/>
  <c r="P28" i="5"/>
  <c r="O28" i="5"/>
  <c r="N28" i="5"/>
  <c r="M28" i="5"/>
  <c r="L28" i="5"/>
  <c r="C28" i="5"/>
  <c r="S27" i="5"/>
  <c r="R27" i="5"/>
  <c r="Q27" i="5"/>
  <c r="P27" i="5"/>
  <c r="O27" i="5"/>
  <c r="N27" i="5"/>
  <c r="M27" i="5"/>
  <c r="L27" i="5"/>
  <c r="C27" i="5"/>
  <c r="S26" i="5"/>
  <c r="R26" i="5"/>
  <c r="Q26" i="5"/>
  <c r="P26" i="5"/>
  <c r="O26" i="5"/>
  <c r="N26" i="5"/>
  <c r="M26" i="5"/>
  <c r="L26" i="5"/>
  <c r="C26" i="5"/>
  <c r="S25" i="5"/>
  <c r="R25" i="5"/>
  <c r="Q25" i="5"/>
  <c r="P25" i="5"/>
  <c r="O25" i="5"/>
  <c r="N25" i="5"/>
  <c r="M25" i="5"/>
  <c r="L25" i="5"/>
  <c r="C25" i="5"/>
  <c r="S24" i="5"/>
  <c r="R24" i="5"/>
  <c r="Q24" i="5"/>
  <c r="P24" i="5"/>
  <c r="O24" i="5"/>
  <c r="N24" i="5"/>
  <c r="M24" i="5"/>
  <c r="L24" i="5"/>
  <c r="C24" i="5"/>
  <c r="S23" i="5"/>
  <c r="R23" i="5"/>
  <c r="Q23" i="5"/>
  <c r="P23" i="5"/>
  <c r="O23" i="5"/>
  <c r="N23" i="5"/>
  <c r="M23" i="5"/>
  <c r="L23" i="5"/>
  <c r="C23" i="5"/>
  <c r="B23" i="5"/>
  <c r="S22" i="5"/>
  <c r="R22" i="5"/>
  <c r="Q22" i="5"/>
  <c r="P22" i="5"/>
  <c r="O22" i="5"/>
  <c r="N22" i="5"/>
  <c r="M22" i="5"/>
  <c r="L22" i="5"/>
  <c r="C22" i="5"/>
  <c r="B22" i="5"/>
  <c r="S21" i="5"/>
  <c r="R21" i="5"/>
  <c r="Q21" i="5"/>
  <c r="P21" i="5"/>
  <c r="O21" i="5"/>
  <c r="N21" i="5"/>
  <c r="M21" i="5"/>
  <c r="L21" i="5"/>
  <c r="C21" i="5"/>
  <c r="S20" i="5"/>
  <c r="R20" i="5"/>
  <c r="Q20" i="5"/>
  <c r="P20" i="5"/>
  <c r="O20" i="5"/>
  <c r="N20" i="5"/>
  <c r="M20" i="5"/>
  <c r="L20" i="5"/>
  <c r="C20" i="5"/>
  <c r="S19" i="5"/>
  <c r="R19" i="5"/>
  <c r="Q19" i="5"/>
  <c r="P19" i="5"/>
  <c r="O19" i="5"/>
  <c r="N19" i="5"/>
  <c r="M19" i="5"/>
  <c r="L19" i="5"/>
  <c r="C19" i="5"/>
  <c r="S18" i="5"/>
  <c r="R18" i="5"/>
  <c r="Q18" i="5"/>
  <c r="P18" i="5"/>
  <c r="O18" i="5"/>
  <c r="N18" i="5"/>
  <c r="M18" i="5"/>
  <c r="L18" i="5"/>
  <c r="C18" i="5"/>
  <c r="S17" i="5"/>
  <c r="R17" i="5"/>
  <c r="Q17" i="5"/>
  <c r="P17" i="5"/>
  <c r="O17" i="5"/>
  <c r="N17" i="5"/>
  <c r="M17" i="5"/>
  <c r="L17" i="5"/>
  <c r="C17" i="5"/>
  <c r="S16" i="5"/>
  <c r="R16" i="5"/>
  <c r="Q16" i="5"/>
  <c r="P16" i="5"/>
  <c r="O16" i="5"/>
  <c r="N16" i="5"/>
  <c r="M16" i="5"/>
  <c r="L16" i="5"/>
  <c r="C16" i="5"/>
  <c r="S15" i="5"/>
  <c r="R15" i="5"/>
  <c r="Q15" i="5"/>
  <c r="P15" i="5"/>
  <c r="O15" i="5"/>
  <c r="N15" i="5"/>
  <c r="M15" i="5"/>
  <c r="L15" i="5"/>
  <c r="C15" i="5"/>
  <c r="S14" i="5"/>
  <c r="R14" i="5"/>
  <c r="Q14" i="5"/>
  <c r="P14" i="5"/>
  <c r="O14" i="5"/>
  <c r="N14" i="5"/>
  <c r="M14" i="5"/>
  <c r="L14" i="5"/>
  <c r="C14" i="5"/>
  <c r="B14" i="5"/>
  <c r="S13" i="5"/>
  <c r="R13" i="5"/>
  <c r="Q13" i="5"/>
  <c r="P13" i="5"/>
  <c r="O13" i="5"/>
  <c r="N13" i="5"/>
  <c r="M13" i="5"/>
  <c r="L13" i="5"/>
  <c r="C13" i="5"/>
  <c r="B13" i="5"/>
  <c r="S12" i="5"/>
  <c r="R12" i="5"/>
  <c r="Q12" i="5"/>
  <c r="P12" i="5"/>
  <c r="O12" i="5"/>
  <c r="N12" i="5"/>
  <c r="M12" i="5"/>
  <c r="L12" i="5"/>
  <c r="C12" i="5"/>
  <c r="S11" i="5"/>
  <c r="R11" i="5"/>
  <c r="Q11" i="5"/>
  <c r="P11" i="5"/>
  <c r="O11" i="5"/>
  <c r="N11" i="5"/>
  <c r="M11" i="5"/>
  <c r="L11" i="5"/>
  <c r="C11" i="5"/>
  <c r="S10" i="5"/>
  <c r="R10" i="5"/>
  <c r="Q10" i="5"/>
  <c r="P10" i="5"/>
  <c r="O10" i="5"/>
  <c r="N10" i="5"/>
  <c r="M10" i="5"/>
  <c r="L10" i="5"/>
  <c r="C10" i="5"/>
  <c r="S9" i="5"/>
  <c r="R9" i="5"/>
  <c r="Q9" i="5"/>
  <c r="P9" i="5"/>
  <c r="O9" i="5"/>
  <c r="N9" i="5"/>
  <c r="M9" i="5"/>
  <c r="L9" i="5"/>
  <c r="C9" i="5"/>
  <c r="S8" i="5"/>
  <c r="R8" i="5"/>
  <c r="Q8" i="5"/>
  <c r="P8" i="5"/>
  <c r="O8" i="5"/>
  <c r="N8" i="5"/>
  <c r="M8" i="5"/>
  <c r="L8" i="5"/>
  <c r="C8" i="5"/>
  <c r="S7" i="5"/>
  <c r="R7" i="5"/>
  <c r="Q7" i="5"/>
  <c r="P7" i="5"/>
  <c r="O7" i="5"/>
  <c r="N7" i="5"/>
  <c r="M7" i="5"/>
  <c r="L7" i="5"/>
  <c r="C7" i="5"/>
  <c r="S6" i="5"/>
  <c r="R6" i="5"/>
  <c r="Q6" i="5"/>
  <c r="P6" i="5"/>
  <c r="O6" i="5"/>
  <c r="N6" i="5"/>
  <c r="M6" i="5"/>
  <c r="L6" i="5"/>
  <c r="C6" i="5"/>
  <c r="S5" i="5"/>
  <c r="R5" i="5"/>
  <c r="Q5" i="5"/>
  <c r="P5" i="5"/>
  <c r="O5" i="5"/>
  <c r="N5" i="5"/>
  <c r="M5" i="5"/>
  <c r="L5" i="5"/>
  <c r="C5" i="5"/>
  <c r="B5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L2" i="5"/>
  <c r="D2" i="5"/>
  <c r="C2" i="5"/>
  <c r="B2" i="5"/>
  <c r="B30" i="5"/>
  <c r="B29" i="5"/>
  <c r="B28" i="5"/>
  <c r="B27" i="5"/>
  <c r="B26" i="5"/>
  <c r="B25" i="5"/>
  <c r="B24" i="5"/>
  <c r="B21" i="5"/>
  <c r="B20" i="5"/>
  <c r="B19" i="5"/>
  <c r="B18" i="5"/>
  <c r="B17" i="5"/>
  <c r="B16" i="5"/>
  <c r="B15" i="5"/>
  <c r="B12" i="5"/>
  <c r="B11" i="5"/>
  <c r="B10" i="5"/>
  <c r="B9" i="5"/>
  <c r="B8" i="5"/>
  <c r="B7" i="5"/>
  <c r="B6" i="5"/>
  <c r="K2" i="5"/>
  <c r="J2" i="5"/>
  <c r="I2" i="5"/>
  <c r="H2" i="5"/>
  <c r="G2" i="5"/>
  <c r="F2" i="5"/>
  <c r="E2" i="5"/>
  <c r="U23" i="5" l="1"/>
  <c r="U27" i="5"/>
  <c r="U18" i="5"/>
  <c r="U5" i="5"/>
  <c r="V23" i="5"/>
  <c r="Y27" i="5"/>
  <c r="V27" i="5"/>
  <c r="V14" i="5"/>
  <c r="V18" i="5"/>
  <c r="U26" i="5"/>
  <c r="V15" i="5"/>
  <c r="U14" i="5"/>
  <c r="X17" i="5"/>
  <c r="U17" i="5"/>
  <c r="U21" i="5"/>
  <c r="V24" i="5"/>
  <c r="U12" i="5"/>
  <c r="V26" i="5"/>
  <c r="V6" i="5"/>
  <c r="U9" i="5"/>
  <c r="X9" i="5"/>
  <c r="V5" i="5"/>
  <c r="U8" i="5"/>
  <c r="V17" i="5"/>
  <c r="V21" i="5"/>
  <c r="U25" i="5"/>
  <c r="X29" i="5"/>
  <c r="U29" i="5"/>
  <c r="U10" i="5"/>
  <c r="V19" i="5"/>
  <c r="V12" i="5"/>
  <c r="U16" i="5"/>
  <c r="U20" i="5"/>
  <c r="X11" i="5"/>
  <c r="U11" i="5"/>
  <c r="V25" i="5"/>
  <c r="V29" i="5"/>
  <c r="U6" i="5"/>
  <c r="V28" i="5"/>
  <c r="U7" i="5"/>
  <c r="Y16" i="5"/>
  <c r="V16" i="5"/>
  <c r="V20" i="5"/>
  <c r="U24" i="5"/>
  <c r="U28" i="5"/>
  <c r="V10" i="5"/>
  <c r="V9" i="5"/>
  <c r="Y8" i="5"/>
  <c r="V8" i="5"/>
  <c r="V7" i="5"/>
  <c r="V11" i="5"/>
  <c r="U15" i="5"/>
  <c r="U19" i="5"/>
  <c r="U30" i="5"/>
  <c r="Y30" i="5"/>
  <c r="V30" i="5"/>
  <c r="S30" i="2"/>
  <c r="R30" i="2"/>
  <c r="Q30" i="2"/>
  <c r="P30" i="2"/>
  <c r="O30" i="2"/>
  <c r="N30" i="2"/>
  <c r="M30" i="2"/>
  <c r="L30" i="2"/>
  <c r="X30" i="5" s="1"/>
  <c r="K30" i="2"/>
  <c r="J30" i="2"/>
  <c r="I30" i="2"/>
  <c r="H30" i="2"/>
  <c r="G30" i="2"/>
  <c r="F30" i="2"/>
  <c r="E30" i="2"/>
  <c r="D30" i="2"/>
  <c r="C30" i="2"/>
  <c r="B30" i="2"/>
  <c r="S29" i="2"/>
  <c r="R29" i="2"/>
  <c r="Q29" i="2"/>
  <c r="P29" i="2"/>
  <c r="O29" i="2"/>
  <c r="N29" i="2"/>
  <c r="Y29" i="5" s="1"/>
  <c r="M29" i="2"/>
  <c r="L29" i="2"/>
  <c r="K29" i="2"/>
  <c r="J29" i="2"/>
  <c r="I29" i="2"/>
  <c r="H29" i="2"/>
  <c r="G29" i="2"/>
  <c r="F29" i="2"/>
  <c r="E29" i="2"/>
  <c r="D29" i="2"/>
  <c r="U29" i="2" s="1"/>
  <c r="C29" i="2"/>
  <c r="B29" i="2"/>
  <c r="S28" i="2"/>
  <c r="R28" i="2"/>
  <c r="Q28" i="2"/>
  <c r="P28" i="2"/>
  <c r="O28" i="2"/>
  <c r="N28" i="2"/>
  <c r="Y28" i="5" s="1"/>
  <c r="M28" i="2"/>
  <c r="L28" i="2"/>
  <c r="X28" i="5" s="1"/>
  <c r="K28" i="2"/>
  <c r="J28" i="2"/>
  <c r="I28" i="2"/>
  <c r="H28" i="2"/>
  <c r="G28" i="2"/>
  <c r="F28" i="2"/>
  <c r="E28" i="2"/>
  <c r="D28" i="2"/>
  <c r="C28" i="2"/>
  <c r="B28" i="2"/>
  <c r="S27" i="2"/>
  <c r="R27" i="2"/>
  <c r="Q27" i="2"/>
  <c r="P27" i="2"/>
  <c r="O27" i="2"/>
  <c r="N27" i="2"/>
  <c r="M27" i="2"/>
  <c r="L27" i="2"/>
  <c r="X27" i="5" s="1"/>
  <c r="K27" i="2"/>
  <c r="J27" i="2"/>
  <c r="I27" i="2"/>
  <c r="H27" i="2"/>
  <c r="G27" i="2"/>
  <c r="F27" i="2"/>
  <c r="E27" i="2"/>
  <c r="D27" i="2"/>
  <c r="U27" i="2" s="1"/>
  <c r="C27" i="2"/>
  <c r="B27" i="2"/>
  <c r="S26" i="2"/>
  <c r="R26" i="2"/>
  <c r="Q26" i="2"/>
  <c r="P26" i="2"/>
  <c r="O26" i="2"/>
  <c r="N26" i="2"/>
  <c r="Y26" i="5" s="1"/>
  <c r="M26" i="2"/>
  <c r="L26" i="2"/>
  <c r="X26" i="5" s="1"/>
  <c r="K26" i="2"/>
  <c r="J26" i="2"/>
  <c r="I26" i="2"/>
  <c r="H26" i="2"/>
  <c r="G26" i="2"/>
  <c r="F26" i="2"/>
  <c r="E26" i="2"/>
  <c r="D26" i="2"/>
  <c r="C26" i="2"/>
  <c r="B26" i="2"/>
  <c r="S25" i="2"/>
  <c r="R25" i="2"/>
  <c r="Q25" i="2"/>
  <c r="P25" i="2"/>
  <c r="O25" i="2"/>
  <c r="N25" i="2"/>
  <c r="Y25" i="5" s="1"/>
  <c r="M25" i="2"/>
  <c r="L25" i="2"/>
  <c r="X25" i="5" s="1"/>
  <c r="K25" i="2"/>
  <c r="J25" i="2"/>
  <c r="I25" i="2"/>
  <c r="H25" i="2"/>
  <c r="G25" i="2"/>
  <c r="F25" i="2"/>
  <c r="E25" i="2"/>
  <c r="D25" i="2"/>
  <c r="U25" i="2" s="1"/>
  <c r="C25" i="2"/>
  <c r="B25" i="2"/>
  <c r="S24" i="2"/>
  <c r="R24" i="2"/>
  <c r="Q24" i="2"/>
  <c r="P24" i="2"/>
  <c r="O24" i="2"/>
  <c r="N24" i="2"/>
  <c r="Y24" i="5" s="1"/>
  <c r="M24" i="2"/>
  <c r="L24" i="2"/>
  <c r="X24" i="5" s="1"/>
  <c r="K24" i="2"/>
  <c r="J24" i="2"/>
  <c r="I24" i="2"/>
  <c r="H24" i="2"/>
  <c r="G24" i="2"/>
  <c r="F24" i="2"/>
  <c r="E24" i="2"/>
  <c r="D24" i="2"/>
  <c r="C24" i="2"/>
  <c r="B24" i="2"/>
  <c r="S23" i="2"/>
  <c r="R23" i="2"/>
  <c r="Q23" i="2"/>
  <c r="P23" i="2"/>
  <c r="O23" i="2"/>
  <c r="N23" i="2"/>
  <c r="Y23" i="5" s="1"/>
  <c r="M23" i="2"/>
  <c r="L23" i="2"/>
  <c r="X23" i="5" s="1"/>
  <c r="K23" i="2"/>
  <c r="J23" i="2"/>
  <c r="I23" i="2"/>
  <c r="H23" i="2"/>
  <c r="G23" i="2"/>
  <c r="F23" i="2"/>
  <c r="E23" i="2"/>
  <c r="D23" i="2"/>
  <c r="U23" i="2" s="1"/>
  <c r="C23" i="2"/>
  <c r="B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S21" i="2"/>
  <c r="R21" i="2"/>
  <c r="Q21" i="2"/>
  <c r="P21" i="2"/>
  <c r="O21" i="2"/>
  <c r="N21" i="2"/>
  <c r="Y21" i="5" s="1"/>
  <c r="M21" i="2"/>
  <c r="L21" i="2"/>
  <c r="X21" i="5" s="1"/>
  <c r="K21" i="2"/>
  <c r="J21" i="2"/>
  <c r="I21" i="2"/>
  <c r="H21" i="2"/>
  <c r="G21" i="2"/>
  <c r="F21" i="2"/>
  <c r="E21" i="2"/>
  <c r="D21" i="2"/>
  <c r="U21" i="2" s="1"/>
  <c r="C21" i="2"/>
  <c r="B21" i="2"/>
  <c r="S20" i="2"/>
  <c r="R20" i="2"/>
  <c r="Q20" i="2"/>
  <c r="P20" i="2"/>
  <c r="O20" i="2"/>
  <c r="N20" i="2"/>
  <c r="Y20" i="5" s="1"/>
  <c r="M20" i="2"/>
  <c r="L20" i="2"/>
  <c r="X20" i="5" s="1"/>
  <c r="K20" i="2"/>
  <c r="J20" i="2"/>
  <c r="I20" i="2"/>
  <c r="H20" i="2"/>
  <c r="G20" i="2"/>
  <c r="F20" i="2"/>
  <c r="E20" i="2"/>
  <c r="D20" i="2"/>
  <c r="C20" i="2"/>
  <c r="B20" i="2"/>
  <c r="S19" i="2"/>
  <c r="R19" i="2"/>
  <c r="Q19" i="2"/>
  <c r="P19" i="2"/>
  <c r="O19" i="2"/>
  <c r="N19" i="2"/>
  <c r="Y19" i="5" s="1"/>
  <c r="M19" i="2"/>
  <c r="L19" i="2"/>
  <c r="X19" i="5" s="1"/>
  <c r="K19" i="2"/>
  <c r="J19" i="2"/>
  <c r="I19" i="2"/>
  <c r="H19" i="2"/>
  <c r="G19" i="2"/>
  <c r="F19" i="2"/>
  <c r="E19" i="2"/>
  <c r="D19" i="2"/>
  <c r="U19" i="2" s="1"/>
  <c r="C19" i="2"/>
  <c r="B19" i="2"/>
  <c r="S18" i="2"/>
  <c r="R18" i="2"/>
  <c r="Q18" i="2"/>
  <c r="P18" i="2"/>
  <c r="O18" i="2"/>
  <c r="N18" i="2"/>
  <c r="Y18" i="5" s="1"/>
  <c r="M18" i="2"/>
  <c r="L18" i="2"/>
  <c r="X18" i="5" s="1"/>
  <c r="K18" i="2"/>
  <c r="J18" i="2"/>
  <c r="I18" i="2"/>
  <c r="H18" i="2"/>
  <c r="G18" i="2"/>
  <c r="F18" i="2"/>
  <c r="E18" i="2"/>
  <c r="D18" i="2"/>
  <c r="C18" i="2"/>
  <c r="B18" i="2"/>
  <c r="S17" i="2"/>
  <c r="R17" i="2"/>
  <c r="Q17" i="2"/>
  <c r="P17" i="2"/>
  <c r="O17" i="2"/>
  <c r="N17" i="2"/>
  <c r="Y17" i="5" s="1"/>
  <c r="M17" i="2"/>
  <c r="L17" i="2"/>
  <c r="K17" i="2"/>
  <c r="J17" i="2"/>
  <c r="I17" i="2"/>
  <c r="H17" i="2"/>
  <c r="G17" i="2"/>
  <c r="F17" i="2"/>
  <c r="E17" i="2"/>
  <c r="D17" i="2"/>
  <c r="U17" i="2" s="1"/>
  <c r="C17" i="2"/>
  <c r="B17" i="2"/>
  <c r="S16" i="2"/>
  <c r="R16" i="2"/>
  <c r="Q16" i="2"/>
  <c r="P16" i="2"/>
  <c r="O16" i="2"/>
  <c r="N16" i="2"/>
  <c r="M16" i="2"/>
  <c r="L16" i="2"/>
  <c r="X16" i="5" s="1"/>
  <c r="K16" i="2"/>
  <c r="J16" i="2"/>
  <c r="I16" i="2"/>
  <c r="H16" i="2"/>
  <c r="G16" i="2"/>
  <c r="F16" i="2"/>
  <c r="E16" i="2"/>
  <c r="D16" i="2"/>
  <c r="C16" i="2"/>
  <c r="B16" i="2"/>
  <c r="S15" i="2"/>
  <c r="R15" i="2"/>
  <c r="Q15" i="2"/>
  <c r="P15" i="2"/>
  <c r="O15" i="2"/>
  <c r="N15" i="2"/>
  <c r="Y15" i="5" s="1"/>
  <c r="M15" i="2"/>
  <c r="L15" i="2"/>
  <c r="X15" i="5" s="1"/>
  <c r="K15" i="2"/>
  <c r="J15" i="2"/>
  <c r="I15" i="2"/>
  <c r="H15" i="2"/>
  <c r="G15" i="2"/>
  <c r="F15" i="2"/>
  <c r="E15" i="2"/>
  <c r="D15" i="2"/>
  <c r="U15" i="2" s="1"/>
  <c r="C15" i="2"/>
  <c r="B15" i="2"/>
  <c r="S14" i="2"/>
  <c r="R14" i="2"/>
  <c r="Q14" i="2"/>
  <c r="P14" i="2"/>
  <c r="O14" i="2"/>
  <c r="N14" i="2"/>
  <c r="Y14" i="5" s="1"/>
  <c r="M14" i="2"/>
  <c r="L14" i="2"/>
  <c r="X14" i="5" s="1"/>
  <c r="K14" i="2"/>
  <c r="J14" i="2"/>
  <c r="I14" i="2"/>
  <c r="H14" i="2"/>
  <c r="G14" i="2"/>
  <c r="F14" i="2"/>
  <c r="E14" i="2"/>
  <c r="D14" i="2"/>
  <c r="C14" i="2"/>
  <c r="B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S12" i="2"/>
  <c r="R12" i="2"/>
  <c r="Q12" i="2"/>
  <c r="P12" i="2"/>
  <c r="O12" i="2"/>
  <c r="N12" i="2"/>
  <c r="Y12" i="5" s="1"/>
  <c r="M12" i="2"/>
  <c r="L12" i="2"/>
  <c r="X12" i="5" s="1"/>
  <c r="K12" i="2"/>
  <c r="J12" i="2"/>
  <c r="I12" i="2"/>
  <c r="H12" i="2"/>
  <c r="G12" i="2"/>
  <c r="F12" i="2"/>
  <c r="E12" i="2"/>
  <c r="D12" i="2"/>
  <c r="C12" i="2"/>
  <c r="B12" i="2"/>
  <c r="S11" i="2"/>
  <c r="R11" i="2"/>
  <c r="Q11" i="2"/>
  <c r="P11" i="2"/>
  <c r="O11" i="2"/>
  <c r="N11" i="2"/>
  <c r="Y11" i="5" s="1"/>
  <c r="M11" i="2"/>
  <c r="L11" i="2"/>
  <c r="K11" i="2"/>
  <c r="J11" i="2"/>
  <c r="I11" i="2"/>
  <c r="H11" i="2"/>
  <c r="G11" i="2"/>
  <c r="F11" i="2"/>
  <c r="E11" i="2"/>
  <c r="D11" i="2"/>
  <c r="U11" i="2" s="1"/>
  <c r="C11" i="2"/>
  <c r="B11" i="2"/>
  <c r="S10" i="2"/>
  <c r="R10" i="2"/>
  <c r="Q10" i="2"/>
  <c r="P10" i="2"/>
  <c r="O10" i="2"/>
  <c r="N10" i="2"/>
  <c r="Y10" i="5" s="1"/>
  <c r="M10" i="2"/>
  <c r="L10" i="2"/>
  <c r="X10" i="5" s="1"/>
  <c r="K10" i="2"/>
  <c r="J10" i="2"/>
  <c r="I10" i="2"/>
  <c r="H10" i="2"/>
  <c r="G10" i="2"/>
  <c r="F10" i="2"/>
  <c r="E10" i="2"/>
  <c r="D10" i="2"/>
  <c r="C10" i="2"/>
  <c r="B10" i="2"/>
  <c r="S9" i="2"/>
  <c r="R9" i="2"/>
  <c r="Q9" i="2"/>
  <c r="P9" i="2"/>
  <c r="O9" i="2"/>
  <c r="N9" i="2"/>
  <c r="Y9" i="5" s="1"/>
  <c r="M9" i="2"/>
  <c r="L9" i="2"/>
  <c r="K9" i="2"/>
  <c r="J9" i="2"/>
  <c r="I9" i="2"/>
  <c r="H9" i="2"/>
  <c r="G9" i="2"/>
  <c r="F9" i="2"/>
  <c r="E9" i="2"/>
  <c r="D9" i="2"/>
  <c r="U9" i="2" s="1"/>
  <c r="C9" i="2"/>
  <c r="B9" i="2"/>
  <c r="S8" i="2"/>
  <c r="R8" i="2"/>
  <c r="Q8" i="2"/>
  <c r="P8" i="2"/>
  <c r="O8" i="2"/>
  <c r="N8" i="2"/>
  <c r="M8" i="2"/>
  <c r="L8" i="2"/>
  <c r="X8" i="5" s="1"/>
  <c r="K8" i="2"/>
  <c r="J8" i="2"/>
  <c r="I8" i="2"/>
  <c r="H8" i="2"/>
  <c r="G8" i="2"/>
  <c r="F8" i="2"/>
  <c r="E8" i="2"/>
  <c r="D8" i="2"/>
  <c r="C8" i="2"/>
  <c r="B8" i="2"/>
  <c r="S7" i="2"/>
  <c r="R7" i="2"/>
  <c r="Q7" i="2"/>
  <c r="P7" i="2"/>
  <c r="O7" i="2"/>
  <c r="N7" i="2"/>
  <c r="Y7" i="5" s="1"/>
  <c r="M7" i="2"/>
  <c r="L7" i="2"/>
  <c r="X7" i="5" s="1"/>
  <c r="K7" i="2"/>
  <c r="J7" i="2"/>
  <c r="I7" i="2"/>
  <c r="H7" i="2"/>
  <c r="G7" i="2"/>
  <c r="F7" i="2"/>
  <c r="E7" i="2"/>
  <c r="D7" i="2"/>
  <c r="U7" i="2" s="1"/>
  <c r="C7" i="2"/>
  <c r="B7" i="2"/>
  <c r="S6" i="2"/>
  <c r="R6" i="2"/>
  <c r="Q6" i="2"/>
  <c r="P6" i="2"/>
  <c r="O6" i="2"/>
  <c r="N6" i="2"/>
  <c r="Y6" i="5" s="1"/>
  <c r="M6" i="2"/>
  <c r="L6" i="2"/>
  <c r="X6" i="5" s="1"/>
  <c r="K6" i="2"/>
  <c r="J6" i="2"/>
  <c r="I6" i="2"/>
  <c r="H6" i="2"/>
  <c r="G6" i="2"/>
  <c r="F6" i="2"/>
  <c r="E6" i="2"/>
  <c r="D6" i="2"/>
  <c r="C6" i="2"/>
  <c r="B6" i="2"/>
  <c r="S5" i="2"/>
  <c r="R5" i="2"/>
  <c r="Q5" i="2"/>
  <c r="P5" i="2"/>
  <c r="O5" i="2"/>
  <c r="N5" i="2"/>
  <c r="Y5" i="5" s="1"/>
  <c r="M5" i="2"/>
  <c r="L5" i="2"/>
  <c r="X5" i="5" s="1"/>
  <c r="X13" i="5" s="1"/>
  <c r="K5" i="2"/>
  <c r="J5" i="2"/>
  <c r="I5" i="2"/>
  <c r="H5" i="2"/>
  <c r="G5" i="2"/>
  <c r="F5" i="2"/>
  <c r="E5" i="2"/>
  <c r="D5" i="2"/>
  <c r="U5" i="2" s="1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K2" i="2"/>
  <c r="J2" i="2"/>
  <c r="I2" i="2"/>
  <c r="H2" i="2"/>
  <c r="G2" i="2"/>
  <c r="F2" i="2"/>
  <c r="E2" i="2"/>
  <c r="D2" i="2"/>
  <c r="C2" i="2"/>
  <c r="B2" i="2"/>
  <c r="Q3" i="2"/>
  <c r="P3" i="2"/>
  <c r="Q2" i="2"/>
  <c r="Q2" i="5"/>
  <c r="N3" i="2"/>
  <c r="M2" i="5"/>
  <c r="M2" i="2"/>
  <c r="R2" i="5"/>
  <c r="R2" i="2"/>
  <c r="O2" i="2"/>
  <c r="O2" i="5"/>
  <c r="L2" i="2"/>
  <c r="R3" i="2"/>
  <c r="L3" i="2"/>
  <c r="N2" i="5"/>
  <c r="N2" i="2"/>
  <c r="S3" i="2"/>
  <c r="M3" i="2"/>
  <c r="S2" i="5"/>
  <c r="S2" i="2"/>
  <c r="P2" i="2"/>
  <c r="P2" i="5"/>
  <c r="O3" i="2"/>
  <c r="P4" i="2"/>
  <c r="L4" i="2"/>
  <c r="R4" i="2"/>
  <c r="S4" i="2"/>
  <c r="Q4" i="2"/>
  <c r="O4" i="2"/>
  <c r="M4" i="2"/>
  <c r="N4" i="2"/>
  <c r="X22" i="5" l="1"/>
  <c r="U31" i="5"/>
  <c r="U22" i="5"/>
  <c r="V11" i="2"/>
  <c r="V15" i="2"/>
  <c r="V17" i="2"/>
  <c r="V19" i="2"/>
  <c r="V21" i="2"/>
  <c r="V23" i="2"/>
  <c r="U31" i="2" s="1"/>
  <c r="V25" i="2"/>
  <c r="V27" i="2"/>
  <c r="V29" i="2"/>
  <c r="U13" i="5"/>
  <c r="V5" i="2"/>
  <c r="U13" i="2" s="1"/>
  <c r="V9" i="2"/>
  <c r="U10" i="2"/>
  <c r="U12" i="2"/>
  <c r="U14" i="2"/>
  <c r="U16" i="2"/>
  <c r="U18" i="2"/>
  <c r="U20" i="2"/>
  <c r="U24" i="2"/>
  <c r="U26" i="2"/>
  <c r="U28" i="2"/>
  <c r="U30" i="2"/>
  <c r="U8" i="2"/>
  <c r="V7" i="2"/>
  <c r="V8" i="2"/>
  <c r="V10" i="2"/>
  <c r="V12" i="2"/>
  <c r="V14" i="2"/>
  <c r="V16" i="2"/>
  <c r="V18" i="2"/>
  <c r="V20" i="2"/>
  <c r="V24" i="2"/>
  <c r="V26" i="2"/>
  <c r="V28" i="2"/>
  <c r="V30" i="2"/>
  <c r="U6" i="2"/>
  <c r="V6" i="2"/>
  <c r="X31" i="5"/>
  <c r="U22" i="2" l="1"/>
</calcChain>
</file>

<file path=xl/sharedStrings.xml><?xml version="1.0" encoding="utf-8"?>
<sst xmlns="http://schemas.openxmlformats.org/spreadsheetml/2006/main" count="363" uniqueCount="39">
  <si>
    <t>Mean</t>
  </si>
  <si>
    <t>Std</t>
  </si>
  <si>
    <t>Forest</t>
  </si>
  <si>
    <t>KNN</t>
  </si>
  <si>
    <t>Voting</t>
  </si>
  <si>
    <t>ANN</t>
  </si>
  <si>
    <t>ESC10</t>
  </si>
  <si>
    <t>BDLib2</t>
  </si>
  <si>
    <t>US8K</t>
  </si>
  <si>
    <t>norm</t>
  </si>
  <si>
    <t>stand</t>
  </si>
  <si>
    <t xml:space="preserve"> norm + PCA</t>
  </si>
  <si>
    <t xml:space="preserve"> stand + PCA</t>
  </si>
  <si>
    <t>Augmented</t>
  </si>
  <si>
    <t>Classifiers</t>
  </si>
  <si>
    <t>Model</t>
  </si>
  <si>
    <t>Windowed</t>
  </si>
  <si>
    <t>SVM</t>
  </si>
  <si>
    <t>GNB</t>
  </si>
  <si>
    <t>LR</t>
  </si>
  <si>
    <t>CNN 1D</t>
  </si>
  <si>
    <t>Original</t>
  </si>
  <si>
    <t/>
  </si>
  <si>
    <t>US8K_AV</t>
  </si>
  <si>
    <t>Fold</t>
  </si>
  <si>
    <t>Class</t>
  </si>
  <si>
    <t>precision</t>
  </si>
  <si>
    <t>recall</t>
  </si>
  <si>
    <t>background</t>
  </si>
  <si>
    <t>car_horn</t>
  </si>
  <si>
    <t>childreen_playing</t>
  </si>
  <si>
    <t>dog_bark</t>
  </si>
  <si>
    <t>siren</t>
  </si>
  <si>
    <t>CNN_1D</t>
  </si>
  <si>
    <t>Row Labels</t>
  </si>
  <si>
    <t>Average of precision</t>
  </si>
  <si>
    <t>Average of recall</t>
  </si>
  <si>
    <t>Grand Total</t>
  </si>
  <si>
    <t>Original_standardized (no PCA)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</si>
</sst>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0" fontId="0" fillId="0" borderId="3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/>
    <xf numFmtId="10" fontId="2" fillId="0" borderId="9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5" xfId="0" applyBorder="1"/>
    <xf numFmtId="0" fontId="0" fillId="3" borderId="19" xfId="0" applyFill="1" applyBorder="1" applyAlignment="1">
      <alignment horizontal="left"/>
    </xf>
    <xf numFmtId="0" fontId="0" fillId="3" borderId="1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16" xfId="0" applyBorder="1"/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5" borderId="18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ESC-10_metrics_augmentation.xlsx" TargetMode="External"/><Relationship Id="rId1" Type="http://schemas.openxmlformats.org/officeDocument/2006/relationships/externalLinkPath" Target="ESC-10_metrics_augmen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BDLib2_metrics_augmentation.xlsx" TargetMode="External"/><Relationship Id="rId1" Type="http://schemas.openxmlformats.org/officeDocument/2006/relationships/externalLinkPath" Target="BDLib2_metrics_augment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US8K_metrics_augmentation.xlsx" TargetMode="External"/><Relationship Id="rId1" Type="http://schemas.openxmlformats.org/officeDocument/2006/relationships/externalLinkPath" Target="US8K_metrics_augment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US8K_AV_metrics_augmentation.xlsx" TargetMode="External"/><Relationship Id="rId1" Type="http://schemas.openxmlformats.org/officeDocument/2006/relationships/externalLinkPath" Target="US8K_AV_metrics_augment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ESC-10_metrics_augmentation_x_windowing.xlsx" TargetMode="External"/><Relationship Id="rId1" Type="http://schemas.openxmlformats.org/officeDocument/2006/relationships/externalLinkPath" Target="ESC-10_metrics_augmentation_x_windowi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BDLib2_metrics_augmentation_x_windowing.xlsx" TargetMode="External"/><Relationship Id="rId1" Type="http://schemas.openxmlformats.org/officeDocument/2006/relationships/externalLinkPath" Target="BDLib2_metrics_augmentation_x_windowing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US8K_metrics_augmentation_x_windowing.xlsx" TargetMode="External"/><Relationship Id="rId1" Type="http://schemas.openxmlformats.org/officeDocument/2006/relationships/externalLinkPath" Target="US8K_metrics_augmentation_x_windowing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US8K_AV_metrics_augmentation_windowing.xlsx" TargetMode="External"/><Relationship Id="rId1" Type="http://schemas.openxmlformats.org/officeDocument/2006/relationships/externalLinkPath" Target="US8K_AV_metrics_augmentation_window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0.8670833333333331</v>
          </cell>
          <cell r="D5">
            <v>3.4623470684237025E-2</v>
          </cell>
          <cell r="E5">
            <v>0.86999999999999977</v>
          </cell>
          <cell r="F5">
            <v>3.5921645053273145E-2</v>
          </cell>
          <cell r="G5">
            <v>0.8358333333333331</v>
          </cell>
          <cell r="H5">
            <v>4.4910211348125902E-2</v>
          </cell>
          <cell r="I5">
            <v>0.82083333333333319</v>
          </cell>
          <cell r="J5">
            <v>3.2173844190584319E-2</v>
          </cell>
          <cell r="K5">
            <v>0.84499999999999997</v>
          </cell>
          <cell r="L5">
            <v>4.3839194791875431E-2</v>
          </cell>
          <cell r="M5">
            <v>0.85</v>
          </cell>
          <cell r="N5">
            <v>4.506939094329987E-2</v>
          </cell>
          <cell r="O5">
            <v>0.81750000000000012</v>
          </cell>
          <cell r="P5">
            <v>4.9686517285879479E-2</v>
          </cell>
          <cell r="Q5">
            <v>0.80249999999999999</v>
          </cell>
          <cell r="R5">
            <v>2.7099354235848503E-2</v>
          </cell>
        </row>
        <row r="6">
          <cell r="C6">
            <v>0.72874999999999979</v>
          </cell>
          <cell r="D6">
            <v>4.4619339043363904E-2</v>
          </cell>
          <cell r="E6">
            <v>0.72874999999999979</v>
          </cell>
          <cell r="F6">
            <v>4.4619339043363904E-2</v>
          </cell>
          <cell r="G6">
            <v>0.64333333333333298</v>
          </cell>
          <cell r="H6">
            <v>6.2158790832655256E-2</v>
          </cell>
          <cell r="I6">
            <v>0.58499999999999974</v>
          </cell>
          <cell r="J6">
            <v>3.1574701986805301E-2</v>
          </cell>
          <cell r="K6">
            <v>0.75</v>
          </cell>
          <cell r="L6">
            <v>5.3764532919016408E-2</v>
          </cell>
          <cell r="M6">
            <v>0.75</v>
          </cell>
          <cell r="N6">
            <v>5.3764532919016408E-2</v>
          </cell>
          <cell r="O6">
            <v>0.66249999999999998</v>
          </cell>
          <cell r="P6">
            <v>8.3385400400790274E-2</v>
          </cell>
          <cell r="Q6">
            <v>0.65250000000000008</v>
          </cell>
          <cell r="R6">
            <v>8.0719421454814852E-2</v>
          </cell>
        </row>
        <row r="7">
          <cell r="C7">
            <v>0.76291666666666658</v>
          </cell>
          <cell r="D7">
            <v>3.8623224518704168E-2</v>
          </cell>
          <cell r="E7">
            <v>0.73749999999999982</v>
          </cell>
          <cell r="F7">
            <v>3.0333791205335282E-2</v>
          </cell>
          <cell r="G7">
            <v>0.75416666666666632</v>
          </cell>
          <cell r="H7">
            <v>3.8414768572053434E-2</v>
          </cell>
          <cell r="I7">
            <v>0.69999999999999984</v>
          </cell>
          <cell r="J7">
            <v>3.2409060804383508E-2</v>
          </cell>
          <cell r="K7">
            <v>0.75500000000000012</v>
          </cell>
          <cell r="L7">
            <v>4.0117016339703007E-2</v>
          </cell>
          <cell r="M7">
            <v>0.71750000000000003</v>
          </cell>
          <cell r="N7">
            <v>5.6319401630344025E-2</v>
          </cell>
          <cell r="O7">
            <v>0.72</v>
          </cell>
          <cell r="P7">
            <v>4.726917600297257E-2</v>
          </cell>
          <cell r="Q7">
            <v>0.6925</v>
          </cell>
          <cell r="R7">
            <v>5.7008771254956896E-2</v>
          </cell>
        </row>
        <row r="8">
          <cell r="C8">
            <v>0.86749999999999972</v>
          </cell>
          <cell r="D8">
            <v>4.7015991664775603E-2</v>
          </cell>
          <cell r="E8">
            <v>0.84833333333333305</v>
          </cell>
          <cell r="F8">
            <v>5.0911824647019918E-2</v>
          </cell>
          <cell r="G8">
            <v>0.86624999999999963</v>
          </cell>
          <cell r="H8">
            <v>4.6407389856932567E-2</v>
          </cell>
          <cell r="I8">
            <v>0.84708333333333319</v>
          </cell>
          <cell r="J8">
            <v>4.9751989072464906E-2</v>
          </cell>
          <cell r="K8">
            <v>0.87250000000000016</v>
          </cell>
          <cell r="L8">
            <v>4.6266888808304374E-2</v>
          </cell>
          <cell r="M8">
            <v>0.83750000000000002</v>
          </cell>
          <cell r="N8">
            <v>7.2886898685566276E-2</v>
          </cell>
          <cell r="O8">
            <v>0.87999999999999989</v>
          </cell>
          <cell r="P8">
            <v>4.8894018039019889E-2</v>
          </cell>
          <cell r="Q8">
            <v>0.82499999999999996</v>
          </cell>
          <cell r="R8">
            <v>5.659615711335883E-2</v>
          </cell>
        </row>
        <row r="9">
          <cell r="C9">
            <v>0.87874999999999959</v>
          </cell>
          <cell r="D9">
            <v>3.9812930618637644E-2</v>
          </cell>
          <cell r="E9">
            <v>0.85499999999999987</v>
          </cell>
          <cell r="F9">
            <v>3.1821169141871115E-2</v>
          </cell>
          <cell r="G9">
            <v>0.87374999999999969</v>
          </cell>
          <cell r="H9">
            <v>3.857262270344379E-2</v>
          </cell>
          <cell r="I9">
            <v>0.85041666666666649</v>
          </cell>
          <cell r="J9">
            <v>3.1505896714389463E-2</v>
          </cell>
          <cell r="K9">
            <v>0.87750000000000006</v>
          </cell>
          <cell r="L9">
            <v>4.4546324203013653E-2</v>
          </cell>
          <cell r="M9">
            <v>0.85749999999999993</v>
          </cell>
          <cell r="N9">
            <v>7.2672209268743168E-2</v>
          </cell>
          <cell r="O9">
            <v>0.875</v>
          </cell>
          <cell r="P9">
            <v>4.5927932677184598E-2</v>
          </cell>
          <cell r="Q9">
            <v>0.84749999999999992</v>
          </cell>
          <cell r="R9">
            <v>7.725768570181224E-2</v>
          </cell>
        </row>
        <row r="10">
          <cell r="C10">
            <v>0.86416666666666653</v>
          </cell>
          <cell r="D10">
            <v>2.2214625437610654E-2</v>
          </cell>
          <cell r="E10">
            <v>0.8670833333333331</v>
          </cell>
          <cell r="F10">
            <v>2.0112530643578472E-2</v>
          </cell>
          <cell r="G10">
            <v>0.86999999999999955</v>
          </cell>
          <cell r="H10">
            <v>3.1131720604196788E-2</v>
          </cell>
          <cell r="I10">
            <v>0.85458333333333325</v>
          </cell>
          <cell r="J10">
            <v>4.0755665931935831E-2</v>
          </cell>
          <cell r="K10">
            <v>0.85500000000000009</v>
          </cell>
          <cell r="L10">
            <v>3.0103986446980726E-2</v>
          </cell>
          <cell r="M10">
            <v>0.86250000000000004</v>
          </cell>
          <cell r="N10">
            <v>2.9315098498896425E-2</v>
          </cell>
          <cell r="O10">
            <v>0.84250000000000003</v>
          </cell>
          <cell r="P10">
            <v>3.7080992435478327E-2</v>
          </cell>
          <cell r="Q10">
            <v>0.84250000000000003</v>
          </cell>
          <cell r="R10">
            <v>4.5586456322026181E-2</v>
          </cell>
        </row>
        <row r="11">
          <cell r="C11">
            <v>0.86166666666666614</v>
          </cell>
          <cell r="D11">
            <v>4.9181671439221822E-2</v>
          </cell>
          <cell r="E11">
            <v>0.85708333333333298</v>
          </cell>
          <cell r="F11">
            <v>4.6130664361619764E-2</v>
          </cell>
          <cell r="G11">
            <v>0.86666666666666647</v>
          </cell>
          <cell r="H11">
            <v>4.1063340300889706E-2</v>
          </cell>
          <cell r="I11">
            <v>0.85666666666666624</v>
          </cell>
          <cell r="J11">
            <v>3.9374448849758263E-2</v>
          </cell>
          <cell r="K11">
            <v>0.84750000000000014</v>
          </cell>
          <cell r="L11">
            <v>1.629800601300661E-2</v>
          </cell>
          <cell r="M11">
            <v>0.83000000000000007</v>
          </cell>
          <cell r="N11">
            <v>5.4914706591221975E-2</v>
          </cell>
          <cell r="O11">
            <v>0.84749999999999992</v>
          </cell>
          <cell r="P11">
            <v>2.5617376914899015E-2</v>
          </cell>
          <cell r="Q11">
            <v>0.78999999999999992</v>
          </cell>
          <cell r="R11">
            <v>4.183300132670377E-2</v>
          </cell>
        </row>
        <row r="12">
          <cell r="C12">
            <v>0.85666666666666647</v>
          </cell>
          <cell r="D12">
            <v>3.8903147187741981E-2</v>
          </cell>
          <cell r="E12">
            <v>0.84958333333333302</v>
          </cell>
          <cell r="F12">
            <v>3.5367613088184917E-2</v>
          </cell>
          <cell r="G12">
            <v>0.82333333333333303</v>
          </cell>
          <cell r="H12">
            <v>5.3224987605029472E-2</v>
          </cell>
          <cell r="I12">
            <v>0.80291666666666628</v>
          </cell>
          <cell r="J12">
            <v>5.4098514818389974E-2</v>
          </cell>
          <cell r="K12">
            <v>0.84749999999999992</v>
          </cell>
          <cell r="L12">
            <v>3.3541019662496847E-2</v>
          </cell>
          <cell r="M12">
            <v>0.8125</v>
          </cell>
          <cell r="N12">
            <v>8.0525617042032066E-2</v>
          </cell>
          <cell r="O12">
            <v>0.65500000000000003</v>
          </cell>
          <cell r="P12">
            <v>5.04665730954659E-2</v>
          </cell>
          <cell r="Q12">
            <v>0.7</v>
          </cell>
          <cell r="R12">
            <v>4.6770717334674264E-2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0.81018518518518468</v>
          </cell>
          <cell r="D5">
            <v>4.2703157620741172E-2</v>
          </cell>
          <cell r="E5">
            <v>0.79537037037037006</v>
          </cell>
          <cell r="F5">
            <v>4.516203110465631E-2</v>
          </cell>
          <cell r="G5">
            <v>0.75277777777777732</v>
          </cell>
          <cell r="H5">
            <v>4.6729455114612718E-2</v>
          </cell>
          <cell r="I5">
            <v>0.73888888888888837</v>
          </cell>
          <cell r="J5">
            <v>1.0015420209622464E-2</v>
          </cell>
          <cell r="K5">
            <v>0.79444444444444395</v>
          </cell>
          <cell r="L5">
            <v>2.545875386086582E-2</v>
          </cell>
          <cell r="M5">
            <v>0.79999999999999971</v>
          </cell>
          <cell r="N5">
            <v>1.6666666666666496E-2</v>
          </cell>
          <cell r="O5">
            <v>0.69444444444444409</v>
          </cell>
          <cell r="P5">
            <v>3.4694433324435663E-2</v>
          </cell>
          <cell r="Q5">
            <v>0.67222222222222194</v>
          </cell>
          <cell r="R5">
            <v>5.3575837561071885E-2</v>
          </cell>
        </row>
        <row r="6">
          <cell r="C6">
            <v>0.66481481481481441</v>
          </cell>
          <cell r="D6">
            <v>5.1545057998950636E-2</v>
          </cell>
          <cell r="E6">
            <v>0.66388888888888831</v>
          </cell>
          <cell r="F6">
            <v>5.144516438181107E-2</v>
          </cell>
          <cell r="G6">
            <v>0.63703703703703674</v>
          </cell>
          <cell r="H6">
            <v>2.1576259625428047E-2</v>
          </cell>
          <cell r="I6">
            <v>0.5851851851851847</v>
          </cell>
          <cell r="J6">
            <v>3.1954507271735981E-2</v>
          </cell>
          <cell r="K6">
            <v>0.69444444444444409</v>
          </cell>
          <cell r="L6">
            <v>1.9245008972987331E-2</v>
          </cell>
          <cell r="M6">
            <v>0.69444444444444409</v>
          </cell>
          <cell r="N6">
            <v>1.9245008972987331E-2</v>
          </cell>
          <cell r="O6">
            <v>0.54999999999999938</v>
          </cell>
          <cell r="P6">
            <v>5.7735026918962568E-2</v>
          </cell>
          <cell r="Q6">
            <v>0.5444444444444444</v>
          </cell>
          <cell r="R6">
            <v>9.6225044864939862E-3</v>
          </cell>
        </row>
        <row r="7">
          <cell r="C7">
            <v>0.69259259259259187</v>
          </cell>
          <cell r="D7">
            <v>4.8538305266967542E-2</v>
          </cell>
          <cell r="E7">
            <v>0.66481481481481441</v>
          </cell>
          <cell r="F7">
            <v>4.047683887850783E-2</v>
          </cell>
          <cell r="G7">
            <v>0.65740740740740666</v>
          </cell>
          <cell r="H7">
            <v>3.5282516450477065E-2</v>
          </cell>
          <cell r="I7">
            <v>0.6138888888888886</v>
          </cell>
          <cell r="J7">
            <v>1.001542020962245E-2</v>
          </cell>
          <cell r="K7">
            <v>0.63888888888888862</v>
          </cell>
          <cell r="L7">
            <v>5.8531409738070903E-2</v>
          </cell>
          <cell r="M7">
            <v>0.62222222222222168</v>
          </cell>
          <cell r="N7">
            <v>5.0917507721731578E-2</v>
          </cell>
          <cell r="O7">
            <v>0.58888888888888868</v>
          </cell>
          <cell r="P7">
            <v>9.6225044864939203E-3</v>
          </cell>
          <cell r="Q7">
            <v>0.52777777777777768</v>
          </cell>
          <cell r="R7">
            <v>2.5458753860865761E-2</v>
          </cell>
        </row>
        <row r="8">
          <cell r="C8">
            <v>0.780555555555555</v>
          </cell>
          <cell r="D8">
            <v>3.3793125168323522E-2</v>
          </cell>
          <cell r="E8">
            <v>0.78518518518518465</v>
          </cell>
          <cell r="F8">
            <v>2.7824035557993895E-2</v>
          </cell>
          <cell r="G8">
            <v>0.77592592592592535</v>
          </cell>
          <cell r="H8">
            <v>3.2195071575396021E-2</v>
          </cell>
          <cell r="I8">
            <v>0.77592592592592524</v>
          </cell>
          <cell r="J8">
            <v>3.5282516450477065E-2</v>
          </cell>
          <cell r="K8">
            <v>0.74444444444444402</v>
          </cell>
          <cell r="L8">
            <v>2.5458753860865869E-2</v>
          </cell>
          <cell r="M8">
            <v>0.77777777777777768</v>
          </cell>
          <cell r="N8">
            <v>6.9388866648871006E-2</v>
          </cell>
          <cell r="O8">
            <v>0.7388888888888886</v>
          </cell>
          <cell r="P8">
            <v>1.9245008972987906E-2</v>
          </cell>
          <cell r="Q8">
            <v>0.72222222222222199</v>
          </cell>
          <cell r="R8">
            <v>6.3098981620002811E-2</v>
          </cell>
        </row>
        <row r="9">
          <cell r="C9">
            <v>0.77407407407407336</v>
          </cell>
          <cell r="D9">
            <v>8.9293062601788382E-3</v>
          </cell>
          <cell r="E9">
            <v>0.77314814814814758</v>
          </cell>
          <cell r="F9">
            <v>1.8907942459872321E-2</v>
          </cell>
          <cell r="G9">
            <v>0.7638888888888884</v>
          </cell>
          <cell r="H9">
            <v>1.2729376930432832E-2</v>
          </cell>
          <cell r="I9">
            <v>0.75740740740740709</v>
          </cell>
          <cell r="J9">
            <v>9.7552349563449318E-3</v>
          </cell>
          <cell r="K9">
            <v>0.76111111111111074</v>
          </cell>
          <cell r="L9">
            <v>2.5458753860865772E-2</v>
          </cell>
          <cell r="M9">
            <v>0.72222222222222199</v>
          </cell>
          <cell r="N9">
            <v>6.3098981620002811E-2</v>
          </cell>
          <cell r="O9">
            <v>0.74999999999999944</v>
          </cell>
          <cell r="P9">
            <v>2.8867513459481315E-2</v>
          </cell>
          <cell r="Q9">
            <v>0.72222222222222199</v>
          </cell>
          <cell r="R9">
            <v>1.9245008972987331E-2</v>
          </cell>
        </row>
        <row r="10">
          <cell r="C10">
            <v>0.76666666666666627</v>
          </cell>
          <cell r="D10">
            <v>3.2749517007087892E-2</v>
          </cell>
          <cell r="E10">
            <v>0.77870370370370345</v>
          </cell>
          <cell r="F10">
            <v>4.4990854123171491E-2</v>
          </cell>
          <cell r="G10">
            <v>0.76666666666666627</v>
          </cell>
          <cell r="H10">
            <v>4.4444444444444509E-2</v>
          </cell>
          <cell r="I10">
            <v>0.75092592592592533</v>
          </cell>
          <cell r="J10">
            <v>6.9740111324631537E-2</v>
          </cell>
          <cell r="K10">
            <v>0.72777777777777752</v>
          </cell>
          <cell r="L10">
            <v>2.5458753860865761E-2</v>
          </cell>
          <cell r="M10">
            <v>0.76111111111111063</v>
          </cell>
          <cell r="N10">
            <v>5.0917507721731467E-2</v>
          </cell>
          <cell r="O10">
            <v>0.69999999999999962</v>
          </cell>
          <cell r="P10">
            <v>4.409585518440956E-2</v>
          </cell>
          <cell r="Q10">
            <v>0.7388888888888886</v>
          </cell>
          <cell r="R10">
            <v>5.3575837561072148E-2</v>
          </cell>
        </row>
        <row r="11">
          <cell r="C11">
            <v>0.78055555555555534</v>
          </cell>
          <cell r="D11">
            <v>3.0932024237944528E-2</v>
          </cell>
          <cell r="E11">
            <v>0.79722222222222205</v>
          </cell>
          <cell r="F11">
            <v>1.1111111111111018E-2</v>
          </cell>
          <cell r="G11">
            <v>0.76018518518518474</v>
          </cell>
          <cell r="H11">
            <v>3.7917768943413428E-2</v>
          </cell>
          <cell r="I11">
            <v>0.76203703703703629</v>
          </cell>
          <cell r="J11">
            <v>2.0475318877311209E-2</v>
          </cell>
          <cell r="K11">
            <v>0.6777777777777777</v>
          </cell>
          <cell r="L11">
            <v>0.11097213530798872</v>
          </cell>
          <cell r="M11">
            <v>0.6777777777777777</v>
          </cell>
          <cell r="N11">
            <v>7.5154162547048237E-2</v>
          </cell>
          <cell r="O11">
            <v>0.59999999999999964</v>
          </cell>
          <cell r="P11">
            <v>0.10137937550497003</v>
          </cell>
          <cell r="Q11">
            <v>0.69444444444444409</v>
          </cell>
          <cell r="R11">
            <v>3.4694433324435663E-2</v>
          </cell>
        </row>
        <row r="12">
          <cell r="C12">
            <v>0.78611111111111065</v>
          </cell>
          <cell r="D12">
            <v>2.2047927592205158E-2</v>
          </cell>
          <cell r="E12">
            <v>0.73611111111111072</v>
          </cell>
          <cell r="F12">
            <v>5.8794473579213129E-2</v>
          </cell>
          <cell r="G12">
            <v>0.68796296296296278</v>
          </cell>
          <cell r="H12">
            <v>3.3139870681802144E-2</v>
          </cell>
          <cell r="I12">
            <v>0.656481481481481</v>
          </cell>
          <cell r="J12">
            <v>4.169751944147327E-2</v>
          </cell>
          <cell r="K12">
            <v>0.69444444444444431</v>
          </cell>
          <cell r="L12">
            <v>4.194352464039286E-2</v>
          </cell>
          <cell r="M12">
            <v>0.62222222222222201</v>
          </cell>
          <cell r="N12">
            <v>9.4770678384622692E-2</v>
          </cell>
          <cell r="O12">
            <v>0.50555555555555542</v>
          </cell>
          <cell r="P12">
            <v>6.3098981620002548E-2</v>
          </cell>
          <cell r="Q12">
            <v>0.54999999999999971</v>
          </cell>
          <cell r="R12">
            <v>1.6666666666666496E-2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0.6775615024024223</v>
          </cell>
          <cell r="D5">
            <v>3.9694761065074406E-2</v>
          </cell>
          <cell r="E5">
            <v>0.67701075028200131</v>
          </cell>
          <cell r="F5">
            <v>3.9892413190267345E-2</v>
          </cell>
          <cell r="G5">
            <v>0.65953401779962006</v>
          </cell>
          <cell r="H5">
            <v>3.6862280641784734E-2</v>
          </cell>
          <cell r="I5">
            <v>0.65596916664442972</v>
          </cell>
          <cell r="J5">
            <v>3.3688933141679679E-2</v>
          </cell>
          <cell r="K5">
            <v>0.68115347790648706</v>
          </cell>
          <cell r="L5">
            <v>3.647600307272169E-2</v>
          </cell>
          <cell r="M5">
            <v>0.67811022662123488</v>
          </cell>
          <cell r="N5">
            <v>3.6266782376621363E-2</v>
          </cell>
          <cell r="O5">
            <v>0.65421509588456661</v>
          </cell>
          <cell r="P5">
            <v>4.9070243827164385E-2</v>
          </cell>
          <cell r="Q5">
            <v>0.66672475677079823</v>
          </cell>
          <cell r="R5">
            <v>4.4362319217983379E-2</v>
          </cell>
        </row>
        <row r="6">
          <cell r="C6">
            <v>0.41930612852983512</v>
          </cell>
          <cell r="D6">
            <v>4.5174943819536649E-2</v>
          </cell>
          <cell r="E6">
            <v>0.41930612852983512</v>
          </cell>
          <cell r="F6">
            <v>4.5174943819536649E-2</v>
          </cell>
          <cell r="G6">
            <v>0.4633617871664592</v>
          </cell>
          <cell r="H6">
            <v>3.603661236639754E-2</v>
          </cell>
          <cell r="I6">
            <v>0.35061459901407588</v>
          </cell>
          <cell r="J6">
            <v>3.672206510859357E-2</v>
          </cell>
          <cell r="K6">
            <v>0.45072533371321616</v>
          </cell>
          <cell r="L6">
            <v>4.287225070925052E-2</v>
          </cell>
          <cell r="M6">
            <v>0.45072533371321616</v>
          </cell>
          <cell r="N6">
            <v>4.287225070925052E-2</v>
          </cell>
          <cell r="O6">
            <v>0.45378922251170117</v>
          </cell>
          <cell r="P6">
            <v>3.8493786758558031E-2</v>
          </cell>
          <cell r="Q6">
            <v>0.38718583822531505</v>
          </cell>
          <cell r="R6">
            <v>5.0363616429460974E-2</v>
          </cell>
        </row>
        <row r="7">
          <cell r="C7">
            <v>0.57386420423432549</v>
          </cell>
          <cell r="D7">
            <v>5.2677346025924325E-2</v>
          </cell>
          <cell r="E7">
            <v>0.57627406078347732</v>
          </cell>
          <cell r="F7">
            <v>4.6309687563498243E-2</v>
          </cell>
          <cell r="G7">
            <v>0.56419850464924826</v>
          </cell>
          <cell r="H7">
            <v>5.1758430188120853E-2</v>
          </cell>
          <cell r="I7">
            <v>0.56403543926158206</v>
          </cell>
          <cell r="J7">
            <v>4.745680198721007E-2</v>
          </cell>
          <cell r="K7">
            <v>0.57214583775790318</v>
          </cell>
          <cell r="L7">
            <v>5.391929866942792E-2</v>
          </cell>
          <cell r="M7">
            <v>0.56803434250641516</v>
          </cell>
          <cell r="N7">
            <v>5.4310102943275401E-2</v>
          </cell>
          <cell r="O7">
            <v>0.56892176463865141</v>
          </cell>
          <cell r="P7">
            <v>5.3901473575440985E-2</v>
          </cell>
          <cell r="Q7">
            <v>0.56134291381070411</v>
          </cell>
          <cell r="R7">
            <v>6.1554295024420218E-2</v>
          </cell>
        </row>
        <row r="8">
          <cell r="C8">
            <v>0.67774017657710606</v>
          </cell>
          <cell r="D8">
            <v>3.2650731807170659E-2</v>
          </cell>
          <cell r="E8">
            <v>0.68020265158907123</v>
          </cell>
          <cell r="F8">
            <v>3.3185026141637146E-2</v>
          </cell>
          <cell r="G8">
            <v>0.67221533323954075</v>
          </cell>
          <cell r="H8">
            <v>3.1351987066582571E-2</v>
          </cell>
          <cell r="I8">
            <v>0.67399759040755924</v>
          </cell>
          <cell r="J8">
            <v>2.8631937488219118E-2</v>
          </cell>
          <cell r="K8">
            <v>0.6958895780351696</v>
          </cell>
          <cell r="L8">
            <v>3.3551302961353752E-2</v>
          </cell>
          <cell r="M8">
            <v>0.69032705870554245</v>
          </cell>
          <cell r="N8">
            <v>2.9089387230972295E-2</v>
          </cell>
          <cell r="O8">
            <v>0.69579895463618568</v>
          </cell>
          <cell r="P8">
            <v>3.6268286386637372E-2</v>
          </cell>
          <cell r="Q8">
            <v>0.68987693176877962</v>
          </cell>
          <cell r="R8">
            <v>2.962107369301108E-2</v>
          </cell>
        </row>
        <row r="9">
          <cell r="C9">
            <v>0.68856148048861265</v>
          </cell>
          <cell r="D9">
            <v>3.9342661594203819E-2</v>
          </cell>
          <cell r="E9">
            <v>0.66609770327004036</v>
          </cell>
          <cell r="F9">
            <v>3.7824474020294985E-2</v>
          </cell>
          <cell r="G9">
            <v>0.68298223617580889</v>
          </cell>
          <cell r="H9">
            <v>3.92139736407024E-2</v>
          </cell>
          <cell r="I9">
            <v>0.66663168289698926</v>
          </cell>
          <cell r="J9">
            <v>3.9473080965665909E-2</v>
          </cell>
          <cell r="K9">
            <v>0.70419184720075856</v>
          </cell>
          <cell r="L9">
            <v>3.8898002087429745E-2</v>
          </cell>
          <cell r="M9">
            <v>0.656701777198055</v>
          </cell>
          <cell r="N9">
            <v>3.438340263025521E-2</v>
          </cell>
          <cell r="O9">
            <v>0.70328015798390964</v>
          </cell>
          <cell r="P9">
            <v>4.1882295074234618E-2</v>
          </cell>
          <cell r="Q9">
            <v>0.65821762985949206</v>
          </cell>
          <cell r="R9">
            <v>3.1220495989087861E-2</v>
          </cell>
        </row>
        <row r="10">
          <cell r="C10">
            <v>0.66260561210362623</v>
          </cell>
          <cell r="D10">
            <v>3.6880338508862562E-2</v>
          </cell>
          <cell r="E10">
            <v>0.66519825243802988</v>
          </cell>
          <cell r="F10">
            <v>3.3974869368966321E-2</v>
          </cell>
          <cell r="G10">
            <v>0.67462568942661905</v>
          </cell>
          <cell r="H10">
            <v>2.8593214962336005E-2</v>
          </cell>
          <cell r="I10">
            <v>0.65837312239533696</v>
          </cell>
          <cell r="J10">
            <v>2.9907286241247399E-2</v>
          </cell>
          <cell r="K10">
            <v>0.66247533678901471</v>
          </cell>
          <cell r="L10">
            <v>4.7023451266193131E-2</v>
          </cell>
          <cell r="M10">
            <v>0.66648761040102311</v>
          </cell>
          <cell r="N10">
            <v>3.5709968777445221E-2</v>
          </cell>
          <cell r="O10">
            <v>0.69129565284853944</v>
          </cell>
          <cell r="P10">
            <v>3.9744292376064354E-2</v>
          </cell>
          <cell r="Q10">
            <v>0.6627011905653728</v>
          </cell>
          <cell r="R10">
            <v>3.5253353024031292E-2</v>
          </cell>
        </row>
        <row r="11">
          <cell r="C11">
            <v>0.70743717613879009</v>
          </cell>
          <cell r="D11">
            <v>4.5975237577346957E-2</v>
          </cell>
          <cell r="E11">
            <v>0.70349378398081142</v>
          </cell>
          <cell r="F11">
            <v>4.1988965825503745E-2</v>
          </cell>
          <cell r="G11">
            <v>0.690797635939844</v>
          </cell>
          <cell r="H11">
            <v>4.6161422809907454E-2</v>
          </cell>
          <cell r="I11">
            <v>0.69156432166025927</v>
          </cell>
          <cell r="J11">
            <v>4.008983453396367E-2</v>
          </cell>
          <cell r="K11">
            <v>0.71464417714767747</v>
          </cell>
          <cell r="L11">
            <v>3.8332843883153743E-2</v>
          </cell>
          <cell r="M11">
            <v>0.71576747710352751</v>
          </cell>
          <cell r="N11">
            <v>3.9759803032063119E-2</v>
          </cell>
          <cell r="O11">
            <v>0.69736992749667148</v>
          </cell>
          <cell r="P11">
            <v>4.9289271366933056E-2</v>
          </cell>
          <cell r="Q11">
            <v>0.69818981003188241</v>
          </cell>
          <cell r="R11">
            <v>4.1853247574758473E-2</v>
          </cell>
        </row>
        <row r="12">
          <cell r="C12">
            <v>0.70964896009922518</v>
          </cell>
          <cell r="D12">
            <v>5.5574228667927238E-2</v>
          </cell>
          <cell r="E12">
            <v>0.71109045223957656</v>
          </cell>
          <cell r="F12">
            <v>4.6809286224793717E-2</v>
          </cell>
          <cell r="G12">
            <v>0.68034091820754339</v>
          </cell>
          <cell r="H12">
            <v>4.6350749044134082E-2</v>
          </cell>
          <cell r="I12">
            <v>0.67406716284185264</v>
          </cell>
          <cell r="J12">
            <v>4.2465220619755467E-2</v>
          </cell>
          <cell r="K12">
            <v>0.71984647630093734</v>
          </cell>
          <cell r="L12">
            <v>4.7718441117219353E-2</v>
          </cell>
          <cell r="M12">
            <v>0.71920853652121397</v>
          </cell>
          <cell r="N12">
            <v>4.5206584636128817E-2</v>
          </cell>
          <cell r="O12">
            <v>0.67231772230108267</v>
          </cell>
          <cell r="P12">
            <v>4.2124650631485155E-2</v>
          </cell>
          <cell r="Q12">
            <v>0.66171283125432445</v>
          </cell>
          <cell r="R12">
            <v>4.2097691385037841E-2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0.7972973392603091</v>
          </cell>
          <cell r="D5">
            <v>2.9799917499319852E-2</v>
          </cell>
          <cell r="E5">
            <v>0.79570142875971961</v>
          </cell>
          <cell r="F5">
            <v>3.2927790182258901E-2</v>
          </cell>
          <cell r="G5">
            <v>0.77779596909280413</v>
          </cell>
          <cell r="H5">
            <v>4.3843438436441631E-2</v>
          </cell>
          <cell r="I5">
            <v>0.76575044193742869</v>
          </cell>
          <cell r="J5">
            <v>5.1004458425257179E-2</v>
          </cell>
          <cell r="K5">
            <v>0.80230526814991487</v>
          </cell>
          <cell r="L5">
            <v>3.2277797832933282E-2</v>
          </cell>
          <cell r="M5">
            <v>0.80284916308191379</v>
          </cell>
          <cell r="N5">
            <v>3.0843059291163186E-2</v>
          </cell>
          <cell r="O5">
            <v>0.77979950297539458</v>
          </cell>
          <cell r="P5">
            <v>5.5218356066292371E-2</v>
          </cell>
          <cell r="Q5">
            <v>0.7810447272677028</v>
          </cell>
          <cell r="R5">
            <v>5.2331750312172395E-2</v>
          </cell>
        </row>
        <row r="6">
          <cell r="C6">
            <v>0.48196657163098883</v>
          </cell>
          <cell r="D6">
            <v>4.2724417589569942E-2</v>
          </cell>
          <cell r="E6">
            <v>0.48196657163098883</v>
          </cell>
          <cell r="F6">
            <v>4.2724417589569942E-2</v>
          </cell>
          <cell r="G6">
            <v>0.54528298875660608</v>
          </cell>
          <cell r="H6">
            <v>4.8060034448072143E-2</v>
          </cell>
          <cell r="I6">
            <v>0.4217335957075169</v>
          </cell>
          <cell r="J6">
            <v>4.0239071061978299E-2</v>
          </cell>
          <cell r="K6">
            <v>0.51655918028000758</v>
          </cell>
          <cell r="L6">
            <v>4.2566272557926096E-2</v>
          </cell>
          <cell r="M6">
            <v>0.51655918028000758</v>
          </cell>
          <cell r="N6">
            <v>4.2566272557926096E-2</v>
          </cell>
          <cell r="O6">
            <v>0.54254117333994478</v>
          </cell>
          <cell r="P6">
            <v>5.7783405005490653E-2</v>
          </cell>
          <cell r="Q6">
            <v>0.43998350335960368</v>
          </cell>
          <cell r="R6">
            <v>5.421416187773901E-2</v>
          </cell>
        </row>
        <row r="7">
          <cell r="C7">
            <v>0.70835647933888224</v>
          </cell>
          <cell r="D7">
            <v>5.6384196144537838E-2</v>
          </cell>
          <cell r="E7">
            <v>0.70661160534295786</v>
          </cell>
          <cell r="F7">
            <v>5.2812149679155505E-2</v>
          </cell>
          <cell r="G7">
            <v>0.69749913126031071</v>
          </cell>
          <cell r="H7">
            <v>5.6327248608898803E-2</v>
          </cell>
          <cell r="I7">
            <v>0.69680989336428267</v>
          </cell>
          <cell r="J7">
            <v>5.7403524616080184E-2</v>
          </cell>
          <cell r="K7">
            <v>0.71503138916582398</v>
          </cell>
          <cell r="L7">
            <v>5.3233424012932011E-2</v>
          </cell>
          <cell r="M7">
            <v>0.69417022737274847</v>
          </cell>
          <cell r="N7">
            <v>5.4397783913250293E-2</v>
          </cell>
          <cell r="O7">
            <v>0.6969102721891407</v>
          </cell>
          <cell r="P7">
            <v>5.7702162511957478E-2</v>
          </cell>
          <cell r="Q7">
            <v>0.68671476082410443</v>
          </cell>
          <cell r="R7">
            <v>5.4207340734806743E-2</v>
          </cell>
        </row>
        <row r="8">
          <cell r="C8">
            <v>0.80453799607709553</v>
          </cell>
          <cell r="D8">
            <v>2.8490206680113914E-2</v>
          </cell>
          <cell r="E8">
            <v>0.79959678662626577</v>
          </cell>
          <cell r="F8">
            <v>2.9489766665659032E-2</v>
          </cell>
          <cell r="G8">
            <v>0.80115620546733146</v>
          </cell>
          <cell r="H8">
            <v>2.7926577722895089E-2</v>
          </cell>
          <cell r="I8">
            <v>0.79629022705530206</v>
          </cell>
          <cell r="J8">
            <v>2.9314225100104077E-2</v>
          </cell>
          <cell r="K8">
            <v>0.81657116629165638</v>
          </cell>
          <cell r="L8">
            <v>3.7831455287628504E-2</v>
          </cell>
          <cell r="M8">
            <v>0.8174402222940369</v>
          </cell>
          <cell r="N8">
            <v>2.9484859608944335E-2</v>
          </cell>
          <cell r="O8">
            <v>0.81740867061309852</v>
          </cell>
          <cell r="P8">
            <v>3.7296872285475645E-2</v>
          </cell>
          <cell r="Q8">
            <v>0.81169062916246904</v>
          </cell>
          <cell r="R8">
            <v>2.96497754188964E-2</v>
          </cell>
        </row>
        <row r="9">
          <cell r="C9">
            <v>0.81292922128597112</v>
          </cell>
          <cell r="D9">
            <v>2.8557872557761908E-2</v>
          </cell>
          <cell r="E9">
            <v>0.79392966363711737</v>
          </cell>
          <cell r="F9">
            <v>2.6716187750093462E-2</v>
          </cell>
          <cell r="G9">
            <v>0.81099967366658343</v>
          </cell>
          <cell r="H9">
            <v>2.8514688114277639E-2</v>
          </cell>
          <cell r="I9">
            <v>0.79502000491363878</v>
          </cell>
          <cell r="J9">
            <v>2.7012535108776787E-2</v>
          </cell>
          <cell r="K9">
            <v>0.82447094056786374</v>
          </cell>
          <cell r="L9">
            <v>2.7431632017958337E-2</v>
          </cell>
          <cell r="M9">
            <v>0.78087953328819959</v>
          </cell>
          <cell r="N9">
            <v>2.6516433476737721E-2</v>
          </cell>
          <cell r="O9">
            <v>0.82534107933470258</v>
          </cell>
          <cell r="P9">
            <v>3.2600408173923109E-2</v>
          </cell>
          <cell r="Q9">
            <v>0.78354134536428721</v>
          </cell>
          <cell r="R9">
            <v>2.7252942703224495E-2</v>
          </cell>
        </row>
        <row r="10">
          <cell r="C10">
            <v>0.7683641959493932</v>
          </cell>
          <cell r="D10">
            <v>4.4711832607749746E-2</v>
          </cell>
          <cell r="E10">
            <v>0.77034779544724286</v>
          </cell>
          <cell r="F10">
            <v>4.4457358474735323E-2</v>
          </cell>
          <cell r="G10">
            <v>0.77889865973726458</v>
          </cell>
          <cell r="H10">
            <v>4.1426514744533634E-2</v>
          </cell>
          <cell r="I10">
            <v>0.76788741319815368</v>
          </cell>
          <cell r="J10">
            <v>4.510405483458E-2</v>
          </cell>
          <cell r="K10">
            <v>0.77804840898569305</v>
          </cell>
          <cell r="L10">
            <v>4.518818495165982E-2</v>
          </cell>
          <cell r="M10">
            <v>0.76955250646321161</v>
          </cell>
          <cell r="N10">
            <v>4.4914344875498412E-2</v>
          </cell>
          <cell r="O10">
            <v>0.79046532617449561</v>
          </cell>
          <cell r="P10">
            <v>4.7041701302869963E-2</v>
          </cell>
          <cell r="Q10">
            <v>0.76686166085463814</v>
          </cell>
          <cell r="R10">
            <v>4.356121553995386E-2</v>
          </cell>
        </row>
        <row r="11">
          <cell r="C11">
            <v>0.82897412409023341</v>
          </cell>
          <cell r="D11">
            <v>4.2736433664886317E-2</v>
          </cell>
          <cell r="E11">
            <v>0.82485750093941079</v>
          </cell>
          <cell r="F11">
            <v>3.2967810235262927E-2</v>
          </cell>
          <cell r="G11">
            <v>0.82087275091355316</v>
          </cell>
          <cell r="H11">
            <v>3.0259664592750531E-2</v>
          </cell>
          <cell r="I11">
            <v>0.8231062972590838</v>
          </cell>
          <cell r="J11">
            <v>3.2385722470175293E-2</v>
          </cell>
          <cell r="K11">
            <v>0.82798850201966423</v>
          </cell>
          <cell r="L11">
            <v>2.7816509226273246E-2</v>
          </cell>
          <cell r="M11">
            <v>0.82433886397986689</v>
          </cell>
          <cell r="N11">
            <v>3.2872041956310508E-2</v>
          </cell>
          <cell r="O11">
            <v>0.82305569476191809</v>
          </cell>
          <cell r="P11">
            <v>2.9121991241057781E-2</v>
          </cell>
          <cell r="Q11">
            <v>0.82062371331169803</v>
          </cell>
          <cell r="R11">
            <v>3.0212403422266807E-2</v>
          </cell>
        </row>
        <row r="12">
          <cell r="C12">
            <v>0.82549160089031459</v>
          </cell>
          <cell r="D12">
            <v>3.9265422347612683E-2</v>
          </cell>
          <cell r="E12">
            <v>0.82387697359176837</v>
          </cell>
          <cell r="F12">
            <v>3.6494724901016677E-2</v>
          </cell>
          <cell r="G12">
            <v>0.80630205013882272</v>
          </cell>
          <cell r="H12">
            <v>3.5283848724283015E-2</v>
          </cell>
          <cell r="I12">
            <v>0.80363044351692936</v>
          </cell>
          <cell r="J12">
            <v>3.2767379348069225E-2</v>
          </cell>
          <cell r="K12">
            <v>0.81892704721577125</v>
          </cell>
          <cell r="L12">
            <v>3.0485127006789386E-2</v>
          </cell>
          <cell r="M12">
            <v>0.81604517122281928</v>
          </cell>
          <cell r="N12">
            <v>2.4233727838892705E-2</v>
          </cell>
          <cell r="O12">
            <v>0.79265775818049022</v>
          </cell>
          <cell r="P12">
            <v>4.0477131958816248E-2</v>
          </cell>
          <cell r="Q12">
            <v>0.79634865373948471</v>
          </cell>
          <cell r="R12">
            <v>3.1399630202655134E-2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0.8670833333333331</v>
          </cell>
          <cell r="D5">
            <v>3.4623470684237025E-2</v>
          </cell>
          <cell r="E5">
            <v>0.86999999999999977</v>
          </cell>
          <cell r="F5">
            <v>3.5921645053273145E-2</v>
          </cell>
          <cell r="G5">
            <v>0.8358333333333331</v>
          </cell>
          <cell r="H5">
            <v>4.4910211348125902E-2</v>
          </cell>
          <cell r="I5">
            <v>0.82083333333333319</v>
          </cell>
          <cell r="J5">
            <v>3.2173844190584319E-2</v>
          </cell>
          <cell r="K5">
            <v>0.8256481481481478</v>
          </cell>
          <cell r="L5">
            <v>3.6012448312639216E-2</v>
          </cell>
          <cell r="M5">
            <v>0.82472222222222202</v>
          </cell>
          <cell r="N5">
            <v>3.6292944974723074E-2</v>
          </cell>
          <cell r="O5">
            <v>0.77296296296296274</v>
          </cell>
          <cell r="P5">
            <v>4.2532604192667675E-2</v>
          </cell>
          <cell r="Q5">
            <v>0.76217592592592542</v>
          </cell>
          <cell r="R5">
            <v>3.6554510121453804E-2</v>
          </cell>
        </row>
        <row r="6">
          <cell r="C6">
            <v>0.72874999999999979</v>
          </cell>
          <cell r="D6">
            <v>4.4619339043363904E-2</v>
          </cell>
          <cell r="E6">
            <v>0.72874999999999979</v>
          </cell>
          <cell r="F6">
            <v>4.4619339043363904E-2</v>
          </cell>
          <cell r="G6">
            <v>0.64333333333333298</v>
          </cell>
          <cell r="H6">
            <v>6.2158790832655256E-2</v>
          </cell>
          <cell r="I6">
            <v>0.58499999999999974</v>
          </cell>
          <cell r="J6">
            <v>3.1574701986805301E-2</v>
          </cell>
          <cell r="K6">
            <v>0.61245370370370311</v>
          </cell>
          <cell r="L6">
            <v>2.9690331339247544E-2</v>
          </cell>
          <cell r="M6">
            <v>0.61268518518518478</v>
          </cell>
          <cell r="N6">
            <v>2.9879229358381384E-2</v>
          </cell>
          <cell r="O6">
            <v>0.57240740740740725</v>
          </cell>
          <cell r="P6">
            <v>6.1292650879067656E-2</v>
          </cell>
          <cell r="Q6">
            <v>0.49481481481481426</v>
          </cell>
          <cell r="R6">
            <v>4.3329907964490905E-2</v>
          </cell>
        </row>
        <row r="7">
          <cell r="C7">
            <v>0.76291666666666658</v>
          </cell>
          <cell r="D7">
            <v>3.8623224518704168E-2</v>
          </cell>
          <cell r="E7">
            <v>0.73749999999999982</v>
          </cell>
          <cell r="F7">
            <v>3.0333791205335282E-2</v>
          </cell>
          <cell r="G7">
            <v>0.75416666666666632</v>
          </cell>
          <cell r="H7">
            <v>3.8414768572053434E-2</v>
          </cell>
          <cell r="I7">
            <v>0.69999999999999984</v>
          </cell>
          <cell r="J7">
            <v>3.2409060804383508E-2</v>
          </cell>
          <cell r="K7">
            <v>0.68902777777777724</v>
          </cell>
          <cell r="L7">
            <v>3.8008314712854423E-2</v>
          </cell>
          <cell r="M7">
            <v>0.66958333333333286</v>
          </cell>
          <cell r="N7">
            <v>4.7963778503719953E-2</v>
          </cell>
          <cell r="O7">
            <v>0.68430555555555495</v>
          </cell>
          <cell r="P7">
            <v>3.4666003871473491E-2</v>
          </cell>
          <cell r="Q7">
            <v>0.63874999999999937</v>
          </cell>
          <cell r="R7">
            <v>4.4837729927308778E-2</v>
          </cell>
        </row>
        <row r="8">
          <cell r="C8">
            <v>0.86749999999999972</v>
          </cell>
          <cell r="D8">
            <v>4.7015991664775603E-2</v>
          </cell>
          <cell r="E8">
            <v>0.84833333333333305</v>
          </cell>
          <cell r="F8">
            <v>5.0911824647019918E-2</v>
          </cell>
          <cell r="G8">
            <v>0.86624999999999963</v>
          </cell>
          <cell r="H8">
            <v>4.6407389856932567E-2</v>
          </cell>
          <cell r="I8">
            <v>0.84708333333333319</v>
          </cell>
          <cell r="J8">
            <v>4.9751989072464906E-2</v>
          </cell>
          <cell r="K8">
            <v>0.80509259259259225</v>
          </cell>
          <cell r="L8">
            <v>3.6282460869340859E-2</v>
          </cell>
          <cell r="M8">
            <v>0.7854629629629627</v>
          </cell>
          <cell r="N8">
            <v>3.2110661895059352E-2</v>
          </cell>
          <cell r="O8">
            <v>0.80217592592592513</v>
          </cell>
          <cell r="P8">
            <v>3.6602851430636033E-2</v>
          </cell>
          <cell r="Q8">
            <v>0.77763888888888832</v>
          </cell>
          <cell r="R8">
            <v>3.0879404047152215E-2</v>
          </cell>
        </row>
        <row r="9">
          <cell r="C9">
            <v>0.87874999999999959</v>
          </cell>
          <cell r="D9">
            <v>3.9812930618637644E-2</v>
          </cell>
          <cell r="E9">
            <v>0.85499999999999987</v>
          </cell>
          <cell r="F9">
            <v>3.1821169141871115E-2</v>
          </cell>
          <cell r="G9">
            <v>0.87374999999999969</v>
          </cell>
          <cell r="H9">
            <v>3.857262270344379E-2</v>
          </cell>
          <cell r="I9">
            <v>0.85041666666666649</v>
          </cell>
          <cell r="J9">
            <v>3.1505896714389463E-2</v>
          </cell>
          <cell r="K9">
            <v>0.80601851851851813</v>
          </cell>
          <cell r="L9">
            <v>3.1500198684242857E-2</v>
          </cell>
          <cell r="M9">
            <v>0.7875462962962958</v>
          </cell>
          <cell r="N9">
            <v>3.2315262519449862E-2</v>
          </cell>
          <cell r="O9">
            <v>0.80560185185185129</v>
          </cell>
          <cell r="P9">
            <v>3.0798086989429988E-2</v>
          </cell>
          <cell r="Q9">
            <v>0.78050925925925874</v>
          </cell>
          <cell r="R9">
            <v>2.6567681351349553E-2</v>
          </cell>
        </row>
        <row r="10">
          <cell r="C10">
            <v>0.86416666666666653</v>
          </cell>
          <cell r="D10">
            <v>2.2214625437610654E-2</v>
          </cell>
          <cell r="E10">
            <v>0.8670833333333331</v>
          </cell>
          <cell r="F10">
            <v>2.0112530643578472E-2</v>
          </cell>
          <cell r="G10">
            <v>0.86999999999999955</v>
          </cell>
          <cell r="H10">
            <v>3.1131720604196788E-2</v>
          </cell>
          <cell r="I10">
            <v>0.85458333333333325</v>
          </cell>
          <cell r="J10">
            <v>4.0755665931935831E-2</v>
          </cell>
          <cell r="K10">
            <v>0.81069444444444405</v>
          </cell>
          <cell r="L10">
            <v>2.9493865756864711E-2</v>
          </cell>
          <cell r="M10">
            <v>0.80356481481481445</v>
          </cell>
          <cell r="N10">
            <v>2.5537873814614618E-2</v>
          </cell>
          <cell r="O10">
            <v>0.80148148148148102</v>
          </cell>
          <cell r="P10">
            <v>3.7019527110933641E-2</v>
          </cell>
          <cell r="Q10">
            <v>0.78597222222222174</v>
          </cell>
          <cell r="R10">
            <v>2.9035289801220693E-2</v>
          </cell>
        </row>
        <row r="11">
          <cell r="C11">
            <v>0.86166666666666614</v>
          </cell>
          <cell r="D11">
            <v>4.9181671439221822E-2</v>
          </cell>
          <cell r="E11">
            <v>0.85708333333333298</v>
          </cell>
          <cell r="F11">
            <v>4.6130664361619764E-2</v>
          </cell>
          <cell r="G11">
            <v>0.86666666666666647</v>
          </cell>
          <cell r="H11">
            <v>4.1063340300889706E-2</v>
          </cell>
          <cell r="I11">
            <v>0.85666666666666624</v>
          </cell>
          <cell r="J11">
            <v>3.9374448849758263E-2</v>
          </cell>
          <cell r="K11">
            <v>0.8162037037037031</v>
          </cell>
          <cell r="L11">
            <v>3.4137436683695642E-2</v>
          </cell>
          <cell r="M11">
            <v>0.80842592592592555</v>
          </cell>
          <cell r="N11">
            <v>3.352032492063025E-2</v>
          </cell>
          <cell r="O11">
            <v>0.81601851851851848</v>
          </cell>
          <cell r="P11">
            <v>3.9260651399146633E-2</v>
          </cell>
          <cell r="Q11">
            <v>0.80300925925925881</v>
          </cell>
          <cell r="R11">
            <v>3.4742663735967461E-2</v>
          </cell>
        </row>
        <row r="12">
          <cell r="C12">
            <v>0.85666666666666647</v>
          </cell>
          <cell r="D12">
            <v>3.8903147187741981E-2</v>
          </cell>
          <cell r="E12">
            <v>0.84958333333333302</v>
          </cell>
          <cell r="F12">
            <v>3.5367613088184917E-2</v>
          </cell>
          <cell r="G12">
            <v>0.82333333333333303</v>
          </cell>
          <cell r="H12">
            <v>5.3224987605029472E-2</v>
          </cell>
          <cell r="I12">
            <v>0.80291666666666628</v>
          </cell>
          <cell r="J12">
            <v>5.4098514818389974E-2</v>
          </cell>
          <cell r="K12">
            <v>0.80833333333333302</v>
          </cell>
          <cell r="L12">
            <v>3.3128954845828493E-2</v>
          </cell>
          <cell r="M12">
            <v>0.80143518518518486</v>
          </cell>
          <cell r="N12">
            <v>2.4968580221657339E-2</v>
          </cell>
          <cell r="O12">
            <v>0.78499999999999959</v>
          </cell>
          <cell r="P12">
            <v>4.19739824250367E-2</v>
          </cell>
          <cell r="Q12">
            <v>0.77472222222222187</v>
          </cell>
          <cell r="R12">
            <v>3.2014566755899074E-2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0.81018518518518468</v>
          </cell>
          <cell r="D5">
            <v>4.2703157620741172E-2</v>
          </cell>
          <cell r="E5">
            <v>0.79537037037037006</v>
          </cell>
          <cell r="F5">
            <v>4.516203110465631E-2</v>
          </cell>
          <cell r="G5">
            <v>0.75277777777777732</v>
          </cell>
          <cell r="H5">
            <v>4.6729455114612718E-2</v>
          </cell>
          <cell r="I5">
            <v>0.73888888888888837</v>
          </cell>
          <cell r="J5">
            <v>1.0015420209622464E-2</v>
          </cell>
          <cell r="K5">
            <v>0.74556530214424865</v>
          </cell>
          <cell r="L5">
            <v>4.0205032782418049E-2</v>
          </cell>
          <cell r="M5">
            <v>0.74658869395711436</v>
          </cell>
          <cell r="N5">
            <v>3.9313170869671211E-2</v>
          </cell>
          <cell r="O5">
            <v>0.72041910331383974</v>
          </cell>
          <cell r="P5">
            <v>2.7443484514318404E-2</v>
          </cell>
          <cell r="Q5">
            <v>0.70999025341130562</v>
          </cell>
          <cell r="R5">
            <v>2.1166709549459383E-2</v>
          </cell>
        </row>
        <row r="6">
          <cell r="C6">
            <v>0.66481481481481441</v>
          </cell>
          <cell r="D6">
            <v>5.1545057998950636E-2</v>
          </cell>
          <cell r="E6">
            <v>0.66388888888888831</v>
          </cell>
          <cell r="F6">
            <v>5.144516438181107E-2</v>
          </cell>
          <cell r="G6">
            <v>0.63703703703703674</v>
          </cell>
          <cell r="H6">
            <v>2.1576259625428047E-2</v>
          </cell>
          <cell r="I6">
            <v>0.5851851851851847</v>
          </cell>
          <cell r="J6">
            <v>3.1954507271735981E-2</v>
          </cell>
          <cell r="K6">
            <v>0.56271929824561362</v>
          </cell>
          <cell r="L6">
            <v>9.2086580301393731E-2</v>
          </cell>
          <cell r="M6">
            <v>0.56237816764132498</v>
          </cell>
          <cell r="N6">
            <v>9.1807782541410171E-2</v>
          </cell>
          <cell r="O6">
            <v>0.63625730994151974</v>
          </cell>
          <cell r="P6">
            <v>2.0030840419244453E-2</v>
          </cell>
          <cell r="Q6">
            <v>0.59137426900584766</v>
          </cell>
          <cell r="R6">
            <v>2.089825219249036E-2</v>
          </cell>
        </row>
        <row r="7">
          <cell r="C7">
            <v>0.69259259259259187</v>
          </cell>
          <cell r="D7">
            <v>4.8538305266967542E-2</v>
          </cell>
          <cell r="E7">
            <v>0.66481481481481441</v>
          </cell>
          <cell r="F7">
            <v>4.047683887850783E-2</v>
          </cell>
          <cell r="G7">
            <v>0.65740740740740666</v>
          </cell>
          <cell r="H7">
            <v>3.5282516450477065E-2</v>
          </cell>
          <cell r="I7">
            <v>0.6138888888888886</v>
          </cell>
          <cell r="J7">
            <v>1.001542020962245E-2</v>
          </cell>
          <cell r="K7">
            <v>0.65882066276803064</v>
          </cell>
          <cell r="L7">
            <v>1.2501781047949167E-2</v>
          </cell>
          <cell r="M7">
            <v>0.63499025341130566</v>
          </cell>
          <cell r="N7">
            <v>7.8490302058909344E-3</v>
          </cell>
          <cell r="O7">
            <v>0.63386939571150069</v>
          </cell>
          <cell r="P7">
            <v>3.8412566079800998E-3</v>
          </cell>
          <cell r="Q7">
            <v>0.5937134502923973</v>
          </cell>
          <cell r="R7">
            <v>1.3459823726881929E-2</v>
          </cell>
        </row>
        <row r="8">
          <cell r="C8">
            <v>0.780555555555555</v>
          </cell>
          <cell r="D8">
            <v>3.3793125168323522E-2</v>
          </cell>
          <cell r="E8">
            <v>0.78518518518518465</v>
          </cell>
          <cell r="F8">
            <v>2.7824035557993895E-2</v>
          </cell>
          <cell r="G8">
            <v>0.77592592592592535</v>
          </cell>
          <cell r="H8">
            <v>3.2195071575396021E-2</v>
          </cell>
          <cell r="I8">
            <v>0.77592592592592524</v>
          </cell>
          <cell r="J8">
            <v>3.5282516450477065E-2</v>
          </cell>
          <cell r="K8">
            <v>0.75019493177387842</v>
          </cell>
          <cell r="L8">
            <v>3.2256754579084349E-2</v>
          </cell>
          <cell r="M8">
            <v>0.73323586744639335</v>
          </cell>
          <cell r="N8">
            <v>8.5614780725135672E-3</v>
          </cell>
          <cell r="O8">
            <v>0.74951267056530169</v>
          </cell>
          <cell r="P8">
            <v>3.2939973227592616E-2</v>
          </cell>
          <cell r="Q8">
            <v>0.7277777777777773</v>
          </cell>
          <cell r="R8">
            <v>1.1321681226052151E-2</v>
          </cell>
        </row>
        <row r="9">
          <cell r="C9">
            <v>0.77407407407407336</v>
          </cell>
          <cell r="D9">
            <v>8.9293062601788382E-3</v>
          </cell>
          <cell r="E9">
            <v>0.77314814814814758</v>
          </cell>
          <cell r="F9">
            <v>1.8907942459872321E-2</v>
          </cell>
          <cell r="G9">
            <v>0.7638888888888884</v>
          </cell>
          <cell r="H9">
            <v>1.2729376930432832E-2</v>
          </cell>
          <cell r="I9">
            <v>0.75740740740740709</v>
          </cell>
          <cell r="J9">
            <v>9.7552349563449318E-3</v>
          </cell>
          <cell r="K9">
            <v>0.74566276803118858</v>
          </cell>
          <cell r="L9">
            <v>3.4952937200327654E-2</v>
          </cell>
          <cell r="M9">
            <v>0.7334795321637424</v>
          </cell>
          <cell r="N9">
            <v>2.2017854505703094E-2</v>
          </cell>
          <cell r="O9">
            <v>0.7448343079922024</v>
          </cell>
          <cell r="P9">
            <v>3.4676665507489365E-2</v>
          </cell>
          <cell r="Q9">
            <v>0.73347953216374207</v>
          </cell>
          <cell r="R9">
            <v>2.1004350908505859E-2</v>
          </cell>
        </row>
        <row r="10">
          <cell r="C10">
            <v>0.76666666666666627</v>
          </cell>
          <cell r="D10">
            <v>3.2749517007087892E-2</v>
          </cell>
          <cell r="E10">
            <v>0.77870370370370345</v>
          </cell>
          <cell r="F10">
            <v>4.4990854123171491E-2</v>
          </cell>
          <cell r="G10">
            <v>0.76666666666666627</v>
          </cell>
          <cell r="H10">
            <v>4.4444444444444509E-2</v>
          </cell>
          <cell r="I10">
            <v>0.75092592592592533</v>
          </cell>
          <cell r="J10">
            <v>6.9740111324631537E-2</v>
          </cell>
          <cell r="K10">
            <v>0.74668615984405395</v>
          </cell>
          <cell r="L10">
            <v>3.4360250327215923E-2</v>
          </cell>
          <cell r="M10">
            <v>0.74468810916179295</v>
          </cell>
          <cell r="N10">
            <v>2.3585788084932675E-2</v>
          </cell>
          <cell r="O10">
            <v>0.75048732943469776</v>
          </cell>
          <cell r="P10">
            <v>2.4644948647513047E-2</v>
          </cell>
          <cell r="Q10">
            <v>0.74137426900584769</v>
          </cell>
          <cell r="R10">
            <v>1.7816473545345952E-2</v>
          </cell>
        </row>
        <row r="11">
          <cell r="C11">
            <v>0.78055555555555534</v>
          </cell>
          <cell r="D11">
            <v>3.0932024237944528E-2</v>
          </cell>
          <cell r="E11">
            <v>0.79722222222222205</v>
          </cell>
          <cell r="F11">
            <v>1.1111111111111018E-2</v>
          </cell>
          <cell r="G11">
            <v>0.76018518518518474</v>
          </cell>
          <cell r="H11">
            <v>3.7917768943413428E-2</v>
          </cell>
          <cell r="I11">
            <v>0.76203703703703629</v>
          </cell>
          <cell r="J11">
            <v>2.0475318877311209E-2</v>
          </cell>
          <cell r="K11">
            <v>0.75346003898635427</v>
          </cell>
          <cell r="L11">
            <v>4.9842938685010413E-2</v>
          </cell>
          <cell r="M11">
            <v>0.75789473684210462</v>
          </cell>
          <cell r="N11">
            <v>1.9147024027771721E-2</v>
          </cell>
          <cell r="O11">
            <v>0.76135477582845945</v>
          </cell>
          <cell r="P11">
            <v>1.8157125666052678E-2</v>
          </cell>
          <cell r="Q11">
            <v>0.75151072124756302</v>
          </cell>
          <cell r="R11">
            <v>9.4185790570313638E-3</v>
          </cell>
        </row>
        <row r="12">
          <cell r="C12">
            <v>0.78611111111111065</v>
          </cell>
          <cell r="D12">
            <v>2.2047927592205158E-2</v>
          </cell>
          <cell r="E12">
            <v>0.73611111111111072</v>
          </cell>
          <cell r="F12">
            <v>5.8794473579213129E-2</v>
          </cell>
          <cell r="G12">
            <v>0.68796296296296278</v>
          </cell>
          <cell r="H12">
            <v>3.3139870681802144E-2</v>
          </cell>
          <cell r="I12">
            <v>0.656481481481481</v>
          </cell>
          <cell r="J12">
            <v>4.169751944147327E-2</v>
          </cell>
          <cell r="K12">
            <v>0.7654483430799216</v>
          </cell>
          <cell r="L12">
            <v>2.2608567061708155E-2</v>
          </cell>
          <cell r="M12">
            <v>0.74454191033138362</v>
          </cell>
          <cell r="N12">
            <v>2.6400259709126597E-2</v>
          </cell>
          <cell r="O12">
            <v>0.72592592592592542</v>
          </cell>
          <cell r="P12">
            <v>1.8632370343773113E-2</v>
          </cell>
          <cell r="Q12">
            <v>0.72499999999999964</v>
          </cell>
          <cell r="R12">
            <v>1.9706496055853336E-2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0.6775615024024223</v>
          </cell>
          <cell r="D5">
            <v>3.9694761065074406E-2</v>
          </cell>
          <cell r="E5">
            <v>0.67701075028200131</v>
          </cell>
          <cell r="F5">
            <v>3.9892413190267345E-2</v>
          </cell>
          <cell r="G5">
            <v>0.65953401779962006</v>
          </cell>
          <cell r="H5">
            <v>3.6862280641784734E-2</v>
          </cell>
          <cell r="I5">
            <v>0.65596916664442972</v>
          </cell>
          <cell r="J5">
            <v>3.3688933141679679E-2</v>
          </cell>
          <cell r="K5">
            <v>0.62852368686268834</v>
          </cell>
          <cell r="L5">
            <v>3.9634335149628608E-2</v>
          </cell>
          <cell r="M5">
            <v>0.62840081756783173</v>
          </cell>
          <cell r="N5">
            <v>4.4643017846348901E-2</v>
          </cell>
          <cell r="O5">
            <v>0.62789443815858725</v>
          </cell>
          <cell r="P5">
            <v>4.3262174580141199E-2</v>
          </cell>
          <cell r="Q5">
            <v>0.62840081756783173</v>
          </cell>
          <cell r="R5">
            <v>4.4643017846348901E-2</v>
          </cell>
        </row>
        <row r="6">
          <cell r="C6">
            <v>0.41930612852983512</v>
          </cell>
          <cell r="D6">
            <v>4.5174943819536649E-2</v>
          </cell>
          <cell r="E6">
            <v>0.41930612852983512</v>
          </cell>
          <cell r="F6">
            <v>4.5174943819536649E-2</v>
          </cell>
          <cell r="G6">
            <v>0.4633617871664592</v>
          </cell>
          <cell r="H6">
            <v>3.603661236639754E-2</v>
          </cell>
          <cell r="I6">
            <v>0.35061459901407588</v>
          </cell>
          <cell r="J6">
            <v>3.672206510859357E-2</v>
          </cell>
          <cell r="K6">
            <v>0.40304787689628363</v>
          </cell>
          <cell r="L6">
            <v>4.2397145302526543E-2</v>
          </cell>
          <cell r="M6">
            <v>0.36315481329550153</v>
          </cell>
          <cell r="N6">
            <v>3.997170768273773E-2</v>
          </cell>
          <cell r="O6">
            <v>0.43969694001954995</v>
          </cell>
          <cell r="P6">
            <v>3.3093713145525269E-2</v>
          </cell>
          <cell r="Q6">
            <v>0.36315481329550153</v>
          </cell>
          <cell r="R6">
            <v>3.997170768273773E-2</v>
          </cell>
        </row>
        <row r="7">
          <cell r="C7">
            <v>0.57386420423432549</v>
          </cell>
          <cell r="D7">
            <v>5.2677346025924325E-2</v>
          </cell>
          <cell r="E7">
            <v>0.57627406078347732</v>
          </cell>
          <cell r="F7">
            <v>4.6309687563498243E-2</v>
          </cell>
          <cell r="G7">
            <v>0.56419850464924826</v>
          </cell>
          <cell r="H7">
            <v>5.1758430188120853E-2</v>
          </cell>
          <cell r="I7">
            <v>0.56403543926158206</v>
          </cell>
          <cell r="J7">
            <v>4.745680198721007E-2</v>
          </cell>
          <cell r="K7">
            <v>0.53544494148629063</v>
          </cell>
          <cell r="L7">
            <v>5.4117672245507523E-2</v>
          </cell>
          <cell r="M7">
            <v>0.52926075272628847</v>
          </cell>
          <cell r="N7">
            <v>4.987208440938274E-2</v>
          </cell>
          <cell r="O7">
            <v>0.53012058854041977</v>
          </cell>
          <cell r="P7">
            <v>4.7483557458854235E-2</v>
          </cell>
          <cell r="Q7">
            <v>0.52926075272628847</v>
          </cell>
          <cell r="R7">
            <v>4.987208440938274E-2</v>
          </cell>
        </row>
        <row r="8">
          <cell r="C8">
            <v>0.67774017657710606</v>
          </cell>
          <cell r="D8">
            <v>3.2650731807170659E-2</v>
          </cell>
          <cell r="E8">
            <v>0.68020265158907123</v>
          </cell>
          <cell r="F8">
            <v>3.3185026141637146E-2</v>
          </cell>
          <cell r="G8">
            <v>0.67221533323954075</v>
          </cell>
          <cell r="H8">
            <v>3.1351987066582571E-2</v>
          </cell>
          <cell r="I8">
            <v>0.67399759040755924</v>
          </cell>
          <cell r="J8">
            <v>2.8631937488219118E-2</v>
          </cell>
          <cell r="K8">
            <v>0.66171100424896268</v>
          </cell>
          <cell r="L8">
            <v>3.4797932899080626E-2</v>
          </cell>
          <cell r="M8">
            <v>0.6504111623481974</v>
          </cell>
          <cell r="N8">
            <v>3.8326001109827292E-2</v>
          </cell>
          <cell r="O8">
            <v>0.66011599214343164</v>
          </cell>
          <cell r="P8">
            <v>3.3921216307662302E-2</v>
          </cell>
          <cell r="Q8">
            <v>0.6504111623481974</v>
          </cell>
          <cell r="R8">
            <v>3.8326001109827292E-2</v>
          </cell>
        </row>
        <row r="9">
          <cell r="C9">
            <v>0.68856148048861265</v>
          </cell>
          <cell r="D9">
            <v>3.9342661594203819E-2</v>
          </cell>
          <cell r="E9">
            <v>0.66609770327004036</v>
          </cell>
          <cell r="F9">
            <v>3.7824474020294985E-2</v>
          </cell>
          <cell r="G9">
            <v>0.68298223617580889</v>
          </cell>
          <cell r="H9">
            <v>3.92139736407024E-2</v>
          </cell>
          <cell r="I9">
            <v>0.66663168289698926</v>
          </cell>
          <cell r="J9">
            <v>3.9473080965665909E-2</v>
          </cell>
          <cell r="K9">
            <v>0.66504812617007247</v>
          </cell>
          <cell r="L9">
            <v>3.5704572731771106E-2</v>
          </cell>
          <cell r="M9">
            <v>0.63583685048242011</v>
          </cell>
          <cell r="N9">
            <v>3.6077666375167086E-2</v>
          </cell>
          <cell r="O9">
            <v>0.66309528168375109</v>
          </cell>
          <cell r="P9">
            <v>3.4062765174350612E-2</v>
          </cell>
          <cell r="Q9">
            <v>0.63583685048242011</v>
          </cell>
          <cell r="R9">
            <v>3.6077666375167086E-2</v>
          </cell>
        </row>
        <row r="10">
          <cell r="C10">
            <v>0.66260561210362623</v>
          </cell>
          <cell r="D10">
            <v>3.6880338508862562E-2</v>
          </cell>
          <cell r="E10">
            <v>0.66519825243802988</v>
          </cell>
          <cell r="F10">
            <v>3.3974869368966321E-2</v>
          </cell>
          <cell r="G10">
            <v>0.67462568942661905</v>
          </cell>
          <cell r="H10">
            <v>2.8593214962336005E-2</v>
          </cell>
          <cell r="I10">
            <v>0.65837312239533696</v>
          </cell>
          <cell r="J10">
            <v>2.9907286241247399E-2</v>
          </cell>
          <cell r="K10">
            <v>0.64743259675402975</v>
          </cell>
          <cell r="L10">
            <v>4.3692907440949232E-2</v>
          </cell>
          <cell r="M10">
            <v>0.64000240132699915</v>
          </cell>
          <cell r="N10">
            <v>3.9652799941969304E-2</v>
          </cell>
          <cell r="O10">
            <v>0.66002403793704079</v>
          </cell>
          <cell r="P10">
            <v>2.7608169183065429E-2</v>
          </cell>
          <cell r="Q10">
            <v>0.64000240132699915</v>
          </cell>
          <cell r="R10">
            <v>3.9652799941969304E-2</v>
          </cell>
        </row>
        <row r="11">
          <cell r="C11">
            <v>0.70743717613879009</v>
          </cell>
          <cell r="D11">
            <v>4.5975237577346957E-2</v>
          </cell>
          <cell r="E11">
            <v>0.70349378398081142</v>
          </cell>
          <cell r="F11">
            <v>4.1988965825503745E-2</v>
          </cell>
          <cell r="G11">
            <v>0.690797635939844</v>
          </cell>
          <cell r="H11">
            <v>4.6161422809907454E-2</v>
          </cell>
          <cell r="I11">
            <v>0.69156432166025927</v>
          </cell>
          <cell r="J11">
            <v>4.008983453396367E-2</v>
          </cell>
          <cell r="K11">
            <v>0.67605631589237747</v>
          </cell>
          <cell r="L11">
            <v>4.7233464672226437E-2</v>
          </cell>
          <cell r="M11">
            <v>0.6643416292010812</v>
          </cell>
          <cell r="N11">
            <v>4.4563019353375137E-2</v>
          </cell>
          <cell r="O11">
            <v>0.64975682430997328</v>
          </cell>
          <cell r="P11">
            <v>4.8895627784382778E-2</v>
          </cell>
          <cell r="Q11">
            <v>0.6643416292010812</v>
          </cell>
          <cell r="R11">
            <v>4.4563019353375137E-2</v>
          </cell>
        </row>
        <row r="12">
          <cell r="C12">
            <v>0.70964896009922518</v>
          </cell>
          <cell r="D12">
            <v>5.5574228667927238E-2</v>
          </cell>
          <cell r="E12">
            <v>0.71109045223957656</v>
          </cell>
          <cell r="F12">
            <v>4.6809286224793717E-2</v>
          </cell>
          <cell r="G12">
            <v>0.68034091820754339</v>
          </cell>
          <cell r="H12">
            <v>4.6350749044134082E-2</v>
          </cell>
          <cell r="I12">
            <v>0.67406716284185264</v>
          </cell>
          <cell r="J12">
            <v>4.2465220619755467E-2</v>
          </cell>
          <cell r="K12">
            <v>0.66509537555336584</v>
          </cell>
          <cell r="L12">
            <v>4.4494041017161298E-2</v>
          </cell>
          <cell r="M12">
            <v>0.63624176108162067</v>
          </cell>
          <cell r="N12">
            <v>4.853500899210151E-2</v>
          </cell>
          <cell r="O12">
            <v>0.6316020281284267</v>
          </cell>
          <cell r="P12">
            <v>4.7322722113709324E-2</v>
          </cell>
          <cell r="Q12">
            <v>0.63624176108162067</v>
          </cell>
          <cell r="R12">
            <v>4.853500899210151E-2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0.7972973392603091</v>
          </cell>
          <cell r="D5">
            <v>2.9799917499319852E-2</v>
          </cell>
          <cell r="E5">
            <v>0.79570142875971961</v>
          </cell>
          <cell r="F5">
            <v>3.2927790182258901E-2</v>
          </cell>
          <cell r="G5">
            <v>0.77779596909280413</v>
          </cell>
          <cell r="H5">
            <v>4.3843438436441631E-2</v>
          </cell>
          <cell r="I5">
            <v>0.76575044193742869</v>
          </cell>
          <cell r="J5">
            <v>5.1004458425257179E-2</v>
          </cell>
          <cell r="K5">
            <v>0.7557248267530936</v>
          </cell>
          <cell r="L5">
            <v>2.9727073855220359E-2</v>
          </cell>
          <cell r="M5">
            <v>0.7582108472157455</v>
          </cell>
          <cell r="N5">
            <v>3.1247860280847091E-2</v>
          </cell>
          <cell r="O5">
            <v>0.74760922326572321</v>
          </cell>
          <cell r="P5">
            <v>4.8465845374751335E-2</v>
          </cell>
          <cell r="Q5">
            <v>0.74399927722411296</v>
          </cell>
          <cell r="R5">
            <v>4.6324915072879266E-2</v>
          </cell>
        </row>
        <row r="6">
          <cell r="C6">
            <v>0.48196657163098883</v>
          </cell>
          <cell r="D6">
            <v>4.2724417589569942E-2</v>
          </cell>
          <cell r="E6">
            <v>0.48196657163098883</v>
          </cell>
          <cell r="F6">
            <v>4.2724417589569942E-2</v>
          </cell>
          <cell r="G6">
            <v>0.54528298875660608</v>
          </cell>
          <cell r="H6">
            <v>4.8060034448072143E-2</v>
          </cell>
          <cell r="I6">
            <v>0.4217335957075169</v>
          </cell>
          <cell r="J6">
            <v>4.0239071061978299E-2</v>
          </cell>
          <cell r="K6">
            <v>0.48957223775483527</v>
          </cell>
          <cell r="L6">
            <v>4.9659687282083718E-2</v>
          </cell>
          <cell r="M6">
            <v>0.48957223775483527</v>
          </cell>
          <cell r="N6">
            <v>4.9659687282083718E-2</v>
          </cell>
          <cell r="O6">
            <v>0.52599261520951346</v>
          </cell>
          <cell r="P6">
            <v>5.1211869512347567E-2</v>
          </cell>
          <cell r="Q6">
            <v>0.43134804197846599</v>
          </cell>
          <cell r="R6">
            <v>4.4088415271054428E-2</v>
          </cell>
        </row>
        <row r="7">
          <cell r="C7">
            <v>0.70835647933888224</v>
          </cell>
          <cell r="D7">
            <v>5.6384196144537838E-2</v>
          </cell>
          <cell r="E7">
            <v>0.70661160534295786</v>
          </cell>
          <cell r="F7">
            <v>5.2812149679155505E-2</v>
          </cell>
          <cell r="G7">
            <v>0.69749913126031071</v>
          </cell>
          <cell r="H7">
            <v>5.6327248608898803E-2</v>
          </cell>
          <cell r="I7">
            <v>0.69680989336428267</v>
          </cell>
          <cell r="J7">
            <v>5.7403524616080184E-2</v>
          </cell>
          <cell r="K7">
            <v>0.67136689139939265</v>
          </cell>
          <cell r="L7">
            <v>5.6031930318796844E-2</v>
          </cell>
          <cell r="M7">
            <v>0.66725893722223373</v>
          </cell>
          <cell r="N7">
            <v>6.1580422726649015E-2</v>
          </cell>
          <cell r="O7">
            <v>0.66552147048435162</v>
          </cell>
          <cell r="P7">
            <v>4.9417067243013112E-2</v>
          </cell>
          <cell r="Q7">
            <v>0.65583687641288624</v>
          </cell>
          <cell r="R7">
            <v>6.0124542664523085E-2</v>
          </cell>
        </row>
        <row r="8">
          <cell r="C8">
            <v>0.80453799607709553</v>
          </cell>
          <cell r="D8">
            <v>2.8490206680113914E-2</v>
          </cell>
          <cell r="E8">
            <v>0.79959678662626577</v>
          </cell>
          <cell r="F8">
            <v>2.9489766665659032E-2</v>
          </cell>
          <cell r="G8">
            <v>0.80115620546733146</v>
          </cell>
          <cell r="H8">
            <v>2.7926577722895089E-2</v>
          </cell>
          <cell r="I8">
            <v>0.79629022705530206</v>
          </cell>
          <cell r="J8">
            <v>2.9314225100104077E-2</v>
          </cell>
          <cell r="K8">
            <v>0.78113103604673972</v>
          </cell>
          <cell r="L8">
            <v>2.2968936578889543E-2</v>
          </cell>
          <cell r="M8">
            <v>0.77260657338769678</v>
          </cell>
          <cell r="N8">
            <v>1.9100541118890688E-2</v>
          </cell>
          <cell r="O8">
            <v>0.77388656639180198</v>
          </cell>
          <cell r="P8">
            <v>2.2455114031678644E-2</v>
          </cell>
          <cell r="Q8">
            <v>0.76712924023464879</v>
          </cell>
          <cell r="R8">
            <v>1.6144021329263392E-2</v>
          </cell>
        </row>
        <row r="9">
          <cell r="C9">
            <v>0.81292922128597112</v>
          </cell>
          <cell r="D9">
            <v>2.8557872557761908E-2</v>
          </cell>
          <cell r="E9">
            <v>0.79392966363711737</v>
          </cell>
          <cell r="F9">
            <v>2.6716187750093462E-2</v>
          </cell>
          <cell r="G9">
            <v>0.81099967366658343</v>
          </cell>
          <cell r="H9">
            <v>2.8514688114277639E-2</v>
          </cell>
          <cell r="I9">
            <v>0.79502000491363878</v>
          </cell>
          <cell r="J9">
            <v>2.7012535108776787E-2</v>
          </cell>
          <cell r="K9">
            <v>0.78437401554021213</v>
          </cell>
          <cell r="L9">
            <v>1.9886200650298863E-2</v>
          </cell>
          <cell r="M9">
            <v>0.75526246968084054</v>
          </cell>
          <cell r="N9">
            <v>1.9686557239742809E-2</v>
          </cell>
          <cell r="O9">
            <v>0.78273054682813237</v>
          </cell>
          <cell r="P9">
            <v>1.9810556955368187E-2</v>
          </cell>
          <cell r="Q9">
            <v>0.76173999084002963</v>
          </cell>
          <cell r="R9">
            <v>1.6176207331247201E-2</v>
          </cell>
        </row>
        <row r="10">
          <cell r="C10">
            <v>0.7683641959493932</v>
          </cell>
          <cell r="D10">
            <v>4.4711832607749746E-2</v>
          </cell>
          <cell r="E10">
            <v>0.77034779544724286</v>
          </cell>
          <cell r="F10">
            <v>4.4457358474735323E-2</v>
          </cell>
          <cell r="G10">
            <v>0.77889865973726458</v>
          </cell>
          <cell r="H10">
            <v>4.1426514744533634E-2</v>
          </cell>
          <cell r="I10">
            <v>0.76788741319815368</v>
          </cell>
          <cell r="J10">
            <v>4.510405483458E-2</v>
          </cell>
          <cell r="K10">
            <v>0.74136424025663727</v>
          </cell>
          <cell r="L10">
            <v>4.2058824085741506E-2</v>
          </cell>
          <cell r="M10">
            <v>0.74063886554690017</v>
          </cell>
          <cell r="N10">
            <v>3.6798951598203018E-2</v>
          </cell>
          <cell r="O10">
            <v>0.75306800677409635</v>
          </cell>
          <cell r="P10">
            <v>3.356066209991504E-2</v>
          </cell>
          <cell r="Q10">
            <v>0.73409260132094223</v>
          </cell>
          <cell r="R10">
            <v>3.4209989082940089E-2</v>
          </cell>
        </row>
        <row r="11">
          <cell r="C11">
            <v>0.82897412409023341</v>
          </cell>
          <cell r="D11">
            <v>4.2736433664886317E-2</v>
          </cell>
          <cell r="E11">
            <v>0.82485750093941079</v>
          </cell>
          <cell r="F11">
            <v>3.2967810235262927E-2</v>
          </cell>
          <cell r="G11">
            <v>0.82087275091355316</v>
          </cell>
          <cell r="H11">
            <v>3.0259664592750531E-2</v>
          </cell>
          <cell r="I11">
            <v>0.8231062972590838</v>
          </cell>
          <cell r="J11">
            <v>3.2385722470175293E-2</v>
          </cell>
          <cell r="K11">
            <v>0.7883406972830419</v>
          </cell>
          <cell r="L11">
            <v>2.9857760862252333E-2</v>
          </cell>
          <cell r="M11">
            <v>0.7842064412493881</v>
          </cell>
          <cell r="N11">
            <v>3.2836719530063022E-2</v>
          </cell>
          <cell r="O11">
            <v>0.78256005684226471</v>
          </cell>
          <cell r="P11">
            <v>2.5292804700386348E-2</v>
          </cell>
          <cell r="Q11">
            <v>0.77960812680400204</v>
          </cell>
          <cell r="R11">
            <v>3.1569943516940611E-2</v>
          </cell>
        </row>
        <row r="12">
          <cell r="C12">
            <v>0.82549160089031459</v>
          </cell>
          <cell r="D12">
            <v>3.9265422347612683E-2</v>
          </cell>
          <cell r="E12">
            <v>0.82387697359176837</v>
          </cell>
          <cell r="F12">
            <v>3.6494724901016677E-2</v>
          </cell>
          <cell r="G12">
            <v>0.80630205013882272</v>
          </cell>
          <cell r="H12">
            <v>3.5283848724283015E-2</v>
          </cell>
          <cell r="I12">
            <v>0.80363044351692936</v>
          </cell>
          <cell r="J12">
            <v>3.2767379348069225E-2</v>
          </cell>
          <cell r="K12">
            <v>0.77903890059475533</v>
          </cell>
          <cell r="L12">
            <v>3.752082182218807E-2</v>
          </cell>
          <cell r="M12">
            <v>0.78047937427952208</v>
          </cell>
          <cell r="N12">
            <v>2.8256014697105956E-2</v>
          </cell>
          <cell r="O12">
            <v>0.75646478953879492</v>
          </cell>
          <cell r="P12">
            <v>3.2824605321873292E-2</v>
          </cell>
          <cell r="Q12">
            <v>0.76056428007477661</v>
          </cell>
          <cell r="R12">
            <v>3.0912759087555291E-2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entino, Andre Luiz" refreshedDate="45333.581359953707" createdVersion="8" refreshedVersion="8" minRefreshableVersion="3" recordCount="100" xr:uid="{49C3274A-42CF-4391-BADA-1E61FC86532A}">
  <cacheSource type="worksheet">
    <worksheetSource ref="A1:E101" sheet="Sheet1" r:id="rId2"/>
  </cacheSource>
  <cacheFields count="5">
    <cacheField name="Model" numFmtId="0">
      <sharedItems count="2">
        <s v="ANN"/>
        <s v="CNN_1D"/>
      </sharedItems>
    </cacheField>
    <cacheField name="Fold" numFmtId="0">
      <sharedItems containsSemiMixedTypes="0" containsString="0" containsNumber="1" containsInteger="1" minValue="1" maxValue="10"/>
    </cacheField>
    <cacheField name="Class" numFmtId="0">
      <sharedItems count="5">
        <s v="background"/>
        <s v="car_horn"/>
        <s v="childreen_playing"/>
        <s v="dog_bark"/>
        <s v="siren"/>
      </sharedItems>
    </cacheField>
    <cacheField name="precision" numFmtId="0">
      <sharedItems containsSemiMixedTypes="0" containsString="0" containsNumber="1" minValue="0.6" maxValue="1" count="32">
        <n v="0.69"/>
        <n v="0.89"/>
        <n v="0.65"/>
        <n v="0.74"/>
        <n v="0.97"/>
        <n v="0.72"/>
        <n v="0.6"/>
        <n v="0.8"/>
        <n v="0.93"/>
        <n v="0.77"/>
        <n v="0.88"/>
        <n v="0.78"/>
        <n v="0.71"/>
        <n v="0.86"/>
        <n v="0.79"/>
        <n v="0.73"/>
        <n v="0.9"/>
        <n v="0.87"/>
        <n v="0.76"/>
        <n v="0.82"/>
        <n v="0.81"/>
        <n v="0.83"/>
        <n v="0.75"/>
        <n v="0.95"/>
        <n v="0.94"/>
        <n v="0.84"/>
        <n v="0.85"/>
        <n v="0.91"/>
        <n v="0.64"/>
        <n v="0.92"/>
        <n v="0.68"/>
        <n v="1"/>
      </sharedItems>
    </cacheField>
    <cacheField name="recall" numFmtId="0">
      <sharedItems containsSemiMixedTypes="0" containsString="0" containsNumber="1" minValue="0.52" maxValue="0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4"/>
    <x v="0"/>
    <x v="0"/>
    <n v="0.77"/>
  </r>
  <r>
    <x v="0"/>
    <n v="4"/>
    <x v="1"/>
    <x v="1"/>
    <n v="0.57999999999999996"/>
  </r>
  <r>
    <x v="0"/>
    <n v="4"/>
    <x v="2"/>
    <x v="2"/>
    <n v="0.68"/>
  </r>
  <r>
    <x v="0"/>
    <n v="4"/>
    <x v="3"/>
    <x v="3"/>
    <n v="0.82"/>
  </r>
  <r>
    <x v="0"/>
    <n v="4"/>
    <x v="4"/>
    <x v="4"/>
    <n v="0.92"/>
  </r>
  <r>
    <x v="0"/>
    <n v="2"/>
    <x v="0"/>
    <x v="5"/>
    <n v="0.7"/>
  </r>
  <r>
    <x v="0"/>
    <n v="2"/>
    <x v="1"/>
    <x v="6"/>
    <n v="0.56999999999999995"/>
  </r>
  <r>
    <x v="0"/>
    <n v="2"/>
    <x v="2"/>
    <x v="7"/>
    <n v="0.86"/>
  </r>
  <r>
    <x v="0"/>
    <n v="2"/>
    <x v="3"/>
    <x v="8"/>
    <n v="0.9"/>
  </r>
  <r>
    <x v="0"/>
    <n v="2"/>
    <x v="4"/>
    <x v="9"/>
    <n v="0.78"/>
  </r>
  <r>
    <x v="0"/>
    <n v="10"/>
    <x v="0"/>
    <x v="10"/>
    <n v="0.8"/>
  </r>
  <r>
    <x v="0"/>
    <n v="10"/>
    <x v="1"/>
    <x v="11"/>
    <n v="0.85"/>
  </r>
  <r>
    <x v="0"/>
    <n v="10"/>
    <x v="2"/>
    <x v="12"/>
    <n v="0.85"/>
  </r>
  <r>
    <x v="0"/>
    <n v="10"/>
    <x v="3"/>
    <x v="13"/>
    <n v="0.83"/>
  </r>
  <r>
    <x v="0"/>
    <n v="10"/>
    <x v="4"/>
    <x v="3"/>
    <n v="0.64"/>
  </r>
  <r>
    <x v="0"/>
    <n v="8"/>
    <x v="0"/>
    <x v="11"/>
    <n v="0.86"/>
  </r>
  <r>
    <x v="0"/>
    <n v="8"/>
    <x v="1"/>
    <x v="4"/>
    <n v="0.93"/>
  </r>
  <r>
    <x v="0"/>
    <n v="8"/>
    <x v="2"/>
    <x v="5"/>
    <n v="0.73"/>
  </r>
  <r>
    <x v="0"/>
    <n v="8"/>
    <x v="3"/>
    <x v="13"/>
    <n v="0.69"/>
  </r>
  <r>
    <x v="0"/>
    <n v="8"/>
    <x v="4"/>
    <x v="14"/>
    <n v="0.88"/>
  </r>
  <r>
    <x v="0"/>
    <n v="6"/>
    <x v="0"/>
    <x v="15"/>
    <n v="0.87"/>
  </r>
  <r>
    <x v="0"/>
    <n v="6"/>
    <x v="1"/>
    <x v="3"/>
    <n v="0.89"/>
  </r>
  <r>
    <x v="0"/>
    <n v="6"/>
    <x v="2"/>
    <x v="16"/>
    <n v="0.79"/>
  </r>
  <r>
    <x v="0"/>
    <n v="6"/>
    <x v="3"/>
    <x v="17"/>
    <n v="0.83"/>
  </r>
  <r>
    <x v="0"/>
    <n v="6"/>
    <x v="4"/>
    <x v="18"/>
    <n v="0.7"/>
  </r>
  <r>
    <x v="0"/>
    <n v="5"/>
    <x v="0"/>
    <x v="19"/>
    <n v="0.87"/>
  </r>
  <r>
    <x v="0"/>
    <n v="5"/>
    <x v="1"/>
    <x v="8"/>
    <n v="0.78"/>
  </r>
  <r>
    <x v="0"/>
    <n v="5"/>
    <x v="2"/>
    <x v="9"/>
    <n v="0.8"/>
  </r>
  <r>
    <x v="0"/>
    <n v="5"/>
    <x v="3"/>
    <x v="19"/>
    <n v="0.77"/>
  </r>
  <r>
    <x v="0"/>
    <n v="5"/>
    <x v="4"/>
    <x v="20"/>
    <n v="0.94"/>
  </r>
  <r>
    <x v="0"/>
    <n v="7"/>
    <x v="0"/>
    <x v="21"/>
    <n v="0.77"/>
  </r>
  <r>
    <x v="0"/>
    <n v="7"/>
    <x v="1"/>
    <x v="19"/>
    <n v="0.82"/>
  </r>
  <r>
    <x v="0"/>
    <n v="7"/>
    <x v="2"/>
    <x v="10"/>
    <n v="0.85"/>
  </r>
  <r>
    <x v="0"/>
    <n v="7"/>
    <x v="3"/>
    <x v="7"/>
    <n v="0.9"/>
  </r>
  <r>
    <x v="0"/>
    <n v="7"/>
    <x v="4"/>
    <x v="21"/>
    <n v="0.81"/>
  </r>
  <r>
    <x v="0"/>
    <n v="3"/>
    <x v="0"/>
    <x v="14"/>
    <n v="0.83"/>
  </r>
  <r>
    <x v="0"/>
    <n v="3"/>
    <x v="1"/>
    <x v="8"/>
    <n v="0.95"/>
  </r>
  <r>
    <x v="0"/>
    <n v="3"/>
    <x v="2"/>
    <x v="22"/>
    <n v="0.92"/>
  </r>
  <r>
    <x v="0"/>
    <n v="3"/>
    <x v="3"/>
    <x v="13"/>
    <n v="0.8"/>
  </r>
  <r>
    <x v="0"/>
    <n v="3"/>
    <x v="4"/>
    <x v="23"/>
    <n v="0.78"/>
  </r>
  <r>
    <x v="0"/>
    <n v="9"/>
    <x v="0"/>
    <x v="9"/>
    <n v="0.89"/>
  </r>
  <r>
    <x v="0"/>
    <n v="9"/>
    <x v="1"/>
    <x v="24"/>
    <n v="0.97"/>
  </r>
  <r>
    <x v="0"/>
    <n v="9"/>
    <x v="2"/>
    <x v="25"/>
    <n v="0.86"/>
  </r>
  <r>
    <x v="0"/>
    <n v="9"/>
    <x v="3"/>
    <x v="26"/>
    <n v="0.7"/>
  </r>
  <r>
    <x v="0"/>
    <n v="9"/>
    <x v="4"/>
    <x v="8"/>
    <n v="0.94"/>
  </r>
  <r>
    <x v="0"/>
    <n v="1"/>
    <x v="0"/>
    <x v="13"/>
    <n v="0.89"/>
  </r>
  <r>
    <x v="0"/>
    <n v="1"/>
    <x v="1"/>
    <x v="13"/>
    <n v="0.89"/>
  </r>
  <r>
    <x v="0"/>
    <n v="1"/>
    <x v="2"/>
    <x v="20"/>
    <n v="0.94"/>
  </r>
  <r>
    <x v="0"/>
    <n v="1"/>
    <x v="3"/>
    <x v="4"/>
    <n v="0.85"/>
  </r>
  <r>
    <x v="0"/>
    <n v="1"/>
    <x v="4"/>
    <x v="27"/>
    <n v="0.81"/>
  </r>
  <r>
    <x v="1"/>
    <n v="4"/>
    <x v="0"/>
    <x v="28"/>
    <n v="0.81"/>
  </r>
  <r>
    <x v="1"/>
    <n v="4"/>
    <x v="1"/>
    <x v="29"/>
    <n v="0.57999999999999996"/>
  </r>
  <r>
    <x v="1"/>
    <n v="4"/>
    <x v="2"/>
    <x v="30"/>
    <n v="0.56000000000000005"/>
  </r>
  <r>
    <x v="1"/>
    <n v="4"/>
    <x v="3"/>
    <x v="12"/>
    <n v="0.88"/>
  </r>
  <r>
    <x v="1"/>
    <n v="4"/>
    <x v="4"/>
    <x v="23"/>
    <n v="0.87"/>
  </r>
  <r>
    <x v="1"/>
    <n v="2"/>
    <x v="0"/>
    <x v="30"/>
    <n v="0.78"/>
  </r>
  <r>
    <x v="1"/>
    <n v="2"/>
    <x v="1"/>
    <x v="15"/>
    <n v="0.52"/>
  </r>
  <r>
    <x v="1"/>
    <n v="2"/>
    <x v="2"/>
    <x v="20"/>
    <n v="0.87"/>
  </r>
  <r>
    <x v="1"/>
    <n v="2"/>
    <x v="3"/>
    <x v="1"/>
    <n v="0.85"/>
  </r>
  <r>
    <x v="1"/>
    <n v="2"/>
    <x v="4"/>
    <x v="20"/>
    <n v="0.77"/>
  </r>
  <r>
    <x v="1"/>
    <n v="10"/>
    <x v="0"/>
    <x v="1"/>
    <n v="0.91"/>
  </r>
  <r>
    <x v="1"/>
    <n v="10"/>
    <x v="1"/>
    <x v="8"/>
    <n v="0.82"/>
  </r>
  <r>
    <x v="1"/>
    <n v="10"/>
    <x v="2"/>
    <x v="22"/>
    <n v="0.82"/>
  </r>
  <r>
    <x v="1"/>
    <n v="10"/>
    <x v="3"/>
    <x v="12"/>
    <n v="0.85"/>
  </r>
  <r>
    <x v="1"/>
    <n v="10"/>
    <x v="4"/>
    <x v="25"/>
    <n v="0.55000000000000004"/>
  </r>
  <r>
    <x v="1"/>
    <n v="7"/>
    <x v="0"/>
    <x v="9"/>
    <n v="0.8"/>
  </r>
  <r>
    <x v="1"/>
    <n v="7"/>
    <x v="1"/>
    <x v="20"/>
    <n v="0.75"/>
  </r>
  <r>
    <x v="1"/>
    <n v="7"/>
    <x v="2"/>
    <x v="20"/>
    <n v="0.79"/>
  </r>
  <r>
    <x v="1"/>
    <n v="7"/>
    <x v="3"/>
    <x v="26"/>
    <n v="0.88"/>
  </r>
  <r>
    <x v="1"/>
    <n v="7"/>
    <x v="4"/>
    <x v="14"/>
    <n v="0.75"/>
  </r>
  <r>
    <x v="1"/>
    <n v="8"/>
    <x v="0"/>
    <x v="14"/>
    <n v="0.93"/>
  </r>
  <r>
    <x v="1"/>
    <n v="8"/>
    <x v="1"/>
    <x v="10"/>
    <n v="0.93"/>
  </r>
  <r>
    <x v="1"/>
    <n v="8"/>
    <x v="2"/>
    <x v="30"/>
    <n v="0.77"/>
  </r>
  <r>
    <x v="1"/>
    <n v="8"/>
    <x v="3"/>
    <x v="4"/>
    <n v="0.7"/>
  </r>
  <r>
    <x v="1"/>
    <n v="8"/>
    <x v="4"/>
    <x v="25"/>
    <n v="0.8"/>
  </r>
  <r>
    <x v="1"/>
    <n v="5"/>
    <x v="0"/>
    <x v="21"/>
    <n v="0.8"/>
  </r>
  <r>
    <x v="1"/>
    <n v="5"/>
    <x v="1"/>
    <x v="16"/>
    <n v="0.81"/>
  </r>
  <r>
    <x v="1"/>
    <n v="5"/>
    <x v="2"/>
    <x v="14"/>
    <n v="0.8"/>
  </r>
  <r>
    <x v="1"/>
    <n v="5"/>
    <x v="3"/>
    <x v="15"/>
    <n v="0.78"/>
  </r>
  <r>
    <x v="1"/>
    <n v="5"/>
    <x v="4"/>
    <x v="20"/>
    <n v="0.87"/>
  </r>
  <r>
    <x v="1"/>
    <n v="6"/>
    <x v="0"/>
    <x v="5"/>
    <n v="0.94"/>
  </r>
  <r>
    <x v="1"/>
    <n v="6"/>
    <x v="1"/>
    <x v="31"/>
    <n v="0.79"/>
  </r>
  <r>
    <x v="1"/>
    <n v="6"/>
    <x v="2"/>
    <x v="10"/>
    <n v="0.84"/>
  </r>
  <r>
    <x v="1"/>
    <n v="6"/>
    <x v="3"/>
    <x v="25"/>
    <n v="0.77"/>
  </r>
  <r>
    <x v="1"/>
    <n v="6"/>
    <x v="4"/>
    <x v="26"/>
    <n v="0.74"/>
  </r>
  <r>
    <x v="1"/>
    <n v="3"/>
    <x v="0"/>
    <x v="3"/>
    <n v="0.8"/>
  </r>
  <r>
    <x v="1"/>
    <n v="3"/>
    <x v="1"/>
    <x v="8"/>
    <n v="0.91"/>
  </r>
  <r>
    <x v="1"/>
    <n v="3"/>
    <x v="2"/>
    <x v="9"/>
    <n v="0.85"/>
  </r>
  <r>
    <x v="1"/>
    <n v="3"/>
    <x v="3"/>
    <x v="20"/>
    <n v="0.8"/>
  </r>
  <r>
    <x v="1"/>
    <n v="3"/>
    <x v="4"/>
    <x v="23"/>
    <n v="0.82"/>
  </r>
  <r>
    <x v="1"/>
    <n v="9"/>
    <x v="0"/>
    <x v="15"/>
    <n v="0.98"/>
  </r>
  <r>
    <x v="1"/>
    <n v="9"/>
    <x v="1"/>
    <x v="31"/>
    <n v="0.94"/>
  </r>
  <r>
    <x v="1"/>
    <n v="9"/>
    <x v="2"/>
    <x v="20"/>
    <n v="0.83"/>
  </r>
  <r>
    <x v="1"/>
    <n v="9"/>
    <x v="3"/>
    <x v="13"/>
    <n v="0.65"/>
  </r>
  <r>
    <x v="1"/>
    <n v="9"/>
    <x v="4"/>
    <x v="24"/>
    <n v="0.83"/>
  </r>
  <r>
    <x v="1"/>
    <n v="1"/>
    <x v="0"/>
    <x v="7"/>
    <n v="0.89"/>
  </r>
  <r>
    <x v="1"/>
    <n v="1"/>
    <x v="1"/>
    <x v="1"/>
    <n v="0.89"/>
  </r>
  <r>
    <x v="1"/>
    <n v="1"/>
    <x v="2"/>
    <x v="18"/>
    <n v="0.9"/>
  </r>
  <r>
    <x v="1"/>
    <n v="1"/>
    <x v="3"/>
    <x v="8"/>
    <n v="0.78"/>
  </r>
  <r>
    <x v="1"/>
    <n v="1"/>
    <x v="4"/>
    <x v="8"/>
    <n v="0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7C7E6-E244-4FA1-8E74-D2373FFE3A0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6:C119" firstHeaderRow="0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33">
        <item x="6"/>
        <item x="28"/>
        <item x="2"/>
        <item x="30"/>
        <item x="0"/>
        <item x="12"/>
        <item x="5"/>
        <item x="15"/>
        <item x="3"/>
        <item x="22"/>
        <item x="18"/>
        <item x="9"/>
        <item x="11"/>
        <item x="14"/>
        <item x="7"/>
        <item x="20"/>
        <item x="19"/>
        <item x="21"/>
        <item x="25"/>
        <item x="26"/>
        <item x="13"/>
        <item x="17"/>
        <item x="10"/>
        <item x="1"/>
        <item x="16"/>
        <item x="27"/>
        <item x="29"/>
        <item x="8"/>
        <item x="24"/>
        <item x="23"/>
        <item x="4"/>
        <item x="31"/>
        <item t="default"/>
      </items>
    </pivotField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cision" fld="3" subtotal="average" baseField="2" baseItem="0"/>
    <dataField name="Average of recall" fld="4" subtotal="average" baseField="0" baseItem="0"/>
  </dataFields>
  <conditionalFormats count="4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E9B-02A8-4A6E-9A9C-4104E745268F}">
  <dimension ref="B2:S39"/>
  <sheetViews>
    <sheetView showGridLines="0" workbookViewId="0"/>
  </sheetViews>
  <sheetFormatPr defaultRowHeight="14.4" x14ac:dyDescent="0.3"/>
  <cols>
    <col min="1" max="1" width="5.33203125" customWidth="1"/>
    <col min="3" max="3" width="11.88671875" customWidth="1"/>
    <col min="4" max="4" width="10.6640625" customWidth="1"/>
    <col min="6" max="6" width="10.6640625" customWidth="1"/>
    <col min="8" max="8" width="10.6640625" style="11" customWidth="1"/>
    <col min="10" max="10" width="10.6640625" style="16" customWidth="1"/>
    <col min="12" max="12" width="10.6640625" customWidth="1"/>
    <col min="14" max="14" width="10.6640625" customWidth="1"/>
    <col min="16" max="16" width="10.6640625" style="16" customWidth="1"/>
    <col min="18" max="18" width="10.6640625" style="16" customWidth="1"/>
  </cols>
  <sheetData>
    <row r="2" spans="2:19" ht="20.399999999999999" customHeight="1" x14ac:dyDescent="0.3">
      <c r="B2" s="12"/>
      <c r="C2" s="20" t="s">
        <v>14</v>
      </c>
      <c r="D2" s="51" t="s">
        <v>13</v>
      </c>
      <c r="E2" s="52"/>
      <c r="F2" s="52"/>
      <c r="G2" s="52"/>
      <c r="H2" s="52"/>
      <c r="I2" s="52"/>
      <c r="J2" s="52"/>
      <c r="K2" s="53"/>
      <c r="L2" s="47" t="s">
        <v>21</v>
      </c>
      <c r="M2" s="48" t="s">
        <v>22</v>
      </c>
      <c r="N2" s="48" t="s">
        <v>22</v>
      </c>
      <c r="O2" s="48" t="s">
        <v>22</v>
      </c>
      <c r="P2" s="48" t="s">
        <v>22</v>
      </c>
      <c r="Q2" s="48" t="s">
        <v>22</v>
      </c>
      <c r="R2" s="48" t="s">
        <v>22</v>
      </c>
      <c r="S2" s="48" t="s">
        <v>22</v>
      </c>
    </row>
    <row r="3" spans="2:19" s="1" customFormat="1" ht="18" customHeight="1" x14ac:dyDescent="0.3">
      <c r="B3" s="35" t="s">
        <v>15</v>
      </c>
      <c r="C3" s="21"/>
      <c r="D3" s="22" t="s">
        <v>9</v>
      </c>
      <c r="E3" s="22"/>
      <c r="F3" s="22" t="s">
        <v>10</v>
      </c>
      <c r="G3" s="22"/>
      <c r="H3" s="22" t="s">
        <v>11</v>
      </c>
      <c r="I3" s="22"/>
      <c r="J3" s="22" t="s">
        <v>12</v>
      </c>
      <c r="K3" s="23"/>
      <c r="L3" s="36" t="s">
        <v>9</v>
      </c>
      <c r="M3" s="37" t="s">
        <v>22</v>
      </c>
      <c r="N3" s="37" t="s">
        <v>10</v>
      </c>
      <c r="O3" s="37" t="s">
        <v>22</v>
      </c>
      <c r="P3" s="37" t="s">
        <v>11</v>
      </c>
      <c r="Q3" s="37" t="s">
        <v>22</v>
      </c>
      <c r="R3" s="37" t="s">
        <v>12</v>
      </c>
      <c r="S3" s="38" t="s">
        <v>22</v>
      </c>
    </row>
    <row r="4" spans="2:19" x14ac:dyDescent="0.3">
      <c r="B4" s="24"/>
      <c r="C4" s="25"/>
      <c r="D4" s="26" t="s">
        <v>0</v>
      </c>
      <c r="E4" s="26" t="s">
        <v>1</v>
      </c>
      <c r="F4" s="26" t="s">
        <v>0</v>
      </c>
      <c r="G4" s="26" t="s">
        <v>1</v>
      </c>
      <c r="H4" s="26" t="s">
        <v>0</v>
      </c>
      <c r="I4" s="26" t="s">
        <v>1</v>
      </c>
      <c r="J4" s="26" t="s">
        <v>0</v>
      </c>
      <c r="K4" s="27" t="s">
        <v>1</v>
      </c>
      <c r="L4" s="39" t="s">
        <v>0</v>
      </c>
      <c r="M4" s="40" t="s">
        <v>1</v>
      </c>
      <c r="N4" s="40" t="s">
        <v>0</v>
      </c>
      <c r="O4" s="40" t="s">
        <v>1</v>
      </c>
      <c r="P4" s="40" t="s">
        <v>0</v>
      </c>
      <c r="Q4" s="40" t="s">
        <v>1</v>
      </c>
      <c r="R4" s="40" t="s">
        <v>0</v>
      </c>
      <c r="S4" s="41" t="s">
        <v>1</v>
      </c>
    </row>
    <row r="5" spans="2:19" x14ac:dyDescent="0.3">
      <c r="B5" s="49" t="s">
        <v>6</v>
      </c>
      <c r="C5" s="2" t="s">
        <v>2</v>
      </c>
      <c r="D5" s="3">
        <f>[1]Comparison!C5</f>
        <v>0.8670833333333331</v>
      </c>
      <c r="E5" s="8">
        <f>[1]Comparison!D5</f>
        <v>3.4623470684237025E-2</v>
      </c>
      <c r="F5" s="3">
        <f>[1]Comparison!E5</f>
        <v>0.86999999999999977</v>
      </c>
      <c r="G5" s="8">
        <f>[1]Comparison!F5</f>
        <v>3.5921645053273145E-2</v>
      </c>
      <c r="H5" s="3">
        <f>[1]Comparison!G5</f>
        <v>0.8358333333333331</v>
      </c>
      <c r="I5" s="8">
        <f>[1]Comparison!H5</f>
        <v>4.4910211348125902E-2</v>
      </c>
      <c r="J5" s="3">
        <f>[1]Comparison!I5</f>
        <v>0.82083333333333319</v>
      </c>
      <c r="K5" s="13">
        <f>[1]Comparison!J5</f>
        <v>3.2173844190584319E-2</v>
      </c>
      <c r="L5" s="17">
        <f>[1]Comparison!K5</f>
        <v>0.84499999999999997</v>
      </c>
      <c r="M5" s="8">
        <f>[1]Comparison!L5</f>
        <v>4.3839194791875431E-2</v>
      </c>
      <c r="N5" s="3">
        <f>[1]Comparison!M5</f>
        <v>0.85</v>
      </c>
      <c r="O5" s="8">
        <f>[1]Comparison!N5</f>
        <v>4.506939094329987E-2</v>
      </c>
      <c r="P5" s="3">
        <f>[1]Comparison!O5</f>
        <v>0.81750000000000012</v>
      </c>
      <c r="Q5" s="8">
        <f>[1]Comparison!P5</f>
        <v>4.9686517285879479E-2</v>
      </c>
      <c r="R5" s="3">
        <f>[1]Comparison!Q5</f>
        <v>0.80249999999999999</v>
      </c>
      <c r="S5" s="13">
        <f>[1]Comparison!R5</f>
        <v>2.7099354235848503E-2</v>
      </c>
    </row>
    <row r="6" spans="2:19" x14ac:dyDescent="0.3">
      <c r="B6" s="49"/>
      <c r="C6" s="4" t="s">
        <v>18</v>
      </c>
      <c r="D6" s="5">
        <f>[1]Comparison!C6</f>
        <v>0.72874999999999979</v>
      </c>
      <c r="E6" s="9">
        <f>[1]Comparison!D6</f>
        <v>4.4619339043363904E-2</v>
      </c>
      <c r="F6" s="5">
        <f>[1]Comparison!E6</f>
        <v>0.72874999999999979</v>
      </c>
      <c r="G6" s="9">
        <f>[1]Comparison!F6</f>
        <v>4.4619339043363904E-2</v>
      </c>
      <c r="H6" s="5">
        <f>[1]Comparison!G6</f>
        <v>0.64333333333333298</v>
      </c>
      <c r="I6" s="9">
        <f>[1]Comparison!H6</f>
        <v>6.2158790832655256E-2</v>
      </c>
      <c r="J6" s="5">
        <f>[1]Comparison!I6</f>
        <v>0.58499999999999974</v>
      </c>
      <c r="K6" s="14">
        <f>[1]Comparison!J6</f>
        <v>3.1574701986805301E-2</v>
      </c>
      <c r="L6" s="18">
        <f>[1]Comparison!K6</f>
        <v>0.75</v>
      </c>
      <c r="M6" s="9">
        <f>[1]Comparison!L6</f>
        <v>5.3764532919016408E-2</v>
      </c>
      <c r="N6" s="5">
        <f>[1]Comparison!M6</f>
        <v>0.75</v>
      </c>
      <c r="O6" s="9">
        <f>[1]Comparison!N6</f>
        <v>5.3764532919016408E-2</v>
      </c>
      <c r="P6" s="5">
        <f>[1]Comparison!O6</f>
        <v>0.66249999999999998</v>
      </c>
      <c r="Q6" s="9">
        <f>[1]Comparison!P6</f>
        <v>8.3385400400790274E-2</v>
      </c>
      <c r="R6" s="5">
        <f>[1]Comparison!Q6</f>
        <v>0.65250000000000008</v>
      </c>
      <c r="S6" s="14">
        <f>[1]Comparison!R6</f>
        <v>8.0719421454814852E-2</v>
      </c>
    </row>
    <row r="7" spans="2:19" x14ac:dyDescent="0.3">
      <c r="B7" s="49"/>
      <c r="C7" s="4" t="s">
        <v>3</v>
      </c>
      <c r="D7" s="5">
        <f>[1]Comparison!C7</f>
        <v>0.76291666666666658</v>
      </c>
      <c r="E7" s="9">
        <f>[1]Comparison!D7</f>
        <v>3.8623224518704168E-2</v>
      </c>
      <c r="F7" s="5">
        <f>[1]Comparison!E7</f>
        <v>0.73749999999999982</v>
      </c>
      <c r="G7" s="9">
        <f>[1]Comparison!F7</f>
        <v>3.0333791205335282E-2</v>
      </c>
      <c r="H7" s="5">
        <f>[1]Comparison!G7</f>
        <v>0.75416666666666632</v>
      </c>
      <c r="I7" s="9">
        <f>[1]Comparison!H7</f>
        <v>3.8414768572053434E-2</v>
      </c>
      <c r="J7" s="5">
        <f>[1]Comparison!I7</f>
        <v>0.69999999999999984</v>
      </c>
      <c r="K7" s="14">
        <f>[1]Comparison!J7</f>
        <v>3.2409060804383508E-2</v>
      </c>
      <c r="L7" s="18">
        <f>[1]Comparison!K7</f>
        <v>0.75500000000000012</v>
      </c>
      <c r="M7" s="9">
        <f>[1]Comparison!L7</f>
        <v>4.0117016339703007E-2</v>
      </c>
      <c r="N7" s="5">
        <f>[1]Comparison!M7</f>
        <v>0.71750000000000003</v>
      </c>
      <c r="O7" s="9">
        <f>[1]Comparison!N7</f>
        <v>5.6319401630344025E-2</v>
      </c>
      <c r="P7" s="5">
        <f>[1]Comparison!O7</f>
        <v>0.72</v>
      </c>
      <c r="Q7" s="9">
        <f>[1]Comparison!P7</f>
        <v>4.726917600297257E-2</v>
      </c>
      <c r="R7" s="5">
        <f>[1]Comparison!Q7</f>
        <v>0.6925</v>
      </c>
      <c r="S7" s="14">
        <f>[1]Comparison!R7</f>
        <v>5.7008771254956896E-2</v>
      </c>
    </row>
    <row r="8" spans="2:19" x14ac:dyDescent="0.3">
      <c r="B8" s="49"/>
      <c r="C8" s="4" t="s">
        <v>19</v>
      </c>
      <c r="D8" s="5">
        <f>[1]Comparison!C8</f>
        <v>0.86749999999999972</v>
      </c>
      <c r="E8" s="9">
        <f>[1]Comparison!D8</f>
        <v>4.7015991664775603E-2</v>
      </c>
      <c r="F8" s="5">
        <f>[1]Comparison!E8</f>
        <v>0.84833333333333305</v>
      </c>
      <c r="G8" s="9">
        <f>[1]Comparison!F8</f>
        <v>5.0911824647019918E-2</v>
      </c>
      <c r="H8" s="5">
        <f>[1]Comparison!G8</f>
        <v>0.86624999999999963</v>
      </c>
      <c r="I8" s="9">
        <f>[1]Comparison!H8</f>
        <v>4.6407389856932567E-2</v>
      </c>
      <c r="J8" s="5">
        <f>[1]Comparison!I8</f>
        <v>0.84708333333333319</v>
      </c>
      <c r="K8" s="14">
        <f>[1]Comparison!J8</f>
        <v>4.9751989072464906E-2</v>
      </c>
      <c r="L8" s="18">
        <f>[1]Comparison!K8</f>
        <v>0.87250000000000016</v>
      </c>
      <c r="M8" s="9">
        <f>[1]Comparison!L8</f>
        <v>4.6266888808304374E-2</v>
      </c>
      <c r="N8" s="5">
        <f>[1]Comparison!M8</f>
        <v>0.83750000000000002</v>
      </c>
      <c r="O8" s="9">
        <f>[1]Comparison!N8</f>
        <v>7.2886898685566276E-2</v>
      </c>
      <c r="P8" s="5">
        <f>[1]Comparison!O8</f>
        <v>0.87999999999999989</v>
      </c>
      <c r="Q8" s="9">
        <f>[1]Comparison!P8</f>
        <v>4.8894018039019889E-2</v>
      </c>
      <c r="R8" s="5">
        <f>[1]Comparison!Q8</f>
        <v>0.82499999999999996</v>
      </c>
      <c r="S8" s="14">
        <f>[1]Comparison!R8</f>
        <v>5.659615711335883E-2</v>
      </c>
    </row>
    <row r="9" spans="2:19" x14ac:dyDescent="0.3">
      <c r="B9" s="49"/>
      <c r="C9" s="4" t="s">
        <v>17</v>
      </c>
      <c r="D9" s="5">
        <f>[1]Comparison!C9</f>
        <v>0.87874999999999959</v>
      </c>
      <c r="E9" s="9">
        <f>[1]Comparison!D9</f>
        <v>3.9812930618637644E-2</v>
      </c>
      <c r="F9" s="5">
        <f>[1]Comparison!E9</f>
        <v>0.85499999999999987</v>
      </c>
      <c r="G9" s="9">
        <f>[1]Comparison!F9</f>
        <v>3.1821169141871115E-2</v>
      </c>
      <c r="H9" s="5">
        <f>[1]Comparison!G9</f>
        <v>0.87374999999999969</v>
      </c>
      <c r="I9" s="9">
        <f>[1]Comparison!H9</f>
        <v>3.857262270344379E-2</v>
      </c>
      <c r="J9" s="5">
        <f>[1]Comparison!I9</f>
        <v>0.85041666666666649</v>
      </c>
      <c r="K9" s="14">
        <f>[1]Comparison!J9</f>
        <v>3.1505896714389463E-2</v>
      </c>
      <c r="L9" s="18">
        <f>[1]Comparison!K9</f>
        <v>0.87750000000000006</v>
      </c>
      <c r="M9" s="9">
        <f>[1]Comparison!L9</f>
        <v>4.4546324203013653E-2</v>
      </c>
      <c r="N9" s="5">
        <f>[1]Comparison!M9</f>
        <v>0.85749999999999993</v>
      </c>
      <c r="O9" s="9">
        <f>[1]Comparison!N9</f>
        <v>7.2672209268743168E-2</v>
      </c>
      <c r="P9" s="5">
        <f>[1]Comparison!O9</f>
        <v>0.875</v>
      </c>
      <c r="Q9" s="9">
        <f>[1]Comparison!P9</f>
        <v>4.5927932677184598E-2</v>
      </c>
      <c r="R9" s="5">
        <f>[1]Comparison!Q9</f>
        <v>0.84749999999999992</v>
      </c>
      <c r="S9" s="14">
        <f>[1]Comparison!R9</f>
        <v>7.725768570181224E-2</v>
      </c>
    </row>
    <row r="10" spans="2:19" x14ac:dyDescent="0.3">
      <c r="B10" s="49"/>
      <c r="C10" s="4" t="s">
        <v>4</v>
      </c>
      <c r="D10" s="5">
        <f>[1]Comparison!C10</f>
        <v>0.86416666666666653</v>
      </c>
      <c r="E10" s="9">
        <f>[1]Comparison!D10</f>
        <v>2.2214625437610654E-2</v>
      </c>
      <c r="F10" s="5">
        <f>[1]Comparison!E10</f>
        <v>0.8670833333333331</v>
      </c>
      <c r="G10" s="9">
        <f>[1]Comparison!F10</f>
        <v>2.0112530643578472E-2</v>
      </c>
      <c r="H10" s="5">
        <f>[1]Comparison!G10</f>
        <v>0.86999999999999955</v>
      </c>
      <c r="I10" s="9">
        <f>[1]Comparison!H10</f>
        <v>3.1131720604196788E-2</v>
      </c>
      <c r="J10" s="5">
        <f>[1]Comparison!I10</f>
        <v>0.85458333333333325</v>
      </c>
      <c r="K10" s="14">
        <f>[1]Comparison!J10</f>
        <v>4.0755665931935831E-2</v>
      </c>
      <c r="L10" s="18">
        <f>[1]Comparison!K10</f>
        <v>0.85500000000000009</v>
      </c>
      <c r="M10" s="9">
        <f>[1]Comparison!L10</f>
        <v>3.0103986446980726E-2</v>
      </c>
      <c r="N10" s="5">
        <f>[1]Comparison!M10</f>
        <v>0.86250000000000004</v>
      </c>
      <c r="O10" s="9">
        <f>[1]Comparison!N10</f>
        <v>2.9315098498896425E-2</v>
      </c>
      <c r="P10" s="5">
        <f>[1]Comparison!O10</f>
        <v>0.84250000000000003</v>
      </c>
      <c r="Q10" s="9">
        <f>[1]Comparison!P10</f>
        <v>3.7080992435478327E-2</v>
      </c>
      <c r="R10" s="5">
        <f>[1]Comparison!Q10</f>
        <v>0.84250000000000003</v>
      </c>
      <c r="S10" s="14">
        <f>[1]Comparison!R10</f>
        <v>4.5586456322026181E-2</v>
      </c>
    </row>
    <row r="11" spans="2:19" x14ac:dyDescent="0.3">
      <c r="B11" s="49"/>
      <c r="C11" s="4" t="s">
        <v>5</v>
      </c>
      <c r="D11" s="5">
        <f>[1]Comparison!C11</f>
        <v>0.86166666666666614</v>
      </c>
      <c r="E11" s="9">
        <f>[1]Comparison!D11</f>
        <v>4.9181671439221822E-2</v>
      </c>
      <c r="F11" s="5">
        <f>[1]Comparison!E11</f>
        <v>0.85708333333333298</v>
      </c>
      <c r="G11" s="9">
        <f>[1]Comparison!F11</f>
        <v>4.6130664361619764E-2</v>
      </c>
      <c r="H11" s="5">
        <f>[1]Comparison!G11</f>
        <v>0.86666666666666647</v>
      </c>
      <c r="I11" s="9">
        <f>[1]Comparison!H11</f>
        <v>4.1063340300889706E-2</v>
      </c>
      <c r="J11" s="5">
        <f>[1]Comparison!I11</f>
        <v>0.85666666666666624</v>
      </c>
      <c r="K11" s="14">
        <f>[1]Comparison!J11</f>
        <v>3.9374448849758263E-2</v>
      </c>
      <c r="L11" s="18">
        <f>[1]Comparison!K11</f>
        <v>0.84750000000000014</v>
      </c>
      <c r="M11" s="9">
        <f>[1]Comparison!L11</f>
        <v>1.629800601300661E-2</v>
      </c>
      <c r="N11" s="5">
        <f>[1]Comparison!M11</f>
        <v>0.83000000000000007</v>
      </c>
      <c r="O11" s="9">
        <f>[1]Comparison!N11</f>
        <v>5.4914706591221975E-2</v>
      </c>
      <c r="P11" s="5">
        <f>[1]Comparison!O11</f>
        <v>0.84749999999999992</v>
      </c>
      <c r="Q11" s="9">
        <f>[1]Comparison!P11</f>
        <v>2.5617376914899015E-2</v>
      </c>
      <c r="R11" s="5">
        <f>[1]Comparison!Q11</f>
        <v>0.78999999999999992</v>
      </c>
      <c r="S11" s="14">
        <f>[1]Comparison!R11</f>
        <v>4.183300132670377E-2</v>
      </c>
    </row>
    <row r="12" spans="2:19" x14ac:dyDescent="0.3">
      <c r="B12" s="50"/>
      <c r="C12" s="6" t="s">
        <v>20</v>
      </c>
      <c r="D12" s="7">
        <f>[1]Comparison!C12</f>
        <v>0.85666666666666647</v>
      </c>
      <c r="E12" s="10">
        <f>[1]Comparison!D12</f>
        <v>3.8903147187741981E-2</v>
      </c>
      <c r="F12" s="7">
        <f>[1]Comparison!E12</f>
        <v>0.84958333333333302</v>
      </c>
      <c r="G12" s="10">
        <f>[1]Comparison!F12</f>
        <v>3.5367613088184917E-2</v>
      </c>
      <c r="H12" s="7">
        <f>[1]Comparison!G12</f>
        <v>0.82333333333333303</v>
      </c>
      <c r="I12" s="10">
        <f>[1]Comparison!H12</f>
        <v>5.3224987605029472E-2</v>
      </c>
      <c r="J12" s="7">
        <f>[1]Comparison!I12</f>
        <v>0.80291666666666628</v>
      </c>
      <c r="K12" s="15">
        <f>[1]Comparison!J12</f>
        <v>5.4098514818389974E-2</v>
      </c>
      <c r="L12" s="19">
        <f>[1]Comparison!K12</f>
        <v>0.84749999999999992</v>
      </c>
      <c r="M12" s="10">
        <f>[1]Comparison!L12</f>
        <v>3.3541019662496847E-2</v>
      </c>
      <c r="N12" s="7">
        <f>[1]Comparison!M12</f>
        <v>0.8125</v>
      </c>
      <c r="O12" s="10">
        <f>[1]Comparison!N12</f>
        <v>8.0525617042032066E-2</v>
      </c>
      <c r="P12" s="7">
        <f>[1]Comparison!O12</f>
        <v>0.65500000000000003</v>
      </c>
      <c r="Q12" s="10">
        <f>[1]Comparison!P12</f>
        <v>5.04665730954659E-2</v>
      </c>
      <c r="R12" s="7">
        <f>[1]Comparison!Q12</f>
        <v>0.7</v>
      </c>
      <c r="S12" s="15">
        <f>[1]Comparison!R12</f>
        <v>4.6770717334674264E-2</v>
      </c>
    </row>
    <row r="13" spans="2:19" x14ac:dyDescent="0.3">
      <c r="B13" s="30"/>
      <c r="C13" s="25"/>
      <c r="D13" s="26"/>
      <c r="E13" s="31"/>
      <c r="F13" s="26"/>
      <c r="G13" s="31"/>
      <c r="H13" s="26"/>
      <c r="I13" s="31"/>
      <c r="J13" s="26"/>
      <c r="K13" s="32"/>
      <c r="L13" s="28"/>
      <c r="M13" s="33"/>
      <c r="N13" s="29"/>
      <c r="O13" s="33"/>
      <c r="P13" s="29"/>
      <c r="Q13" s="33"/>
      <c r="R13" s="29"/>
      <c r="S13" s="34"/>
    </row>
    <row r="14" spans="2:19" x14ac:dyDescent="0.3">
      <c r="B14" s="49" t="s">
        <v>7</v>
      </c>
      <c r="C14" s="2" t="s">
        <v>2</v>
      </c>
      <c r="D14" s="3">
        <f>[2]Comparison!C5</f>
        <v>0.81018518518518468</v>
      </c>
      <c r="E14" s="8">
        <f>[2]Comparison!D5</f>
        <v>4.2703157620741172E-2</v>
      </c>
      <c r="F14" s="3">
        <f>[2]Comparison!E5</f>
        <v>0.79537037037037006</v>
      </c>
      <c r="G14" s="8">
        <f>[2]Comparison!F5</f>
        <v>4.516203110465631E-2</v>
      </c>
      <c r="H14" s="3">
        <f>[2]Comparison!G5</f>
        <v>0.75277777777777732</v>
      </c>
      <c r="I14" s="8">
        <f>[2]Comparison!H5</f>
        <v>4.6729455114612718E-2</v>
      </c>
      <c r="J14" s="3">
        <f>[2]Comparison!I5</f>
        <v>0.73888888888888837</v>
      </c>
      <c r="K14" s="13">
        <f>[2]Comparison!J5</f>
        <v>1.0015420209622464E-2</v>
      </c>
      <c r="L14" s="17">
        <f>[2]Comparison!K5</f>
        <v>0.79444444444444395</v>
      </c>
      <c r="M14" s="8">
        <f>[2]Comparison!L5</f>
        <v>2.545875386086582E-2</v>
      </c>
      <c r="N14" s="3">
        <f>[2]Comparison!M5</f>
        <v>0.79999999999999971</v>
      </c>
      <c r="O14" s="8">
        <f>[2]Comparison!N5</f>
        <v>1.6666666666666496E-2</v>
      </c>
      <c r="P14" s="3">
        <f>[2]Comparison!O5</f>
        <v>0.69444444444444409</v>
      </c>
      <c r="Q14" s="8">
        <f>[2]Comparison!P5</f>
        <v>3.4694433324435663E-2</v>
      </c>
      <c r="R14" s="3">
        <f>[2]Comparison!Q5</f>
        <v>0.67222222222222194</v>
      </c>
      <c r="S14" s="13">
        <f>[2]Comparison!R5</f>
        <v>5.3575837561071885E-2</v>
      </c>
    </row>
    <row r="15" spans="2:19" x14ac:dyDescent="0.3">
      <c r="B15" s="49"/>
      <c r="C15" s="4" t="s">
        <v>18</v>
      </c>
      <c r="D15" s="5">
        <f>[2]Comparison!C6</f>
        <v>0.66481481481481441</v>
      </c>
      <c r="E15" s="9">
        <f>[2]Comparison!D6</f>
        <v>5.1545057998950636E-2</v>
      </c>
      <c r="F15" s="5">
        <f>[2]Comparison!E6</f>
        <v>0.66388888888888831</v>
      </c>
      <c r="G15" s="9">
        <f>[2]Comparison!F6</f>
        <v>5.144516438181107E-2</v>
      </c>
      <c r="H15" s="5">
        <f>[2]Comparison!G6</f>
        <v>0.63703703703703674</v>
      </c>
      <c r="I15" s="9">
        <f>[2]Comparison!H6</f>
        <v>2.1576259625428047E-2</v>
      </c>
      <c r="J15" s="5">
        <f>[2]Comparison!I6</f>
        <v>0.5851851851851847</v>
      </c>
      <c r="K15" s="14">
        <f>[2]Comparison!J6</f>
        <v>3.1954507271735981E-2</v>
      </c>
      <c r="L15" s="18">
        <f>[2]Comparison!K6</f>
        <v>0.69444444444444409</v>
      </c>
      <c r="M15" s="9">
        <f>[2]Comparison!L6</f>
        <v>1.9245008972987331E-2</v>
      </c>
      <c r="N15" s="5">
        <f>[2]Comparison!M6</f>
        <v>0.69444444444444409</v>
      </c>
      <c r="O15" s="9">
        <f>[2]Comparison!N6</f>
        <v>1.9245008972987331E-2</v>
      </c>
      <c r="P15" s="5">
        <f>[2]Comparison!O6</f>
        <v>0.54999999999999938</v>
      </c>
      <c r="Q15" s="9">
        <f>[2]Comparison!P6</f>
        <v>5.7735026918962568E-2</v>
      </c>
      <c r="R15" s="5">
        <f>[2]Comparison!Q6</f>
        <v>0.5444444444444444</v>
      </c>
      <c r="S15" s="14">
        <f>[2]Comparison!R6</f>
        <v>9.6225044864939862E-3</v>
      </c>
    </row>
    <row r="16" spans="2:19" x14ac:dyDescent="0.3">
      <c r="B16" s="49"/>
      <c r="C16" s="4" t="s">
        <v>3</v>
      </c>
      <c r="D16" s="5">
        <f>[2]Comparison!C7</f>
        <v>0.69259259259259187</v>
      </c>
      <c r="E16" s="9">
        <f>[2]Comparison!D7</f>
        <v>4.8538305266967542E-2</v>
      </c>
      <c r="F16" s="5">
        <f>[2]Comparison!E7</f>
        <v>0.66481481481481441</v>
      </c>
      <c r="G16" s="9">
        <f>[2]Comparison!F7</f>
        <v>4.047683887850783E-2</v>
      </c>
      <c r="H16" s="5">
        <f>[2]Comparison!G7</f>
        <v>0.65740740740740666</v>
      </c>
      <c r="I16" s="9">
        <f>[2]Comparison!H7</f>
        <v>3.5282516450477065E-2</v>
      </c>
      <c r="J16" s="5">
        <f>[2]Comparison!I7</f>
        <v>0.6138888888888886</v>
      </c>
      <c r="K16" s="14">
        <f>[2]Comparison!J7</f>
        <v>1.001542020962245E-2</v>
      </c>
      <c r="L16" s="18">
        <f>[2]Comparison!K7</f>
        <v>0.63888888888888862</v>
      </c>
      <c r="M16" s="9">
        <f>[2]Comparison!L7</f>
        <v>5.8531409738070903E-2</v>
      </c>
      <c r="N16" s="5">
        <f>[2]Comparison!M7</f>
        <v>0.62222222222222168</v>
      </c>
      <c r="O16" s="9">
        <f>[2]Comparison!N7</f>
        <v>5.0917507721731578E-2</v>
      </c>
      <c r="P16" s="5">
        <f>[2]Comparison!O7</f>
        <v>0.58888888888888868</v>
      </c>
      <c r="Q16" s="9">
        <f>[2]Comparison!P7</f>
        <v>9.6225044864939203E-3</v>
      </c>
      <c r="R16" s="5">
        <f>[2]Comparison!Q7</f>
        <v>0.52777777777777768</v>
      </c>
      <c r="S16" s="14">
        <f>[2]Comparison!R7</f>
        <v>2.5458753860865761E-2</v>
      </c>
    </row>
    <row r="17" spans="2:19" x14ac:dyDescent="0.3">
      <c r="B17" s="49"/>
      <c r="C17" s="4" t="s">
        <v>19</v>
      </c>
      <c r="D17" s="5">
        <f>[2]Comparison!C8</f>
        <v>0.780555555555555</v>
      </c>
      <c r="E17" s="9">
        <f>[2]Comparison!D8</f>
        <v>3.3793125168323522E-2</v>
      </c>
      <c r="F17" s="5">
        <f>[2]Comparison!E8</f>
        <v>0.78518518518518465</v>
      </c>
      <c r="G17" s="9">
        <f>[2]Comparison!F8</f>
        <v>2.7824035557993895E-2</v>
      </c>
      <c r="H17" s="5">
        <f>[2]Comparison!G8</f>
        <v>0.77592592592592535</v>
      </c>
      <c r="I17" s="9">
        <f>[2]Comparison!H8</f>
        <v>3.2195071575396021E-2</v>
      </c>
      <c r="J17" s="5">
        <f>[2]Comparison!I8</f>
        <v>0.77592592592592524</v>
      </c>
      <c r="K17" s="14">
        <f>[2]Comparison!J8</f>
        <v>3.5282516450477065E-2</v>
      </c>
      <c r="L17" s="18">
        <f>[2]Comparison!K8</f>
        <v>0.74444444444444402</v>
      </c>
      <c r="M17" s="9">
        <f>[2]Comparison!L8</f>
        <v>2.5458753860865869E-2</v>
      </c>
      <c r="N17" s="5">
        <f>[2]Comparison!M8</f>
        <v>0.77777777777777768</v>
      </c>
      <c r="O17" s="9">
        <f>[2]Comparison!N8</f>
        <v>6.9388866648871006E-2</v>
      </c>
      <c r="P17" s="5">
        <f>[2]Comparison!O8</f>
        <v>0.7388888888888886</v>
      </c>
      <c r="Q17" s="9">
        <f>[2]Comparison!P8</f>
        <v>1.9245008972987906E-2</v>
      </c>
      <c r="R17" s="5">
        <f>[2]Comparison!Q8</f>
        <v>0.72222222222222199</v>
      </c>
      <c r="S17" s="14">
        <f>[2]Comparison!R8</f>
        <v>6.3098981620002811E-2</v>
      </c>
    </row>
    <row r="18" spans="2:19" x14ac:dyDescent="0.3">
      <c r="B18" s="49"/>
      <c r="C18" s="4" t="s">
        <v>17</v>
      </c>
      <c r="D18" s="5">
        <f>[2]Comparison!C9</f>
        <v>0.77407407407407336</v>
      </c>
      <c r="E18" s="9">
        <f>[2]Comparison!D9</f>
        <v>8.9293062601788382E-3</v>
      </c>
      <c r="F18" s="5">
        <f>[2]Comparison!E9</f>
        <v>0.77314814814814758</v>
      </c>
      <c r="G18" s="9">
        <f>[2]Comparison!F9</f>
        <v>1.8907942459872321E-2</v>
      </c>
      <c r="H18" s="5">
        <f>[2]Comparison!G9</f>
        <v>0.7638888888888884</v>
      </c>
      <c r="I18" s="9">
        <f>[2]Comparison!H9</f>
        <v>1.2729376930432832E-2</v>
      </c>
      <c r="J18" s="5">
        <f>[2]Comparison!I9</f>
        <v>0.75740740740740709</v>
      </c>
      <c r="K18" s="14">
        <f>[2]Comparison!J9</f>
        <v>9.7552349563449318E-3</v>
      </c>
      <c r="L18" s="18">
        <f>[2]Comparison!K9</f>
        <v>0.76111111111111074</v>
      </c>
      <c r="M18" s="9">
        <f>[2]Comparison!L9</f>
        <v>2.5458753860865772E-2</v>
      </c>
      <c r="N18" s="5">
        <f>[2]Comparison!M9</f>
        <v>0.72222222222222199</v>
      </c>
      <c r="O18" s="9">
        <f>[2]Comparison!N9</f>
        <v>6.3098981620002811E-2</v>
      </c>
      <c r="P18" s="5">
        <f>[2]Comparison!O9</f>
        <v>0.74999999999999944</v>
      </c>
      <c r="Q18" s="9">
        <f>[2]Comparison!P9</f>
        <v>2.8867513459481315E-2</v>
      </c>
      <c r="R18" s="5">
        <f>[2]Comparison!Q9</f>
        <v>0.72222222222222199</v>
      </c>
      <c r="S18" s="14">
        <f>[2]Comparison!R9</f>
        <v>1.9245008972987331E-2</v>
      </c>
    </row>
    <row r="19" spans="2:19" x14ac:dyDescent="0.3">
      <c r="B19" s="49"/>
      <c r="C19" s="4" t="s">
        <v>4</v>
      </c>
      <c r="D19" s="5">
        <f>[2]Comparison!C10</f>
        <v>0.76666666666666627</v>
      </c>
      <c r="E19" s="9">
        <f>[2]Comparison!D10</f>
        <v>3.2749517007087892E-2</v>
      </c>
      <c r="F19" s="5">
        <f>[2]Comparison!E10</f>
        <v>0.77870370370370345</v>
      </c>
      <c r="G19" s="9">
        <f>[2]Comparison!F10</f>
        <v>4.4990854123171491E-2</v>
      </c>
      <c r="H19" s="5">
        <f>[2]Comparison!G10</f>
        <v>0.76666666666666627</v>
      </c>
      <c r="I19" s="9">
        <f>[2]Comparison!H10</f>
        <v>4.4444444444444509E-2</v>
      </c>
      <c r="J19" s="5">
        <f>[2]Comparison!I10</f>
        <v>0.75092592592592533</v>
      </c>
      <c r="K19" s="14">
        <f>[2]Comparison!J10</f>
        <v>6.9740111324631537E-2</v>
      </c>
      <c r="L19" s="18">
        <f>[2]Comparison!K10</f>
        <v>0.72777777777777752</v>
      </c>
      <c r="M19" s="9">
        <f>[2]Comparison!L10</f>
        <v>2.5458753860865761E-2</v>
      </c>
      <c r="N19" s="5">
        <f>[2]Comparison!M10</f>
        <v>0.76111111111111063</v>
      </c>
      <c r="O19" s="9">
        <f>[2]Comparison!N10</f>
        <v>5.0917507721731467E-2</v>
      </c>
      <c r="P19" s="5">
        <f>[2]Comparison!O10</f>
        <v>0.69999999999999962</v>
      </c>
      <c r="Q19" s="9">
        <f>[2]Comparison!P10</f>
        <v>4.409585518440956E-2</v>
      </c>
      <c r="R19" s="5">
        <f>[2]Comparison!Q10</f>
        <v>0.7388888888888886</v>
      </c>
      <c r="S19" s="14">
        <f>[2]Comparison!R10</f>
        <v>5.3575837561072148E-2</v>
      </c>
    </row>
    <row r="20" spans="2:19" x14ac:dyDescent="0.3">
      <c r="B20" s="49"/>
      <c r="C20" s="4" t="s">
        <v>5</v>
      </c>
      <c r="D20" s="5">
        <f>[2]Comparison!C11</f>
        <v>0.78055555555555534</v>
      </c>
      <c r="E20" s="9">
        <f>[2]Comparison!D11</f>
        <v>3.0932024237944528E-2</v>
      </c>
      <c r="F20" s="5">
        <f>[2]Comparison!E11</f>
        <v>0.79722222222222205</v>
      </c>
      <c r="G20" s="9">
        <f>[2]Comparison!F11</f>
        <v>1.1111111111111018E-2</v>
      </c>
      <c r="H20" s="5">
        <f>[2]Comparison!G11</f>
        <v>0.76018518518518474</v>
      </c>
      <c r="I20" s="9">
        <f>[2]Comparison!H11</f>
        <v>3.7917768943413428E-2</v>
      </c>
      <c r="J20" s="5">
        <f>[2]Comparison!I11</f>
        <v>0.76203703703703629</v>
      </c>
      <c r="K20" s="14">
        <f>[2]Comparison!J11</f>
        <v>2.0475318877311209E-2</v>
      </c>
      <c r="L20" s="18">
        <f>[2]Comparison!K11</f>
        <v>0.6777777777777777</v>
      </c>
      <c r="M20" s="9">
        <f>[2]Comparison!L11</f>
        <v>0.11097213530798872</v>
      </c>
      <c r="N20" s="5">
        <f>[2]Comparison!M11</f>
        <v>0.6777777777777777</v>
      </c>
      <c r="O20" s="9">
        <f>[2]Comparison!N11</f>
        <v>7.5154162547048237E-2</v>
      </c>
      <c r="P20" s="5">
        <f>[2]Comparison!O11</f>
        <v>0.59999999999999964</v>
      </c>
      <c r="Q20" s="9">
        <f>[2]Comparison!P11</f>
        <v>0.10137937550497003</v>
      </c>
      <c r="R20" s="5">
        <f>[2]Comparison!Q11</f>
        <v>0.69444444444444409</v>
      </c>
      <c r="S20" s="14">
        <f>[2]Comparison!R11</f>
        <v>3.4694433324435663E-2</v>
      </c>
    </row>
    <row r="21" spans="2:19" x14ac:dyDescent="0.3">
      <c r="B21" s="50"/>
      <c r="C21" s="6" t="s">
        <v>20</v>
      </c>
      <c r="D21" s="7">
        <f>[2]Comparison!C12</f>
        <v>0.78611111111111065</v>
      </c>
      <c r="E21" s="10">
        <f>[2]Comparison!D12</f>
        <v>2.2047927592205158E-2</v>
      </c>
      <c r="F21" s="7">
        <f>[2]Comparison!E12</f>
        <v>0.73611111111111072</v>
      </c>
      <c r="G21" s="10">
        <f>[2]Comparison!F12</f>
        <v>5.8794473579213129E-2</v>
      </c>
      <c r="H21" s="7">
        <f>[2]Comparison!G12</f>
        <v>0.68796296296296278</v>
      </c>
      <c r="I21" s="10">
        <f>[2]Comparison!H12</f>
        <v>3.3139870681802144E-2</v>
      </c>
      <c r="J21" s="7">
        <f>[2]Comparison!I12</f>
        <v>0.656481481481481</v>
      </c>
      <c r="K21" s="15">
        <f>[2]Comparison!J12</f>
        <v>4.169751944147327E-2</v>
      </c>
      <c r="L21" s="19">
        <f>[2]Comparison!K12</f>
        <v>0.69444444444444431</v>
      </c>
      <c r="M21" s="10">
        <f>[2]Comparison!L12</f>
        <v>4.194352464039286E-2</v>
      </c>
      <c r="N21" s="7">
        <f>[2]Comparison!M12</f>
        <v>0.62222222222222201</v>
      </c>
      <c r="O21" s="10">
        <f>[2]Comparison!N12</f>
        <v>9.4770678384622692E-2</v>
      </c>
      <c r="P21" s="7">
        <f>[2]Comparison!O12</f>
        <v>0.50555555555555542</v>
      </c>
      <c r="Q21" s="10">
        <f>[2]Comparison!P12</f>
        <v>6.3098981620002548E-2</v>
      </c>
      <c r="R21" s="7">
        <f>[2]Comparison!Q12</f>
        <v>0.54999999999999971</v>
      </c>
      <c r="S21" s="15">
        <f>[2]Comparison!R12</f>
        <v>1.6666666666666496E-2</v>
      </c>
    </row>
    <row r="22" spans="2:19" x14ac:dyDescent="0.3">
      <c r="B22" s="30"/>
      <c r="C22" s="25"/>
      <c r="D22" s="26"/>
      <c r="E22" s="31"/>
      <c r="F22" s="26"/>
      <c r="G22" s="31"/>
      <c r="H22" s="26"/>
      <c r="I22" s="31"/>
      <c r="J22" s="26"/>
      <c r="K22" s="32"/>
      <c r="L22" s="28"/>
      <c r="M22" s="33"/>
      <c r="N22" s="29"/>
      <c r="O22" s="33"/>
      <c r="P22" s="29"/>
      <c r="Q22" s="33"/>
      <c r="R22" s="29"/>
      <c r="S22" s="34"/>
    </row>
    <row r="23" spans="2:19" x14ac:dyDescent="0.3">
      <c r="B23" s="49" t="s">
        <v>8</v>
      </c>
      <c r="C23" s="2" t="s">
        <v>2</v>
      </c>
      <c r="D23" s="3">
        <f>[3]Comparison!C5</f>
        <v>0.6775615024024223</v>
      </c>
      <c r="E23" s="8">
        <f>[3]Comparison!D5</f>
        <v>3.9694761065074406E-2</v>
      </c>
      <c r="F23" s="3">
        <f>[3]Comparison!E5</f>
        <v>0.67701075028200131</v>
      </c>
      <c r="G23" s="8">
        <f>[3]Comparison!F5</f>
        <v>3.9892413190267345E-2</v>
      </c>
      <c r="H23" s="3">
        <f>[3]Comparison!G5</f>
        <v>0.65953401779962006</v>
      </c>
      <c r="I23" s="8">
        <f>[3]Comparison!H5</f>
        <v>3.6862280641784734E-2</v>
      </c>
      <c r="J23" s="3">
        <f>[3]Comparison!I5</f>
        <v>0.65596916664442972</v>
      </c>
      <c r="K23" s="13">
        <f>[3]Comparison!J5</f>
        <v>3.3688933141679679E-2</v>
      </c>
      <c r="L23" s="17">
        <f>[3]Comparison!K5</f>
        <v>0.68115347790648706</v>
      </c>
      <c r="M23" s="8">
        <f>[3]Comparison!L5</f>
        <v>3.647600307272169E-2</v>
      </c>
      <c r="N23" s="3">
        <f>[3]Comparison!M5</f>
        <v>0.67811022662123488</v>
      </c>
      <c r="O23" s="8">
        <f>[3]Comparison!N5</f>
        <v>3.6266782376621363E-2</v>
      </c>
      <c r="P23" s="3">
        <f>[3]Comparison!O5</f>
        <v>0.65421509588456661</v>
      </c>
      <c r="Q23" s="8">
        <f>[3]Comparison!P5</f>
        <v>4.9070243827164385E-2</v>
      </c>
      <c r="R23" s="3">
        <f>[3]Comparison!Q5</f>
        <v>0.66672475677079823</v>
      </c>
      <c r="S23" s="13">
        <f>[3]Comparison!R5</f>
        <v>4.4362319217983379E-2</v>
      </c>
    </row>
    <row r="24" spans="2:19" x14ac:dyDescent="0.3">
      <c r="B24" s="49"/>
      <c r="C24" s="4" t="s">
        <v>18</v>
      </c>
      <c r="D24" s="5">
        <f>[3]Comparison!C6</f>
        <v>0.41930612852983512</v>
      </c>
      <c r="E24" s="9">
        <f>[3]Comparison!D6</f>
        <v>4.5174943819536649E-2</v>
      </c>
      <c r="F24" s="5">
        <f>[3]Comparison!E6</f>
        <v>0.41930612852983512</v>
      </c>
      <c r="G24" s="9">
        <f>[3]Comparison!F6</f>
        <v>4.5174943819536649E-2</v>
      </c>
      <c r="H24" s="5">
        <f>[3]Comparison!G6</f>
        <v>0.4633617871664592</v>
      </c>
      <c r="I24" s="9">
        <f>[3]Comparison!H6</f>
        <v>3.603661236639754E-2</v>
      </c>
      <c r="J24" s="5">
        <f>[3]Comparison!I6</f>
        <v>0.35061459901407588</v>
      </c>
      <c r="K24" s="14">
        <f>[3]Comparison!J6</f>
        <v>3.672206510859357E-2</v>
      </c>
      <c r="L24" s="18">
        <f>[3]Comparison!K6</f>
        <v>0.45072533371321616</v>
      </c>
      <c r="M24" s="9">
        <f>[3]Comparison!L6</f>
        <v>4.287225070925052E-2</v>
      </c>
      <c r="N24" s="5">
        <f>[3]Comparison!M6</f>
        <v>0.45072533371321616</v>
      </c>
      <c r="O24" s="9">
        <f>[3]Comparison!N6</f>
        <v>4.287225070925052E-2</v>
      </c>
      <c r="P24" s="5">
        <f>[3]Comparison!O6</f>
        <v>0.45378922251170117</v>
      </c>
      <c r="Q24" s="9">
        <f>[3]Comparison!P6</f>
        <v>3.8493786758558031E-2</v>
      </c>
      <c r="R24" s="5">
        <f>[3]Comparison!Q6</f>
        <v>0.38718583822531505</v>
      </c>
      <c r="S24" s="14">
        <f>[3]Comparison!R6</f>
        <v>5.0363616429460974E-2</v>
      </c>
    </row>
    <row r="25" spans="2:19" x14ac:dyDescent="0.3">
      <c r="B25" s="49"/>
      <c r="C25" s="4" t="s">
        <v>3</v>
      </c>
      <c r="D25" s="5">
        <f>[3]Comparison!C7</f>
        <v>0.57386420423432549</v>
      </c>
      <c r="E25" s="9">
        <f>[3]Comparison!D7</f>
        <v>5.2677346025924325E-2</v>
      </c>
      <c r="F25" s="5">
        <f>[3]Comparison!E7</f>
        <v>0.57627406078347732</v>
      </c>
      <c r="G25" s="9">
        <f>[3]Comparison!F7</f>
        <v>4.6309687563498243E-2</v>
      </c>
      <c r="H25" s="5">
        <f>[3]Comparison!G7</f>
        <v>0.56419850464924826</v>
      </c>
      <c r="I25" s="9">
        <f>[3]Comparison!H7</f>
        <v>5.1758430188120853E-2</v>
      </c>
      <c r="J25" s="5">
        <f>[3]Comparison!I7</f>
        <v>0.56403543926158206</v>
      </c>
      <c r="K25" s="14">
        <f>[3]Comparison!J7</f>
        <v>4.745680198721007E-2</v>
      </c>
      <c r="L25" s="18">
        <f>[3]Comparison!K7</f>
        <v>0.57214583775790318</v>
      </c>
      <c r="M25" s="9">
        <f>[3]Comparison!L7</f>
        <v>5.391929866942792E-2</v>
      </c>
      <c r="N25" s="5">
        <f>[3]Comparison!M7</f>
        <v>0.56803434250641516</v>
      </c>
      <c r="O25" s="9">
        <f>[3]Comparison!N7</f>
        <v>5.4310102943275401E-2</v>
      </c>
      <c r="P25" s="5">
        <f>[3]Comparison!O7</f>
        <v>0.56892176463865141</v>
      </c>
      <c r="Q25" s="9">
        <f>[3]Comparison!P7</f>
        <v>5.3901473575440985E-2</v>
      </c>
      <c r="R25" s="5">
        <f>[3]Comparison!Q7</f>
        <v>0.56134291381070411</v>
      </c>
      <c r="S25" s="14">
        <f>[3]Comparison!R7</f>
        <v>6.1554295024420218E-2</v>
      </c>
    </row>
    <row r="26" spans="2:19" x14ac:dyDescent="0.3">
      <c r="B26" s="49"/>
      <c r="C26" s="4" t="s">
        <v>19</v>
      </c>
      <c r="D26" s="5">
        <f>[3]Comparison!C8</f>
        <v>0.67774017657710606</v>
      </c>
      <c r="E26" s="9">
        <f>[3]Comparison!D8</f>
        <v>3.2650731807170659E-2</v>
      </c>
      <c r="F26" s="5">
        <f>[3]Comparison!E8</f>
        <v>0.68020265158907123</v>
      </c>
      <c r="G26" s="9">
        <f>[3]Comparison!F8</f>
        <v>3.3185026141637146E-2</v>
      </c>
      <c r="H26" s="5">
        <f>[3]Comparison!G8</f>
        <v>0.67221533323954075</v>
      </c>
      <c r="I26" s="9">
        <f>[3]Comparison!H8</f>
        <v>3.1351987066582571E-2</v>
      </c>
      <c r="J26" s="5">
        <f>[3]Comparison!I8</f>
        <v>0.67399759040755924</v>
      </c>
      <c r="K26" s="14">
        <f>[3]Comparison!J8</f>
        <v>2.8631937488219118E-2</v>
      </c>
      <c r="L26" s="18">
        <f>[3]Comparison!K8</f>
        <v>0.6958895780351696</v>
      </c>
      <c r="M26" s="9">
        <f>[3]Comparison!L8</f>
        <v>3.3551302961353752E-2</v>
      </c>
      <c r="N26" s="5">
        <f>[3]Comparison!M8</f>
        <v>0.69032705870554245</v>
      </c>
      <c r="O26" s="9">
        <f>[3]Comparison!N8</f>
        <v>2.9089387230972295E-2</v>
      </c>
      <c r="P26" s="5">
        <f>[3]Comparison!O8</f>
        <v>0.69579895463618568</v>
      </c>
      <c r="Q26" s="9">
        <f>[3]Comparison!P8</f>
        <v>3.6268286386637372E-2</v>
      </c>
      <c r="R26" s="5">
        <f>[3]Comparison!Q8</f>
        <v>0.68987693176877962</v>
      </c>
      <c r="S26" s="14">
        <f>[3]Comparison!R8</f>
        <v>2.962107369301108E-2</v>
      </c>
    </row>
    <row r="27" spans="2:19" x14ac:dyDescent="0.3">
      <c r="B27" s="49"/>
      <c r="C27" s="4" t="s">
        <v>17</v>
      </c>
      <c r="D27" s="5">
        <f>[3]Comparison!C9</f>
        <v>0.68856148048861265</v>
      </c>
      <c r="E27" s="9">
        <f>[3]Comparison!D9</f>
        <v>3.9342661594203819E-2</v>
      </c>
      <c r="F27" s="5">
        <f>[3]Comparison!E9</f>
        <v>0.66609770327004036</v>
      </c>
      <c r="G27" s="9">
        <f>[3]Comparison!F9</f>
        <v>3.7824474020294985E-2</v>
      </c>
      <c r="H27" s="5">
        <f>[3]Comparison!G9</f>
        <v>0.68298223617580889</v>
      </c>
      <c r="I27" s="9">
        <f>[3]Comparison!H9</f>
        <v>3.92139736407024E-2</v>
      </c>
      <c r="J27" s="5">
        <f>[3]Comparison!I9</f>
        <v>0.66663168289698926</v>
      </c>
      <c r="K27" s="14">
        <f>[3]Comparison!J9</f>
        <v>3.9473080965665909E-2</v>
      </c>
      <c r="L27" s="18">
        <f>[3]Comparison!K9</f>
        <v>0.70419184720075856</v>
      </c>
      <c r="M27" s="9">
        <f>[3]Comparison!L9</f>
        <v>3.8898002087429745E-2</v>
      </c>
      <c r="N27" s="5">
        <f>[3]Comparison!M9</f>
        <v>0.656701777198055</v>
      </c>
      <c r="O27" s="9">
        <f>[3]Comparison!N9</f>
        <v>3.438340263025521E-2</v>
      </c>
      <c r="P27" s="5">
        <f>[3]Comparison!O9</f>
        <v>0.70328015798390964</v>
      </c>
      <c r="Q27" s="9">
        <f>[3]Comparison!P9</f>
        <v>4.1882295074234618E-2</v>
      </c>
      <c r="R27" s="5">
        <f>[3]Comparison!Q9</f>
        <v>0.65821762985949206</v>
      </c>
      <c r="S27" s="14">
        <f>[3]Comparison!R9</f>
        <v>3.1220495989087861E-2</v>
      </c>
    </row>
    <row r="28" spans="2:19" x14ac:dyDescent="0.3">
      <c r="B28" s="49"/>
      <c r="C28" s="4" t="s">
        <v>4</v>
      </c>
      <c r="D28" s="5">
        <f>[3]Comparison!C10</f>
        <v>0.66260561210362623</v>
      </c>
      <c r="E28" s="9">
        <f>[3]Comparison!D10</f>
        <v>3.6880338508862562E-2</v>
      </c>
      <c r="F28" s="5">
        <f>[3]Comparison!E10</f>
        <v>0.66519825243802988</v>
      </c>
      <c r="G28" s="9">
        <f>[3]Comparison!F10</f>
        <v>3.3974869368966321E-2</v>
      </c>
      <c r="H28" s="5">
        <f>[3]Comparison!G10</f>
        <v>0.67462568942661905</v>
      </c>
      <c r="I28" s="9">
        <f>[3]Comparison!H10</f>
        <v>2.8593214962336005E-2</v>
      </c>
      <c r="J28" s="5">
        <f>[3]Comparison!I10</f>
        <v>0.65837312239533696</v>
      </c>
      <c r="K28" s="14">
        <f>[3]Comparison!J10</f>
        <v>2.9907286241247399E-2</v>
      </c>
      <c r="L28" s="18">
        <f>[3]Comparison!K10</f>
        <v>0.66247533678901471</v>
      </c>
      <c r="M28" s="9">
        <f>[3]Comparison!L10</f>
        <v>4.7023451266193131E-2</v>
      </c>
      <c r="N28" s="5">
        <f>[3]Comparison!M10</f>
        <v>0.66648761040102311</v>
      </c>
      <c r="O28" s="9">
        <f>[3]Comparison!N10</f>
        <v>3.5709968777445221E-2</v>
      </c>
      <c r="P28" s="5">
        <f>[3]Comparison!O10</f>
        <v>0.69129565284853944</v>
      </c>
      <c r="Q28" s="9">
        <f>[3]Comparison!P10</f>
        <v>3.9744292376064354E-2</v>
      </c>
      <c r="R28" s="5">
        <f>[3]Comparison!Q10</f>
        <v>0.6627011905653728</v>
      </c>
      <c r="S28" s="14">
        <f>[3]Comparison!R10</f>
        <v>3.5253353024031292E-2</v>
      </c>
    </row>
    <row r="29" spans="2:19" x14ac:dyDescent="0.3">
      <c r="B29" s="49"/>
      <c r="C29" s="4" t="s">
        <v>5</v>
      </c>
      <c r="D29" s="5">
        <f>[3]Comparison!C11</f>
        <v>0.70743717613879009</v>
      </c>
      <c r="E29" s="9">
        <f>[3]Comparison!D11</f>
        <v>4.5975237577346957E-2</v>
      </c>
      <c r="F29" s="5">
        <f>[3]Comparison!E11</f>
        <v>0.70349378398081142</v>
      </c>
      <c r="G29" s="9">
        <f>[3]Comparison!F11</f>
        <v>4.1988965825503745E-2</v>
      </c>
      <c r="H29" s="5">
        <f>[3]Comparison!G11</f>
        <v>0.690797635939844</v>
      </c>
      <c r="I29" s="9">
        <f>[3]Comparison!H11</f>
        <v>4.6161422809907454E-2</v>
      </c>
      <c r="J29" s="5">
        <f>[3]Comparison!I11</f>
        <v>0.69156432166025927</v>
      </c>
      <c r="K29" s="14">
        <f>[3]Comparison!J11</f>
        <v>4.008983453396367E-2</v>
      </c>
      <c r="L29" s="18">
        <f>[3]Comparison!K11</f>
        <v>0.71464417714767747</v>
      </c>
      <c r="M29" s="9">
        <f>[3]Comparison!L11</f>
        <v>3.8332843883153743E-2</v>
      </c>
      <c r="N29" s="5">
        <f>[3]Comparison!M11</f>
        <v>0.71576747710352751</v>
      </c>
      <c r="O29" s="9">
        <f>[3]Comparison!N11</f>
        <v>3.9759803032063119E-2</v>
      </c>
      <c r="P29" s="5">
        <f>[3]Comparison!O11</f>
        <v>0.69736992749667148</v>
      </c>
      <c r="Q29" s="9">
        <f>[3]Comparison!P11</f>
        <v>4.9289271366933056E-2</v>
      </c>
      <c r="R29" s="5">
        <f>[3]Comparison!Q11</f>
        <v>0.69818981003188241</v>
      </c>
      <c r="S29" s="14">
        <f>[3]Comparison!R11</f>
        <v>4.1853247574758473E-2</v>
      </c>
    </row>
    <row r="30" spans="2:19" x14ac:dyDescent="0.3">
      <c r="B30" s="50"/>
      <c r="C30" s="6" t="s">
        <v>20</v>
      </c>
      <c r="D30" s="7">
        <f>[3]Comparison!C12</f>
        <v>0.70964896009922518</v>
      </c>
      <c r="E30" s="10">
        <f>[3]Comparison!D12</f>
        <v>5.5574228667927238E-2</v>
      </c>
      <c r="F30" s="7">
        <f>[3]Comparison!E12</f>
        <v>0.71109045223957656</v>
      </c>
      <c r="G30" s="10">
        <f>[3]Comparison!F12</f>
        <v>4.6809286224793717E-2</v>
      </c>
      <c r="H30" s="7">
        <f>[3]Comparison!G12</f>
        <v>0.68034091820754339</v>
      </c>
      <c r="I30" s="10">
        <f>[3]Comparison!H12</f>
        <v>4.6350749044134082E-2</v>
      </c>
      <c r="J30" s="7">
        <f>[3]Comparison!I12</f>
        <v>0.67406716284185264</v>
      </c>
      <c r="K30" s="15">
        <f>[3]Comparison!J12</f>
        <v>4.2465220619755467E-2</v>
      </c>
      <c r="L30" s="19">
        <f>[3]Comparison!K12</f>
        <v>0.71984647630093734</v>
      </c>
      <c r="M30" s="10">
        <f>[3]Comparison!L12</f>
        <v>4.7718441117219353E-2</v>
      </c>
      <c r="N30" s="7">
        <f>[3]Comparison!M12</f>
        <v>0.71920853652121397</v>
      </c>
      <c r="O30" s="10">
        <f>[3]Comparison!N12</f>
        <v>4.5206584636128817E-2</v>
      </c>
      <c r="P30" s="7">
        <f>[3]Comparison!O12</f>
        <v>0.67231772230108267</v>
      </c>
      <c r="Q30" s="10">
        <f>[3]Comparison!P12</f>
        <v>4.2124650631485155E-2</v>
      </c>
      <c r="R30" s="7">
        <f>[3]Comparison!Q12</f>
        <v>0.66171283125432445</v>
      </c>
      <c r="S30" s="15">
        <f>[3]Comparison!R12</f>
        <v>4.2097691385037841E-2</v>
      </c>
    </row>
    <row r="31" spans="2:19" x14ac:dyDescent="0.3">
      <c r="B31" s="30"/>
      <c r="C31" s="25"/>
      <c r="D31" s="26"/>
      <c r="E31" s="31"/>
      <c r="F31" s="26"/>
      <c r="G31" s="31"/>
      <c r="H31" s="26"/>
      <c r="I31" s="31"/>
      <c r="J31" s="26"/>
      <c r="K31" s="32"/>
      <c r="L31" s="28"/>
      <c r="M31" s="33"/>
      <c r="N31" s="29"/>
      <c r="O31" s="33"/>
      <c r="P31" s="29"/>
      <c r="Q31" s="33"/>
      <c r="R31" s="29"/>
      <c r="S31" s="34"/>
    </row>
    <row r="32" spans="2:19" x14ac:dyDescent="0.3">
      <c r="B32" s="49" t="s">
        <v>23</v>
      </c>
      <c r="C32" s="2" t="s">
        <v>2</v>
      </c>
      <c r="D32" s="3">
        <f>[4]Comparison!C5</f>
        <v>0.7972973392603091</v>
      </c>
      <c r="E32" s="8">
        <f>[4]Comparison!D5</f>
        <v>2.9799917499319852E-2</v>
      </c>
      <c r="F32" s="3">
        <f>[4]Comparison!E5</f>
        <v>0.79570142875971961</v>
      </c>
      <c r="G32" s="8">
        <f>[4]Comparison!F5</f>
        <v>3.2927790182258901E-2</v>
      </c>
      <c r="H32" s="3">
        <f>[4]Comparison!G5</f>
        <v>0.77779596909280413</v>
      </c>
      <c r="I32" s="8">
        <f>[4]Comparison!H5</f>
        <v>4.3843438436441631E-2</v>
      </c>
      <c r="J32" s="3">
        <f>[4]Comparison!I5</f>
        <v>0.76575044193742869</v>
      </c>
      <c r="K32" s="13">
        <f>[4]Comparison!J5</f>
        <v>5.1004458425257179E-2</v>
      </c>
      <c r="L32" s="17">
        <f>[4]Comparison!K5</f>
        <v>0.80230526814991487</v>
      </c>
      <c r="M32" s="8">
        <f>[4]Comparison!L5</f>
        <v>3.2277797832933282E-2</v>
      </c>
      <c r="N32" s="3">
        <f>[4]Comparison!M5</f>
        <v>0.80284916308191379</v>
      </c>
      <c r="O32" s="8">
        <f>[4]Comparison!N5</f>
        <v>3.0843059291163186E-2</v>
      </c>
      <c r="P32" s="3">
        <f>[4]Comparison!O5</f>
        <v>0.77979950297539458</v>
      </c>
      <c r="Q32" s="8">
        <f>[4]Comparison!P5</f>
        <v>5.5218356066292371E-2</v>
      </c>
      <c r="R32" s="3">
        <f>[4]Comparison!Q5</f>
        <v>0.7810447272677028</v>
      </c>
      <c r="S32" s="13">
        <f>[4]Comparison!R5</f>
        <v>5.2331750312172395E-2</v>
      </c>
    </row>
    <row r="33" spans="2:19" x14ac:dyDescent="0.3">
      <c r="B33" s="49"/>
      <c r="C33" s="4" t="s">
        <v>18</v>
      </c>
      <c r="D33" s="5">
        <f>[4]Comparison!C6</f>
        <v>0.48196657163098883</v>
      </c>
      <c r="E33" s="9">
        <f>[4]Comparison!D6</f>
        <v>4.2724417589569942E-2</v>
      </c>
      <c r="F33" s="5">
        <f>[4]Comparison!E6</f>
        <v>0.48196657163098883</v>
      </c>
      <c r="G33" s="9">
        <f>[4]Comparison!F6</f>
        <v>4.2724417589569942E-2</v>
      </c>
      <c r="H33" s="5">
        <f>[4]Comparison!G6</f>
        <v>0.54528298875660608</v>
      </c>
      <c r="I33" s="9">
        <f>[4]Comparison!H6</f>
        <v>4.8060034448072143E-2</v>
      </c>
      <c r="J33" s="5">
        <f>[4]Comparison!I6</f>
        <v>0.4217335957075169</v>
      </c>
      <c r="K33" s="14">
        <f>[4]Comparison!J6</f>
        <v>4.0239071061978299E-2</v>
      </c>
      <c r="L33" s="18">
        <f>[4]Comparison!K6</f>
        <v>0.51655918028000758</v>
      </c>
      <c r="M33" s="9">
        <f>[4]Comparison!L6</f>
        <v>4.2566272557926096E-2</v>
      </c>
      <c r="N33" s="5">
        <f>[4]Comparison!M6</f>
        <v>0.51655918028000758</v>
      </c>
      <c r="O33" s="9">
        <f>[4]Comparison!N6</f>
        <v>4.2566272557926096E-2</v>
      </c>
      <c r="P33" s="5">
        <f>[4]Comparison!O6</f>
        <v>0.54254117333994478</v>
      </c>
      <c r="Q33" s="9">
        <f>[4]Comparison!P6</f>
        <v>5.7783405005490653E-2</v>
      </c>
      <c r="R33" s="5">
        <f>[4]Comparison!Q6</f>
        <v>0.43998350335960368</v>
      </c>
      <c r="S33" s="14">
        <f>[4]Comparison!R6</f>
        <v>5.421416187773901E-2</v>
      </c>
    </row>
    <row r="34" spans="2:19" x14ac:dyDescent="0.3">
      <c r="B34" s="49"/>
      <c r="C34" s="4" t="s">
        <v>3</v>
      </c>
      <c r="D34" s="5">
        <f>[4]Comparison!C7</f>
        <v>0.70835647933888224</v>
      </c>
      <c r="E34" s="9">
        <f>[4]Comparison!D7</f>
        <v>5.6384196144537838E-2</v>
      </c>
      <c r="F34" s="5">
        <f>[4]Comparison!E7</f>
        <v>0.70661160534295786</v>
      </c>
      <c r="G34" s="9">
        <f>[4]Comparison!F7</f>
        <v>5.2812149679155505E-2</v>
      </c>
      <c r="H34" s="5">
        <f>[4]Comparison!G7</f>
        <v>0.69749913126031071</v>
      </c>
      <c r="I34" s="9">
        <f>[4]Comparison!H7</f>
        <v>5.6327248608898803E-2</v>
      </c>
      <c r="J34" s="5">
        <f>[4]Comparison!I7</f>
        <v>0.69680989336428267</v>
      </c>
      <c r="K34" s="14">
        <f>[4]Comparison!J7</f>
        <v>5.7403524616080184E-2</v>
      </c>
      <c r="L34" s="18">
        <f>[4]Comparison!K7</f>
        <v>0.71503138916582398</v>
      </c>
      <c r="M34" s="9">
        <f>[4]Comparison!L7</f>
        <v>5.3233424012932011E-2</v>
      </c>
      <c r="N34" s="5">
        <f>[4]Comparison!M7</f>
        <v>0.69417022737274847</v>
      </c>
      <c r="O34" s="9">
        <f>[4]Comparison!N7</f>
        <v>5.4397783913250293E-2</v>
      </c>
      <c r="P34" s="5">
        <f>[4]Comparison!O7</f>
        <v>0.6969102721891407</v>
      </c>
      <c r="Q34" s="9">
        <f>[4]Comparison!P7</f>
        <v>5.7702162511957478E-2</v>
      </c>
      <c r="R34" s="5">
        <f>[4]Comparison!Q7</f>
        <v>0.68671476082410443</v>
      </c>
      <c r="S34" s="14">
        <f>[4]Comparison!R7</f>
        <v>5.4207340734806743E-2</v>
      </c>
    </row>
    <row r="35" spans="2:19" x14ac:dyDescent="0.3">
      <c r="B35" s="49"/>
      <c r="C35" s="4" t="s">
        <v>19</v>
      </c>
      <c r="D35" s="5">
        <f>[4]Comparison!C8</f>
        <v>0.80453799607709553</v>
      </c>
      <c r="E35" s="9">
        <f>[4]Comparison!D8</f>
        <v>2.8490206680113914E-2</v>
      </c>
      <c r="F35" s="5">
        <f>[4]Comparison!E8</f>
        <v>0.79959678662626577</v>
      </c>
      <c r="G35" s="9">
        <f>[4]Comparison!F8</f>
        <v>2.9489766665659032E-2</v>
      </c>
      <c r="H35" s="5">
        <f>[4]Comparison!G8</f>
        <v>0.80115620546733146</v>
      </c>
      <c r="I35" s="9">
        <f>[4]Comparison!H8</f>
        <v>2.7926577722895089E-2</v>
      </c>
      <c r="J35" s="5">
        <f>[4]Comparison!I8</f>
        <v>0.79629022705530206</v>
      </c>
      <c r="K35" s="14">
        <f>[4]Comparison!J8</f>
        <v>2.9314225100104077E-2</v>
      </c>
      <c r="L35" s="18">
        <f>[4]Comparison!K8</f>
        <v>0.81657116629165638</v>
      </c>
      <c r="M35" s="9">
        <f>[4]Comparison!L8</f>
        <v>3.7831455287628504E-2</v>
      </c>
      <c r="N35" s="5">
        <f>[4]Comparison!M8</f>
        <v>0.8174402222940369</v>
      </c>
      <c r="O35" s="9">
        <f>[4]Comparison!N8</f>
        <v>2.9484859608944335E-2</v>
      </c>
      <c r="P35" s="5">
        <f>[4]Comparison!O8</f>
        <v>0.81740867061309852</v>
      </c>
      <c r="Q35" s="9">
        <f>[4]Comparison!P8</f>
        <v>3.7296872285475645E-2</v>
      </c>
      <c r="R35" s="5">
        <f>[4]Comparison!Q8</f>
        <v>0.81169062916246904</v>
      </c>
      <c r="S35" s="14">
        <f>[4]Comparison!R8</f>
        <v>2.96497754188964E-2</v>
      </c>
    </row>
    <row r="36" spans="2:19" x14ac:dyDescent="0.3">
      <c r="B36" s="49"/>
      <c r="C36" s="4" t="s">
        <v>17</v>
      </c>
      <c r="D36" s="5">
        <f>[4]Comparison!C9</f>
        <v>0.81292922128597112</v>
      </c>
      <c r="E36" s="9">
        <f>[4]Comparison!D9</f>
        <v>2.8557872557761908E-2</v>
      </c>
      <c r="F36" s="5">
        <f>[4]Comparison!E9</f>
        <v>0.79392966363711737</v>
      </c>
      <c r="G36" s="9">
        <f>[4]Comparison!F9</f>
        <v>2.6716187750093462E-2</v>
      </c>
      <c r="H36" s="5">
        <f>[4]Comparison!G9</f>
        <v>0.81099967366658343</v>
      </c>
      <c r="I36" s="9">
        <f>[4]Comparison!H9</f>
        <v>2.8514688114277639E-2</v>
      </c>
      <c r="J36" s="5">
        <f>[4]Comparison!I9</f>
        <v>0.79502000491363878</v>
      </c>
      <c r="K36" s="14">
        <f>[4]Comparison!J9</f>
        <v>2.7012535108776787E-2</v>
      </c>
      <c r="L36" s="18">
        <f>[4]Comparison!K9</f>
        <v>0.82447094056786374</v>
      </c>
      <c r="M36" s="9">
        <f>[4]Comparison!L9</f>
        <v>2.7431632017958337E-2</v>
      </c>
      <c r="N36" s="5">
        <f>[4]Comparison!M9</f>
        <v>0.78087953328819959</v>
      </c>
      <c r="O36" s="9">
        <f>[4]Comparison!N9</f>
        <v>2.6516433476737721E-2</v>
      </c>
      <c r="P36" s="5">
        <f>[4]Comparison!O9</f>
        <v>0.82534107933470258</v>
      </c>
      <c r="Q36" s="9">
        <f>[4]Comparison!P9</f>
        <v>3.2600408173923109E-2</v>
      </c>
      <c r="R36" s="5">
        <f>[4]Comparison!Q9</f>
        <v>0.78354134536428721</v>
      </c>
      <c r="S36" s="14">
        <f>[4]Comparison!R9</f>
        <v>2.7252942703224495E-2</v>
      </c>
    </row>
    <row r="37" spans="2:19" x14ac:dyDescent="0.3">
      <c r="B37" s="49"/>
      <c r="C37" s="4" t="s">
        <v>4</v>
      </c>
      <c r="D37" s="5">
        <f>[4]Comparison!C10</f>
        <v>0.7683641959493932</v>
      </c>
      <c r="E37" s="9">
        <f>[4]Comparison!D10</f>
        <v>4.4711832607749746E-2</v>
      </c>
      <c r="F37" s="5">
        <f>[4]Comparison!E10</f>
        <v>0.77034779544724286</v>
      </c>
      <c r="G37" s="9">
        <f>[4]Comparison!F10</f>
        <v>4.4457358474735323E-2</v>
      </c>
      <c r="H37" s="5">
        <f>[4]Comparison!G10</f>
        <v>0.77889865973726458</v>
      </c>
      <c r="I37" s="9">
        <f>[4]Comparison!H10</f>
        <v>4.1426514744533634E-2</v>
      </c>
      <c r="J37" s="5">
        <f>[4]Comparison!I10</f>
        <v>0.76788741319815368</v>
      </c>
      <c r="K37" s="14">
        <f>[4]Comparison!J10</f>
        <v>4.510405483458E-2</v>
      </c>
      <c r="L37" s="18">
        <f>[4]Comparison!K10</f>
        <v>0.77804840898569305</v>
      </c>
      <c r="M37" s="9">
        <f>[4]Comparison!L10</f>
        <v>4.518818495165982E-2</v>
      </c>
      <c r="N37" s="5">
        <f>[4]Comparison!M10</f>
        <v>0.76955250646321161</v>
      </c>
      <c r="O37" s="9">
        <f>[4]Comparison!N10</f>
        <v>4.4914344875498412E-2</v>
      </c>
      <c r="P37" s="5">
        <f>[4]Comparison!O10</f>
        <v>0.79046532617449561</v>
      </c>
      <c r="Q37" s="9">
        <f>[4]Comparison!P10</f>
        <v>4.7041701302869963E-2</v>
      </c>
      <c r="R37" s="5">
        <f>[4]Comparison!Q10</f>
        <v>0.76686166085463814</v>
      </c>
      <c r="S37" s="14">
        <f>[4]Comparison!R10</f>
        <v>4.356121553995386E-2</v>
      </c>
    </row>
    <row r="38" spans="2:19" x14ac:dyDescent="0.3">
      <c r="B38" s="49"/>
      <c r="C38" s="4" t="s">
        <v>5</v>
      </c>
      <c r="D38" s="5">
        <f>[4]Comparison!C11</f>
        <v>0.82897412409023341</v>
      </c>
      <c r="E38" s="9">
        <f>[4]Comparison!D11</f>
        <v>4.2736433664886317E-2</v>
      </c>
      <c r="F38" s="5">
        <f>[4]Comparison!E11</f>
        <v>0.82485750093941079</v>
      </c>
      <c r="G38" s="9">
        <f>[4]Comparison!F11</f>
        <v>3.2967810235262927E-2</v>
      </c>
      <c r="H38" s="5">
        <f>[4]Comparison!G11</f>
        <v>0.82087275091355316</v>
      </c>
      <c r="I38" s="9">
        <f>[4]Comparison!H11</f>
        <v>3.0259664592750531E-2</v>
      </c>
      <c r="J38" s="5">
        <f>[4]Comparison!I11</f>
        <v>0.8231062972590838</v>
      </c>
      <c r="K38" s="14">
        <f>[4]Comparison!J11</f>
        <v>3.2385722470175293E-2</v>
      </c>
      <c r="L38" s="18">
        <f>[4]Comparison!K11</f>
        <v>0.82798850201966423</v>
      </c>
      <c r="M38" s="9">
        <f>[4]Comparison!L11</f>
        <v>2.7816509226273246E-2</v>
      </c>
      <c r="N38" s="5">
        <f>[4]Comparison!M11</f>
        <v>0.82433886397986689</v>
      </c>
      <c r="O38" s="9">
        <f>[4]Comparison!N11</f>
        <v>3.2872041956310508E-2</v>
      </c>
      <c r="P38" s="5">
        <f>[4]Comparison!O11</f>
        <v>0.82305569476191809</v>
      </c>
      <c r="Q38" s="9">
        <f>[4]Comparison!P11</f>
        <v>2.9121991241057781E-2</v>
      </c>
      <c r="R38" s="5">
        <f>[4]Comparison!Q11</f>
        <v>0.82062371331169803</v>
      </c>
      <c r="S38" s="14">
        <f>[4]Comparison!R11</f>
        <v>3.0212403422266807E-2</v>
      </c>
    </row>
    <row r="39" spans="2:19" x14ac:dyDescent="0.3">
      <c r="B39" s="50"/>
      <c r="C39" s="6" t="s">
        <v>20</v>
      </c>
      <c r="D39" s="7">
        <f>[4]Comparison!C12</f>
        <v>0.82549160089031459</v>
      </c>
      <c r="E39" s="10">
        <f>[4]Comparison!D12</f>
        <v>3.9265422347612683E-2</v>
      </c>
      <c r="F39" s="7">
        <f>[4]Comparison!E12</f>
        <v>0.82387697359176837</v>
      </c>
      <c r="G39" s="10">
        <f>[4]Comparison!F12</f>
        <v>3.6494724901016677E-2</v>
      </c>
      <c r="H39" s="7">
        <f>[4]Comparison!G12</f>
        <v>0.80630205013882272</v>
      </c>
      <c r="I39" s="10">
        <f>[4]Comparison!H12</f>
        <v>3.5283848724283015E-2</v>
      </c>
      <c r="J39" s="7">
        <f>[4]Comparison!I12</f>
        <v>0.80363044351692936</v>
      </c>
      <c r="K39" s="15">
        <f>[4]Comparison!J12</f>
        <v>3.2767379348069225E-2</v>
      </c>
      <c r="L39" s="19">
        <f>[4]Comparison!K12</f>
        <v>0.81892704721577125</v>
      </c>
      <c r="M39" s="10">
        <f>[4]Comparison!L12</f>
        <v>3.0485127006789386E-2</v>
      </c>
      <c r="N39" s="7">
        <f>[4]Comparison!M12</f>
        <v>0.81604517122281928</v>
      </c>
      <c r="O39" s="10">
        <f>[4]Comparison!N12</f>
        <v>2.4233727838892705E-2</v>
      </c>
      <c r="P39" s="7">
        <f>[4]Comparison!O12</f>
        <v>0.79265775818049022</v>
      </c>
      <c r="Q39" s="10">
        <f>[4]Comparison!P12</f>
        <v>4.0477131958816248E-2</v>
      </c>
      <c r="R39" s="7">
        <f>[4]Comparison!Q12</f>
        <v>0.79634865373948471</v>
      </c>
      <c r="S39" s="15">
        <f>[4]Comparison!R12</f>
        <v>3.1399630202655134E-2</v>
      </c>
    </row>
  </sheetData>
  <mergeCells count="6">
    <mergeCell ref="L2:S2"/>
    <mergeCell ref="B32:B39"/>
    <mergeCell ref="B5:B12"/>
    <mergeCell ref="B14:B21"/>
    <mergeCell ref="B23:B30"/>
    <mergeCell ref="D2:K2"/>
  </mergeCells>
  <conditionalFormatting sqref="D5 F5 H5 J5 L5 N5 P5 R5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 F6 H6 J6 L6 N6 P6 R6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6 F16 H16 J16 L16 N16 P16 R16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7 F17 H17 J17 L17 N17 P17 R17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8 F18 H18 J18 L18 N18 P18 R18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1 F21 H21 J21 L21 N21 P21 R21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 F23 H23 J23 L23 N23 P23 R2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 F24 H24 J24 L24 N24 P24 R2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6 F26 H26 J26 L26 N26 P26 R2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8 F28 H28 J28 L28 N28 P28 R2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0 F30 H30 J30 L30 N30 P30 R3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 F32 H32 J32 L32 N32 P32 R3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3 F33 H33 J33 L33 N33 P33 R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4 F34 H34 J34 L34 N34 P34 R3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6 F36 H36 J36 L36 N36 P36 R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8 F38 H38 J38 L38 N38 P38 R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9 F39 H39 J39 L39 N39 P39 R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7 D7 H7 J7 L7 N7 P7 R7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8 D8 H8 J8 L8 N8 P8 R8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 D9 H9 J9 L9 N9 P9 R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 D10 H10 J10 L10 N10 P10 R10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 D11 H11 J11 L11 N11 P11 R1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 D12 H12 J12 L12 N12 P12 R12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 D14 H14 J14 L14 N14 P14 R14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 D15 H15 J15 L15 N15 P15 R15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 D19 H19 J19 L19 N19 P19 R1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 D20 H20 J20 L20 N20 P20 R2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 D25 H25 J25 L25 N25 P25 R2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 D27 H27 J27 L27 N27 P27 R2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9 D29 H29 J29 L29 N29 P29 R2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5 D35 H35 J35 L35 N35 P35 R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7 D37 H37 J37 L37 N37 P37 R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5D83-1C0F-4753-A45E-75AC09352F8A}">
  <dimension ref="B2:V40"/>
  <sheetViews>
    <sheetView showGridLines="0" workbookViewId="0">
      <selection activeCell="U40" sqref="U40:V40"/>
    </sheetView>
  </sheetViews>
  <sheetFormatPr defaultRowHeight="14.4" x14ac:dyDescent="0.3"/>
  <cols>
    <col min="1" max="1" width="5.33203125" customWidth="1"/>
    <col min="3" max="3" width="11.88671875" customWidth="1"/>
    <col min="4" max="4" width="10.6640625" customWidth="1"/>
    <col min="6" max="6" width="10.6640625" customWidth="1"/>
    <col min="8" max="8" width="10.6640625" style="11" customWidth="1"/>
    <col min="10" max="10" width="10.6640625" style="16" customWidth="1"/>
    <col min="12" max="12" width="10.6640625" customWidth="1"/>
    <col min="14" max="14" width="10.6640625" customWidth="1"/>
    <col min="16" max="16" width="10.6640625" style="16" customWidth="1"/>
    <col min="18" max="18" width="10.6640625" style="16" customWidth="1"/>
    <col min="20" max="20" width="1.6640625" customWidth="1"/>
  </cols>
  <sheetData>
    <row r="2" spans="2:22" ht="20.399999999999999" customHeight="1" x14ac:dyDescent="0.3">
      <c r="B2" s="12" t="str">
        <f>IF(Aug_overview_classifier!B2=0,"",Aug_overview_classifier!B2)</f>
        <v/>
      </c>
      <c r="C2" s="20" t="str">
        <f>IF(Aug_overview_classifier!C2=0,"",Aug_overview_classifier!C2)</f>
        <v>Classifiers</v>
      </c>
      <c r="D2" s="51" t="str">
        <f>IF(Aug_overview_classifier!D2=0,"",Aug_overview_classifier!D2)</f>
        <v>Augmented</v>
      </c>
      <c r="E2" s="52" t="str">
        <f>IF(Aug_overview_classifier!E2=0,"",Aug_overview_classifier!E2)</f>
        <v/>
      </c>
      <c r="F2" s="52" t="str">
        <f>IF(Aug_overview_classifier!F2=0,"",Aug_overview_classifier!F2)</f>
        <v/>
      </c>
      <c r="G2" s="52" t="str">
        <f>IF(Aug_overview_classifier!G2=0,"",Aug_overview_classifier!G2)</f>
        <v/>
      </c>
      <c r="H2" s="52" t="str">
        <f>IF(Aug_overview_classifier!H2=0,"",Aug_overview_classifier!H2)</f>
        <v/>
      </c>
      <c r="I2" s="52" t="str">
        <f>IF(Aug_overview_classifier!I2=0,"",Aug_overview_classifier!I2)</f>
        <v/>
      </c>
      <c r="J2" s="52" t="str">
        <f>IF(Aug_overview_classifier!J2=0,"",Aug_overview_classifier!J2)</f>
        <v/>
      </c>
      <c r="K2" s="53" t="str">
        <f>IF(Aug_overview_classifier!K2=0,"",Aug_overview_classifier!K2)</f>
        <v/>
      </c>
      <c r="L2" s="47" t="str">
        <f>IF(Aug_overview_classifier!L2=0,"",Aug_overview_classifier!L2)</f>
        <v>Original</v>
      </c>
      <c r="M2" s="48" t="str">
        <f>IF(Aug_overview_classifier!M2=0,"",Aug_overview_classifier!M2)</f>
        <v/>
      </c>
      <c r="N2" s="48" t="str">
        <f>IF(Aug_overview_classifier!N2=0,"",Aug_overview_classifier!N2)</f>
        <v/>
      </c>
      <c r="O2" s="48" t="str">
        <f>IF(Aug_overview_classifier!O2=0,"",Aug_overview_classifier!O2)</f>
        <v/>
      </c>
      <c r="P2" s="48" t="str">
        <f>IF(Aug_overview_classifier!P2=0,"",Aug_overview_classifier!P2)</f>
        <v/>
      </c>
      <c r="Q2" s="48" t="str">
        <f>IF(Aug_overview_classifier!Q2=0,"",Aug_overview_classifier!Q2)</f>
        <v/>
      </c>
      <c r="R2" s="48" t="str">
        <f>IF(Aug_overview_classifier!R2=0,"",Aug_overview_classifier!R2)</f>
        <v/>
      </c>
      <c r="S2" s="48" t="str">
        <f>IF(Aug_overview_classifier!S2=0,"",Aug_overview_classifier!S2)</f>
        <v/>
      </c>
    </row>
    <row r="3" spans="2:22" s="1" customFormat="1" ht="18" customHeight="1" x14ac:dyDescent="0.3">
      <c r="B3" s="35" t="str">
        <f>IF(Aug_overview_classifier!B3=0,"",Aug_overview_classifier!B3)</f>
        <v>Model</v>
      </c>
      <c r="C3" s="21" t="str">
        <f>IF(Aug_overview_classifier!C3=0,"",Aug_overview_classifier!C3)</f>
        <v/>
      </c>
      <c r="D3" s="22" t="str">
        <f>IF(Aug_overview_classifier!D3=0,"",Aug_overview_classifier!D3)</f>
        <v>norm</v>
      </c>
      <c r="E3" s="22" t="str">
        <f>IF(Aug_overview_classifier!E3=0,"",Aug_overview_classifier!E3)</f>
        <v/>
      </c>
      <c r="F3" s="22" t="str">
        <f>IF(Aug_overview_classifier!F3=0,"",Aug_overview_classifier!F3)</f>
        <v>stand</v>
      </c>
      <c r="G3" s="22" t="str">
        <f>IF(Aug_overview_classifier!G3=0,"",Aug_overview_classifier!G3)</f>
        <v/>
      </c>
      <c r="H3" s="22" t="str">
        <f>IF(Aug_overview_classifier!H3=0,"",Aug_overview_classifier!H3)</f>
        <v xml:space="preserve"> norm + PCA</v>
      </c>
      <c r="I3" s="22" t="str">
        <f>IF(Aug_overview_classifier!I3=0,"",Aug_overview_classifier!I3)</f>
        <v/>
      </c>
      <c r="J3" s="22" t="str">
        <f>IF(Aug_overview_classifier!J3=0,"",Aug_overview_classifier!J3)</f>
        <v xml:space="preserve"> stand + PCA</v>
      </c>
      <c r="K3" s="23" t="str">
        <f>IF(Aug_overview_classifier!K3=0,"",Aug_overview_classifier!K3)</f>
        <v/>
      </c>
      <c r="L3" s="36" t="str">
        <f>IF(Aug_overview_classifier!L3=0,"",Aug_overview_classifier!L3)</f>
        <v>norm</v>
      </c>
      <c r="M3" s="37" t="str">
        <f>IF(Aug_overview_classifier!M3=0,"",Aug_overview_classifier!M3)</f>
        <v/>
      </c>
      <c r="N3" s="37" t="str">
        <f>IF(Aug_overview_classifier!N3=0,"",Aug_overview_classifier!N3)</f>
        <v>stand</v>
      </c>
      <c r="O3" s="37" t="str">
        <f>IF(Aug_overview_classifier!O3=0,"",Aug_overview_classifier!O3)</f>
        <v/>
      </c>
      <c r="P3" s="37" t="str">
        <f>IF(Aug_overview_classifier!P3=0,"",Aug_overview_classifier!P3)</f>
        <v xml:space="preserve"> norm + PCA</v>
      </c>
      <c r="Q3" s="37" t="str">
        <f>IF(Aug_overview_classifier!Q3=0,"",Aug_overview_classifier!Q3)</f>
        <v/>
      </c>
      <c r="R3" s="37" t="str">
        <f>IF(Aug_overview_classifier!R3=0,"",Aug_overview_classifier!R3)</f>
        <v xml:space="preserve"> stand + PCA</v>
      </c>
      <c r="S3" s="38" t="str">
        <f>IF(Aug_overview_classifier!S3=0,"",Aug_overview_classifier!S3)</f>
        <v/>
      </c>
    </row>
    <row r="4" spans="2:22" x14ac:dyDescent="0.3">
      <c r="B4" s="24" t="str">
        <f>IF(Aug_overview_classifier!B4=0,"",Aug_overview_classifier!B4)</f>
        <v/>
      </c>
      <c r="C4" s="25" t="str">
        <f>IF(Aug_overview_classifier!C4=0,"",Aug_overview_classifier!C4)</f>
        <v/>
      </c>
      <c r="D4" s="26" t="str">
        <f>IF(Aug_overview_classifier!D4=0,"",Aug_overview_classifier!D4)</f>
        <v>Mean</v>
      </c>
      <c r="E4" s="26" t="str">
        <f>IF(Aug_overview_classifier!E4=0,"",Aug_overview_classifier!E4)</f>
        <v>Std</v>
      </c>
      <c r="F4" s="26" t="str">
        <f>IF(Aug_overview_classifier!F4=0,"",Aug_overview_classifier!F4)</f>
        <v>Mean</v>
      </c>
      <c r="G4" s="26" t="str">
        <f>IF(Aug_overview_classifier!G4=0,"",Aug_overview_classifier!G4)</f>
        <v>Std</v>
      </c>
      <c r="H4" s="26" t="str">
        <f>IF(Aug_overview_classifier!H4=0,"",Aug_overview_classifier!H4)</f>
        <v>Mean</v>
      </c>
      <c r="I4" s="26" t="str">
        <f>IF(Aug_overview_classifier!I4=0,"",Aug_overview_classifier!I4)</f>
        <v>Std</v>
      </c>
      <c r="J4" s="26" t="str">
        <f>IF(Aug_overview_classifier!J4=0,"",Aug_overview_classifier!J4)</f>
        <v>Mean</v>
      </c>
      <c r="K4" s="27" t="str">
        <f>IF(Aug_overview_classifier!K4=0,"",Aug_overview_classifier!K4)</f>
        <v>Std</v>
      </c>
      <c r="L4" s="39" t="str">
        <f>IF(Aug_overview_classifier!L4=0,"",Aug_overview_classifier!L4)</f>
        <v>Mean</v>
      </c>
      <c r="M4" s="40" t="str">
        <f>IF(Aug_overview_classifier!M4=0,"",Aug_overview_classifier!M4)</f>
        <v>Std</v>
      </c>
      <c r="N4" s="40" t="str">
        <f>IF(Aug_overview_classifier!N4=0,"",Aug_overview_classifier!N4)</f>
        <v>Mean</v>
      </c>
      <c r="O4" s="40" t="str">
        <f>IF(Aug_overview_classifier!O4=0,"",Aug_overview_classifier!O4)</f>
        <v>Std</v>
      </c>
      <c r="P4" s="40" t="str">
        <f>IF(Aug_overview_classifier!P4=0,"",Aug_overview_classifier!P4)</f>
        <v>Mean</v>
      </c>
      <c r="Q4" s="40" t="str">
        <f>IF(Aug_overview_classifier!Q4=0,"",Aug_overview_classifier!Q4)</f>
        <v>Std</v>
      </c>
      <c r="R4" s="40" t="str">
        <f>IF(Aug_overview_classifier!R4=0,"",Aug_overview_classifier!R4)</f>
        <v>Mean</v>
      </c>
      <c r="S4" s="41" t="str">
        <f>IF(Aug_overview_classifier!S4=0,"",Aug_overview_classifier!S4)</f>
        <v>Std</v>
      </c>
    </row>
    <row r="5" spans="2:22" x14ac:dyDescent="0.3">
      <c r="B5" s="55" t="str">
        <f>IF(Aug_overview_classifier!B5=0,"",Aug_overview_classifier!B5)</f>
        <v>ESC10</v>
      </c>
      <c r="C5" s="2" t="str">
        <f>IF(Aug_overview_classifier!C5=0,"",Aug_overview_classifier!C5)</f>
        <v>Forest</v>
      </c>
      <c r="D5" s="3">
        <f>IF(Aug_overview_classifier!D5=0,"",Aug_overview_classifier!D5)</f>
        <v>0.8670833333333331</v>
      </c>
      <c r="E5" s="8">
        <f>IF(Aug_overview_classifier!E5=0,"",Aug_overview_classifier!E5)</f>
        <v>3.4623470684237025E-2</v>
      </c>
      <c r="F5" s="3">
        <f>IF(Aug_overview_classifier!F5=0,"",Aug_overview_classifier!F5)</f>
        <v>0.86999999999999977</v>
      </c>
      <c r="G5" s="8">
        <f>IF(Aug_overview_classifier!G5=0,"",Aug_overview_classifier!G5)</f>
        <v>3.5921645053273145E-2</v>
      </c>
      <c r="H5" s="3">
        <f>IF(Aug_overview_classifier!H5=0,"",Aug_overview_classifier!H5)</f>
        <v>0.8358333333333331</v>
      </c>
      <c r="I5" s="8">
        <f>IF(Aug_overview_classifier!I5=0,"",Aug_overview_classifier!I5)</f>
        <v>4.4910211348125902E-2</v>
      </c>
      <c r="J5" s="3">
        <f>IF(Aug_overview_classifier!J5=0,"",Aug_overview_classifier!J5)</f>
        <v>0.82083333333333319</v>
      </c>
      <c r="K5" s="13">
        <f>IF(Aug_overview_classifier!K5=0,"",Aug_overview_classifier!K5)</f>
        <v>3.2173844190584319E-2</v>
      </c>
      <c r="L5" s="17">
        <f>IF(Aug_overview_classifier!L5=0,"",Aug_overview_classifier!L5)</f>
        <v>0.84499999999999997</v>
      </c>
      <c r="M5" s="8">
        <f>IF(Aug_overview_classifier!M5=0,"",Aug_overview_classifier!M5)</f>
        <v>4.3839194791875431E-2</v>
      </c>
      <c r="N5" s="3">
        <f>IF(Aug_overview_classifier!N5=0,"",Aug_overview_classifier!N5)</f>
        <v>0.85</v>
      </c>
      <c r="O5" s="8">
        <f>IF(Aug_overview_classifier!O5=0,"",Aug_overview_classifier!O5)</f>
        <v>4.506939094329987E-2</v>
      </c>
      <c r="P5" s="3">
        <f>IF(Aug_overview_classifier!P5=0,"",Aug_overview_classifier!P5)</f>
        <v>0.81750000000000012</v>
      </c>
      <c r="Q5" s="8">
        <f>IF(Aug_overview_classifier!Q5=0,"",Aug_overview_classifier!Q5)</f>
        <v>4.9686517285879479E-2</v>
      </c>
      <c r="R5" s="3">
        <f>IF(Aug_overview_classifier!R5=0,"",Aug_overview_classifier!R5)</f>
        <v>0.80249999999999999</v>
      </c>
      <c r="S5" s="13">
        <f>IF(Aug_overview_classifier!S5=0,"",Aug_overview_classifier!S5)</f>
        <v>2.7099354235848503E-2</v>
      </c>
      <c r="U5" s="44">
        <f>(D5/L5)-1</f>
        <v>2.6134122287968298E-2</v>
      </c>
      <c r="V5" s="44">
        <f>(F5/N5)-1</f>
        <v>2.3529411764705577E-2</v>
      </c>
    </row>
    <row r="6" spans="2:22" x14ac:dyDescent="0.3">
      <c r="B6" s="49" t="str">
        <f>IF(Aug_overview_classifier!B6=0,"",Aug_overview_classifier!B6)</f>
        <v/>
      </c>
      <c r="C6" s="4" t="str">
        <f>IF(Aug_overview_classifier!C6=0,"",Aug_overview_classifier!C6)</f>
        <v>GNB</v>
      </c>
      <c r="D6" s="5">
        <f>IF(Aug_overview_classifier!D6=0,"",Aug_overview_classifier!D6)</f>
        <v>0.72874999999999979</v>
      </c>
      <c r="E6" s="9">
        <f>IF(Aug_overview_classifier!E6=0,"",Aug_overview_classifier!E6)</f>
        <v>4.4619339043363904E-2</v>
      </c>
      <c r="F6" s="5">
        <f>IF(Aug_overview_classifier!F6=0,"",Aug_overview_classifier!F6)</f>
        <v>0.72874999999999979</v>
      </c>
      <c r="G6" s="9">
        <f>IF(Aug_overview_classifier!G6=0,"",Aug_overview_classifier!G6)</f>
        <v>4.4619339043363904E-2</v>
      </c>
      <c r="H6" s="5">
        <f>IF(Aug_overview_classifier!H6=0,"",Aug_overview_classifier!H6)</f>
        <v>0.64333333333333298</v>
      </c>
      <c r="I6" s="9">
        <f>IF(Aug_overview_classifier!I6=0,"",Aug_overview_classifier!I6)</f>
        <v>6.2158790832655256E-2</v>
      </c>
      <c r="J6" s="5">
        <f>IF(Aug_overview_classifier!J6=0,"",Aug_overview_classifier!J6)</f>
        <v>0.58499999999999974</v>
      </c>
      <c r="K6" s="14">
        <f>IF(Aug_overview_classifier!K6=0,"",Aug_overview_classifier!K6)</f>
        <v>3.1574701986805301E-2</v>
      </c>
      <c r="L6" s="18">
        <f>IF(Aug_overview_classifier!L6=0,"",Aug_overview_classifier!L6)</f>
        <v>0.75</v>
      </c>
      <c r="M6" s="9">
        <f>IF(Aug_overview_classifier!M6=0,"",Aug_overview_classifier!M6)</f>
        <v>5.3764532919016408E-2</v>
      </c>
      <c r="N6" s="5">
        <f>IF(Aug_overview_classifier!N6=0,"",Aug_overview_classifier!N6)</f>
        <v>0.75</v>
      </c>
      <c r="O6" s="9">
        <f>IF(Aug_overview_classifier!O6=0,"",Aug_overview_classifier!O6)</f>
        <v>5.3764532919016408E-2</v>
      </c>
      <c r="P6" s="5">
        <f>IF(Aug_overview_classifier!P6=0,"",Aug_overview_classifier!P6)</f>
        <v>0.66249999999999998</v>
      </c>
      <c r="Q6" s="9">
        <f>IF(Aug_overview_classifier!Q6=0,"",Aug_overview_classifier!Q6)</f>
        <v>8.3385400400790274E-2</v>
      </c>
      <c r="R6" s="5">
        <f>IF(Aug_overview_classifier!R6=0,"",Aug_overview_classifier!R6)</f>
        <v>0.65250000000000008</v>
      </c>
      <c r="S6" s="14">
        <f>IF(Aug_overview_classifier!S6=0,"",Aug_overview_classifier!S6)</f>
        <v>8.0719421454814852E-2</v>
      </c>
      <c r="U6" s="44">
        <f t="shared" ref="U6:U12" si="0">(D6/L6)-1</f>
        <v>-2.8333333333333655E-2</v>
      </c>
      <c r="V6" s="44">
        <f t="shared" ref="V6:V12" si="1">(F6/N6)-1</f>
        <v>-2.8333333333333655E-2</v>
      </c>
    </row>
    <row r="7" spans="2:22" x14ac:dyDescent="0.3">
      <c r="B7" s="49" t="str">
        <f>IF(Aug_overview_classifier!B7=0,"",Aug_overview_classifier!B7)</f>
        <v/>
      </c>
      <c r="C7" s="4" t="str">
        <f>IF(Aug_overview_classifier!C7=0,"",Aug_overview_classifier!C7)</f>
        <v>KNN</v>
      </c>
      <c r="D7" s="5">
        <f>IF(Aug_overview_classifier!D7=0,"",Aug_overview_classifier!D7)</f>
        <v>0.76291666666666658</v>
      </c>
      <c r="E7" s="9">
        <f>IF(Aug_overview_classifier!E7=0,"",Aug_overview_classifier!E7)</f>
        <v>3.8623224518704168E-2</v>
      </c>
      <c r="F7" s="5">
        <f>IF(Aug_overview_classifier!F7=0,"",Aug_overview_classifier!F7)</f>
        <v>0.73749999999999982</v>
      </c>
      <c r="G7" s="9">
        <f>IF(Aug_overview_classifier!G7=0,"",Aug_overview_classifier!G7)</f>
        <v>3.0333791205335282E-2</v>
      </c>
      <c r="H7" s="5">
        <f>IF(Aug_overview_classifier!H7=0,"",Aug_overview_classifier!H7)</f>
        <v>0.75416666666666632</v>
      </c>
      <c r="I7" s="9">
        <f>IF(Aug_overview_classifier!I7=0,"",Aug_overview_classifier!I7)</f>
        <v>3.8414768572053434E-2</v>
      </c>
      <c r="J7" s="5">
        <f>IF(Aug_overview_classifier!J7=0,"",Aug_overview_classifier!J7)</f>
        <v>0.69999999999999984</v>
      </c>
      <c r="K7" s="14">
        <f>IF(Aug_overview_classifier!K7=0,"",Aug_overview_classifier!K7)</f>
        <v>3.2409060804383508E-2</v>
      </c>
      <c r="L7" s="18">
        <f>IF(Aug_overview_classifier!L7=0,"",Aug_overview_classifier!L7)</f>
        <v>0.75500000000000012</v>
      </c>
      <c r="M7" s="9">
        <f>IF(Aug_overview_classifier!M7=0,"",Aug_overview_classifier!M7)</f>
        <v>4.0117016339703007E-2</v>
      </c>
      <c r="N7" s="5">
        <f>IF(Aug_overview_classifier!N7=0,"",Aug_overview_classifier!N7)</f>
        <v>0.71750000000000003</v>
      </c>
      <c r="O7" s="9">
        <f>IF(Aug_overview_classifier!O7=0,"",Aug_overview_classifier!O7)</f>
        <v>5.6319401630344025E-2</v>
      </c>
      <c r="P7" s="5">
        <f>IF(Aug_overview_classifier!P7=0,"",Aug_overview_classifier!P7)</f>
        <v>0.72</v>
      </c>
      <c r="Q7" s="9">
        <f>IF(Aug_overview_classifier!Q7=0,"",Aug_overview_classifier!Q7)</f>
        <v>4.726917600297257E-2</v>
      </c>
      <c r="R7" s="5">
        <f>IF(Aug_overview_classifier!R7=0,"",Aug_overview_classifier!R7)</f>
        <v>0.6925</v>
      </c>
      <c r="S7" s="14">
        <f>IF(Aug_overview_classifier!S7=0,"",Aug_overview_classifier!S7)</f>
        <v>5.7008771254956896E-2</v>
      </c>
      <c r="U7" s="44">
        <f t="shared" si="0"/>
        <v>1.0485651214127811E-2</v>
      </c>
      <c r="V7" s="44">
        <f t="shared" si="1"/>
        <v>2.7874564459930085E-2</v>
      </c>
    </row>
    <row r="8" spans="2:22" x14ac:dyDescent="0.3">
      <c r="B8" s="49" t="str">
        <f>IF(Aug_overview_classifier!B8=0,"",Aug_overview_classifier!B8)</f>
        <v/>
      </c>
      <c r="C8" s="4" t="str">
        <f>IF(Aug_overview_classifier!C8=0,"",Aug_overview_classifier!C8)</f>
        <v>LR</v>
      </c>
      <c r="D8" s="5">
        <f>IF(Aug_overview_classifier!D8=0,"",Aug_overview_classifier!D8)</f>
        <v>0.86749999999999972</v>
      </c>
      <c r="E8" s="9">
        <f>IF(Aug_overview_classifier!E8=0,"",Aug_overview_classifier!E8)</f>
        <v>4.7015991664775603E-2</v>
      </c>
      <c r="F8" s="5">
        <f>IF(Aug_overview_classifier!F8=0,"",Aug_overview_classifier!F8)</f>
        <v>0.84833333333333305</v>
      </c>
      <c r="G8" s="9">
        <f>IF(Aug_overview_classifier!G8=0,"",Aug_overview_classifier!G8)</f>
        <v>5.0911824647019918E-2</v>
      </c>
      <c r="H8" s="5">
        <f>IF(Aug_overview_classifier!H8=0,"",Aug_overview_classifier!H8)</f>
        <v>0.86624999999999963</v>
      </c>
      <c r="I8" s="9">
        <f>IF(Aug_overview_classifier!I8=0,"",Aug_overview_classifier!I8)</f>
        <v>4.6407389856932567E-2</v>
      </c>
      <c r="J8" s="5">
        <f>IF(Aug_overview_classifier!J8=0,"",Aug_overview_classifier!J8)</f>
        <v>0.84708333333333319</v>
      </c>
      <c r="K8" s="14">
        <f>IF(Aug_overview_classifier!K8=0,"",Aug_overview_classifier!K8)</f>
        <v>4.9751989072464906E-2</v>
      </c>
      <c r="L8" s="18">
        <f>IF(Aug_overview_classifier!L8=0,"",Aug_overview_classifier!L8)</f>
        <v>0.87250000000000016</v>
      </c>
      <c r="M8" s="9">
        <f>IF(Aug_overview_classifier!M8=0,"",Aug_overview_classifier!M8)</f>
        <v>4.6266888808304374E-2</v>
      </c>
      <c r="N8" s="5">
        <f>IF(Aug_overview_classifier!N8=0,"",Aug_overview_classifier!N8)</f>
        <v>0.83750000000000002</v>
      </c>
      <c r="O8" s="9">
        <f>IF(Aug_overview_classifier!O8=0,"",Aug_overview_classifier!O8)</f>
        <v>7.2886898685566276E-2</v>
      </c>
      <c r="P8" s="5">
        <f>IF(Aug_overview_classifier!P8=0,"",Aug_overview_classifier!P8)</f>
        <v>0.87999999999999989</v>
      </c>
      <c r="Q8" s="9">
        <f>IF(Aug_overview_classifier!Q8=0,"",Aug_overview_classifier!Q8)</f>
        <v>4.8894018039019889E-2</v>
      </c>
      <c r="R8" s="5">
        <f>IF(Aug_overview_classifier!R8=0,"",Aug_overview_classifier!R8)</f>
        <v>0.82499999999999996</v>
      </c>
      <c r="S8" s="14">
        <f>IF(Aug_overview_classifier!S8=0,"",Aug_overview_classifier!S8)</f>
        <v>5.659615711335883E-2</v>
      </c>
      <c r="U8" s="44">
        <f t="shared" si="0"/>
        <v>-5.7306590257885093E-3</v>
      </c>
      <c r="V8" s="44">
        <f t="shared" si="1"/>
        <v>1.293532338308423E-2</v>
      </c>
    </row>
    <row r="9" spans="2:22" x14ac:dyDescent="0.3">
      <c r="B9" s="49" t="str">
        <f>IF(Aug_overview_classifier!B9=0,"",Aug_overview_classifier!B9)</f>
        <v/>
      </c>
      <c r="C9" s="4" t="str">
        <f>IF(Aug_overview_classifier!C9=0,"",Aug_overview_classifier!C9)</f>
        <v>SVM</v>
      </c>
      <c r="D9" s="5">
        <f>IF(Aug_overview_classifier!D9=0,"",Aug_overview_classifier!D9)</f>
        <v>0.87874999999999959</v>
      </c>
      <c r="E9" s="9">
        <f>IF(Aug_overview_classifier!E9=0,"",Aug_overview_classifier!E9)</f>
        <v>3.9812930618637644E-2</v>
      </c>
      <c r="F9" s="5">
        <f>IF(Aug_overview_classifier!F9=0,"",Aug_overview_classifier!F9)</f>
        <v>0.85499999999999987</v>
      </c>
      <c r="G9" s="9">
        <f>IF(Aug_overview_classifier!G9=0,"",Aug_overview_classifier!G9)</f>
        <v>3.1821169141871115E-2</v>
      </c>
      <c r="H9" s="5">
        <f>IF(Aug_overview_classifier!H9=0,"",Aug_overview_classifier!H9)</f>
        <v>0.87374999999999969</v>
      </c>
      <c r="I9" s="9">
        <f>IF(Aug_overview_classifier!I9=0,"",Aug_overview_classifier!I9)</f>
        <v>3.857262270344379E-2</v>
      </c>
      <c r="J9" s="5">
        <f>IF(Aug_overview_classifier!J9=0,"",Aug_overview_classifier!J9)</f>
        <v>0.85041666666666649</v>
      </c>
      <c r="K9" s="14">
        <f>IF(Aug_overview_classifier!K9=0,"",Aug_overview_classifier!K9)</f>
        <v>3.1505896714389463E-2</v>
      </c>
      <c r="L9" s="18">
        <f>IF(Aug_overview_classifier!L9=0,"",Aug_overview_classifier!L9)</f>
        <v>0.87750000000000006</v>
      </c>
      <c r="M9" s="9">
        <f>IF(Aug_overview_classifier!M9=0,"",Aug_overview_classifier!M9)</f>
        <v>4.4546324203013653E-2</v>
      </c>
      <c r="N9" s="5">
        <f>IF(Aug_overview_classifier!N9=0,"",Aug_overview_classifier!N9)</f>
        <v>0.85749999999999993</v>
      </c>
      <c r="O9" s="9">
        <f>IF(Aug_overview_classifier!O9=0,"",Aug_overview_classifier!O9)</f>
        <v>7.2672209268743168E-2</v>
      </c>
      <c r="P9" s="5">
        <f>IF(Aug_overview_classifier!P9=0,"",Aug_overview_classifier!P9)</f>
        <v>0.875</v>
      </c>
      <c r="Q9" s="9">
        <f>IF(Aug_overview_classifier!Q9=0,"",Aug_overview_classifier!Q9)</f>
        <v>4.5927932677184598E-2</v>
      </c>
      <c r="R9" s="5">
        <f>IF(Aug_overview_classifier!R9=0,"",Aug_overview_classifier!R9)</f>
        <v>0.84749999999999992</v>
      </c>
      <c r="S9" s="14">
        <f>IF(Aug_overview_classifier!S9=0,"",Aug_overview_classifier!S9)</f>
        <v>7.725768570181224E-2</v>
      </c>
      <c r="U9" s="44">
        <f t="shared" si="0"/>
        <v>1.4245014245009013E-3</v>
      </c>
      <c r="V9" s="44">
        <f t="shared" si="1"/>
        <v>-2.9154518950438302E-3</v>
      </c>
    </row>
    <row r="10" spans="2:22" x14ac:dyDescent="0.3">
      <c r="B10" s="49" t="str">
        <f>IF(Aug_overview_classifier!B10=0,"",Aug_overview_classifier!B10)</f>
        <v/>
      </c>
      <c r="C10" s="4" t="str">
        <f>IF(Aug_overview_classifier!C10=0,"",Aug_overview_classifier!C10)</f>
        <v>Voting</v>
      </c>
      <c r="D10" s="5">
        <f>IF(Aug_overview_classifier!D10=0,"",Aug_overview_classifier!D10)</f>
        <v>0.86416666666666653</v>
      </c>
      <c r="E10" s="9">
        <f>IF(Aug_overview_classifier!E10=0,"",Aug_overview_classifier!E10)</f>
        <v>2.2214625437610654E-2</v>
      </c>
      <c r="F10" s="5">
        <f>IF(Aug_overview_classifier!F10=0,"",Aug_overview_classifier!F10)</f>
        <v>0.8670833333333331</v>
      </c>
      <c r="G10" s="9">
        <f>IF(Aug_overview_classifier!G10=0,"",Aug_overview_classifier!G10)</f>
        <v>2.0112530643578472E-2</v>
      </c>
      <c r="H10" s="5">
        <f>IF(Aug_overview_classifier!H10=0,"",Aug_overview_classifier!H10)</f>
        <v>0.86999999999999955</v>
      </c>
      <c r="I10" s="9">
        <f>IF(Aug_overview_classifier!I10=0,"",Aug_overview_classifier!I10)</f>
        <v>3.1131720604196788E-2</v>
      </c>
      <c r="J10" s="5">
        <f>IF(Aug_overview_classifier!J10=0,"",Aug_overview_classifier!J10)</f>
        <v>0.85458333333333325</v>
      </c>
      <c r="K10" s="14">
        <f>IF(Aug_overview_classifier!K10=0,"",Aug_overview_classifier!K10)</f>
        <v>4.0755665931935831E-2</v>
      </c>
      <c r="L10" s="18">
        <f>IF(Aug_overview_classifier!L10=0,"",Aug_overview_classifier!L10)</f>
        <v>0.85500000000000009</v>
      </c>
      <c r="M10" s="9">
        <f>IF(Aug_overview_classifier!M10=0,"",Aug_overview_classifier!M10)</f>
        <v>3.0103986446980726E-2</v>
      </c>
      <c r="N10" s="5">
        <f>IF(Aug_overview_classifier!N10=0,"",Aug_overview_classifier!N10)</f>
        <v>0.86250000000000004</v>
      </c>
      <c r="O10" s="9">
        <f>IF(Aug_overview_classifier!O10=0,"",Aug_overview_classifier!O10)</f>
        <v>2.9315098498896425E-2</v>
      </c>
      <c r="P10" s="5">
        <f>IF(Aug_overview_classifier!P10=0,"",Aug_overview_classifier!P10)</f>
        <v>0.84250000000000003</v>
      </c>
      <c r="Q10" s="9">
        <f>IF(Aug_overview_classifier!Q10=0,"",Aug_overview_classifier!Q10)</f>
        <v>3.7080992435478327E-2</v>
      </c>
      <c r="R10" s="5">
        <f>IF(Aug_overview_classifier!R10=0,"",Aug_overview_classifier!R10)</f>
        <v>0.84250000000000003</v>
      </c>
      <c r="S10" s="14">
        <f>IF(Aug_overview_classifier!S10=0,"",Aug_overview_classifier!S10)</f>
        <v>4.5586456322026181E-2</v>
      </c>
      <c r="U10" s="44">
        <f t="shared" si="0"/>
        <v>1.0721247563352465E-2</v>
      </c>
      <c r="V10" s="44">
        <f t="shared" si="1"/>
        <v>5.3140096618353727E-3</v>
      </c>
    </row>
    <row r="11" spans="2:22" x14ac:dyDescent="0.3">
      <c r="B11" s="49" t="str">
        <f>IF(Aug_overview_classifier!B11=0,"",Aug_overview_classifier!B11)</f>
        <v/>
      </c>
      <c r="C11" s="4" t="str">
        <f>IF(Aug_overview_classifier!C11=0,"",Aug_overview_classifier!C11)</f>
        <v>ANN</v>
      </c>
      <c r="D11" s="5">
        <f>IF(Aug_overview_classifier!D11=0,"",Aug_overview_classifier!D11)</f>
        <v>0.86166666666666614</v>
      </c>
      <c r="E11" s="9">
        <f>IF(Aug_overview_classifier!E11=0,"",Aug_overview_classifier!E11)</f>
        <v>4.9181671439221822E-2</v>
      </c>
      <c r="F11" s="5">
        <f>IF(Aug_overview_classifier!F11=0,"",Aug_overview_classifier!F11)</f>
        <v>0.85708333333333298</v>
      </c>
      <c r="G11" s="9">
        <f>IF(Aug_overview_classifier!G11=0,"",Aug_overview_classifier!G11)</f>
        <v>4.6130664361619764E-2</v>
      </c>
      <c r="H11" s="5">
        <f>IF(Aug_overview_classifier!H11=0,"",Aug_overview_classifier!H11)</f>
        <v>0.86666666666666647</v>
      </c>
      <c r="I11" s="9">
        <f>IF(Aug_overview_classifier!I11=0,"",Aug_overview_classifier!I11)</f>
        <v>4.1063340300889706E-2</v>
      </c>
      <c r="J11" s="5">
        <f>IF(Aug_overview_classifier!J11=0,"",Aug_overview_classifier!J11)</f>
        <v>0.85666666666666624</v>
      </c>
      <c r="K11" s="14">
        <f>IF(Aug_overview_classifier!K11=0,"",Aug_overview_classifier!K11)</f>
        <v>3.9374448849758263E-2</v>
      </c>
      <c r="L11" s="18">
        <f>IF(Aug_overview_classifier!L11=0,"",Aug_overview_classifier!L11)</f>
        <v>0.84750000000000014</v>
      </c>
      <c r="M11" s="9">
        <f>IF(Aug_overview_classifier!M11=0,"",Aug_overview_classifier!M11)</f>
        <v>1.629800601300661E-2</v>
      </c>
      <c r="N11" s="5">
        <f>IF(Aug_overview_classifier!N11=0,"",Aug_overview_classifier!N11)</f>
        <v>0.83000000000000007</v>
      </c>
      <c r="O11" s="9">
        <f>IF(Aug_overview_classifier!O11=0,"",Aug_overview_classifier!O11)</f>
        <v>5.4914706591221975E-2</v>
      </c>
      <c r="P11" s="5">
        <f>IF(Aug_overview_classifier!P11=0,"",Aug_overview_classifier!P11)</f>
        <v>0.84749999999999992</v>
      </c>
      <c r="Q11" s="9">
        <f>IF(Aug_overview_classifier!Q11=0,"",Aug_overview_classifier!Q11)</f>
        <v>2.5617376914899015E-2</v>
      </c>
      <c r="R11" s="5">
        <f>IF(Aug_overview_classifier!R11=0,"",Aug_overview_classifier!R11)</f>
        <v>0.78999999999999992</v>
      </c>
      <c r="S11" s="14">
        <f>IF(Aug_overview_classifier!S11=0,"",Aug_overview_classifier!S11)</f>
        <v>4.183300132670377E-2</v>
      </c>
      <c r="U11" s="44">
        <f t="shared" si="0"/>
        <v>1.6715830875122073E-2</v>
      </c>
      <c r="V11" s="44">
        <f t="shared" si="1"/>
        <v>3.2630522088352931E-2</v>
      </c>
    </row>
    <row r="12" spans="2:22" x14ac:dyDescent="0.3">
      <c r="B12" s="50" t="str">
        <f>IF(Aug_overview_classifier!B12=0,"",Aug_overview_classifier!B12)</f>
        <v/>
      </c>
      <c r="C12" s="6" t="str">
        <f>IF(Aug_overview_classifier!C12=0,"",Aug_overview_classifier!C12)</f>
        <v>CNN 1D</v>
      </c>
      <c r="D12" s="7">
        <f>IF(Aug_overview_classifier!D12=0,"",Aug_overview_classifier!D12)</f>
        <v>0.85666666666666647</v>
      </c>
      <c r="E12" s="10">
        <f>IF(Aug_overview_classifier!E12=0,"",Aug_overview_classifier!E12)</f>
        <v>3.8903147187741981E-2</v>
      </c>
      <c r="F12" s="7">
        <f>IF(Aug_overview_classifier!F12=0,"",Aug_overview_classifier!F12)</f>
        <v>0.84958333333333302</v>
      </c>
      <c r="G12" s="10">
        <f>IF(Aug_overview_classifier!G12=0,"",Aug_overview_classifier!G12)</f>
        <v>3.5367613088184917E-2</v>
      </c>
      <c r="H12" s="7">
        <f>IF(Aug_overview_classifier!H12=0,"",Aug_overview_classifier!H12)</f>
        <v>0.82333333333333303</v>
      </c>
      <c r="I12" s="10">
        <f>IF(Aug_overview_classifier!I12=0,"",Aug_overview_classifier!I12)</f>
        <v>5.3224987605029472E-2</v>
      </c>
      <c r="J12" s="7">
        <f>IF(Aug_overview_classifier!J12=0,"",Aug_overview_classifier!J12)</f>
        <v>0.80291666666666628</v>
      </c>
      <c r="K12" s="15">
        <f>IF(Aug_overview_classifier!K12=0,"",Aug_overview_classifier!K12)</f>
        <v>5.4098514818389974E-2</v>
      </c>
      <c r="L12" s="19">
        <f>IF(Aug_overview_classifier!L12=0,"",Aug_overview_classifier!L12)</f>
        <v>0.84749999999999992</v>
      </c>
      <c r="M12" s="10">
        <f>IF(Aug_overview_classifier!M12=0,"",Aug_overview_classifier!M12)</f>
        <v>3.3541019662496847E-2</v>
      </c>
      <c r="N12" s="7">
        <f>IF(Aug_overview_classifier!N12=0,"",Aug_overview_classifier!N12)</f>
        <v>0.8125</v>
      </c>
      <c r="O12" s="10">
        <f>IF(Aug_overview_classifier!O12=0,"",Aug_overview_classifier!O12)</f>
        <v>8.0525617042032066E-2</v>
      </c>
      <c r="P12" s="7">
        <f>IF(Aug_overview_classifier!P12=0,"",Aug_overview_classifier!P12)</f>
        <v>0.65500000000000003</v>
      </c>
      <c r="Q12" s="10">
        <f>IF(Aug_overview_classifier!Q12=0,"",Aug_overview_classifier!Q12)</f>
        <v>5.04665730954659E-2</v>
      </c>
      <c r="R12" s="7">
        <f>IF(Aug_overview_classifier!R12=0,"",Aug_overview_classifier!R12)</f>
        <v>0.7</v>
      </c>
      <c r="S12" s="15">
        <f>IF(Aug_overview_classifier!S12=0,"",Aug_overview_classifier!S12)</f>
        <v>4.6770717334674264E-2</v>
      </c>
      <c r="U12" s="44">
        <f t="shared" si="0"/>
        <v>1.0816125860373615E-2</v>
      </c>
      <c r="V12" s="44">
        <f t="shared" si="1"/>
        <v>4.5641025641025346E-2</v>
      </c>
    </row>
    <row r="13" spans="2:22" x14ac:dyDescent="0.3">
      <c r="B13" s="30" t="str">
        <f>IF(Aug_overview_classifier!B13=0,"",Aug_overview_classifier!B13)</f>
        <v/>
      </c>
      <c r="C13" s="25" t="str">
        <f>IF(Aug_overview_classifier!C13=0,"",Aug_overview_classifier!C13)</f>
        <v/>
      </c>
      <c r="D13" s="26" t="str">
        <f>IF(Aug_overview_classifier!D13=0,"",Aug_overview_classifier!D13)</f>
        <v/>
      </c>
      <c r="E13" s="31" t="str">
        <f>IF(Aug_overview_classifier!E13=0,"",Aug_overview_classifier!E13)</f>
        <v/>
      </c>
      <c r="F13" s="26" t="str">
        <f>IF(Aug_overview_classifier!F13=0,"",Aug_overview_classifier!F13)</f>
        <v/>
      </c>
      <c r="G13" s="31" t="str">
        <f>IF(Aug_overview_classifier!G13=0,"",Aug_overview_classifier!G13)</f>
        <v/>
      </c>
      <c r="H13" s="26" t="str">
        <f>IF(Aug_overview_classifier!H13=0,"",Aug_overview_classifier!H13)</f>
        <v/>
      </c>
      <c r="I13" s="31" t="str">
        <f>IF(Aug_overview_classifier!I13=0,"",Aug_overview_classifier!I13)</f>
        <v/>
      </c>
      <c r="J13" s="26" t="str">
        <f>IF(Aug_overview_classifier!J13=0,"",Aug_overview_classifier!J13)</f>
        <v/>
      </c>
      <c r="K13" s="32" t="str">
        <f>IF(Aug_overview_classifier!K13=0,"",Aug_overview_classifier!K13)</f>
        <v/>
      </c>
      <c r="L13" s="39" t="str">
        <f>IF(Aug_overview_classifier!L13=0,"",Aug_overview_classifier!L13)</f>
        <v/>
      </c>
      <c r="M13" s="42" t="str">
        <f>IF(Aug_overview_classifier!M13=0,"",Aug_overview_classifier!M13)</f>
        <v/>
      </c>
      <c r="N13" s="40" t="str">
        <f>IF(Aug_overview_classifier!N13=0,"",Aug_overview_classifier!N13)</f>
        <v/>
      </c>
      <c r="O13" s="42" t="str">
        <f>IF(Aug_overview_classifier!O13=0,"",Aug_overview_classifier!O13)</f>
        <v/>
      </c>
      <c r="P13" s="40" t="str">
        <f>IF(Aug_overview_classifier!P13=0,"",Aug_overview_classifier!P13)</f>
        <v/>
      </c>
      <c r="Q13" s="42" t="str">
        <f>IF(Aug_overview_classifier!Q13=0,"",Aug_overview_classifier!Q13)</f>
        <v/>
      </c>
      <c r="R13" s="40" t="str">
        <f>IF(Aug_overview_classifier!R13=0,"",Aug_overview_classifier!R13)</f>
        <v/>
      </c>
      <c r="S13" s="43" t="str">
        <f>IF(Aug_overview_classifier!S13=0,"",Aug_overview_classifier!S13)</f>
        <v/>
      </c>
      <c r="U13" s="54">
        <f>AVERAGE(U5:V12)</f>
        <v>9.931847414804941E-3</v>
      </c>
      <c r="V13" s="54"/>
    </row>
    <row r="14" spans="2:22" x14ac:dyDescent="0.3">
      <c r="B14" s="55" t="str">
        <f>IF(Aug_overview_classifier!B14=0,"",Aug_overview_classifier!B14)</f>
        <v>BDLib2</v>
      </c>
      <c r="C14" s="2" t="str">
        <f>IF(Aug_overview_classifier!C14=0,"",Aug_overview_classifier!C14)</f>
        <v>Forest</v>
      </c>
      <c r="D14" s="3">
        <f>IF(Aug_overview_classifier!D14=0,"",Aug_overview_classifier!D14)</f>
        <v>0.81018518518518468</v>
      </c>
      <c r="E14" s="8">
        <f>IF(Aug_overview_classifier!E14=0,"",Aug_overview_classifier!E14)</f>
        <v>4.2703157620741172E-2</v>
      </c>
      <c r="F14" s="3">
        <f>IF(Aug_overview_classifier!F14=0,"",Aug_overview_classifier!F14)</f>
        <v>0.79537037037037006</v>
      </c>
      <c r="G14" s="8">
        <f>IF(Aug_overview_classifier!G14=0,"",Aug_overview_classifier!G14)</f>
        <v>4.516203110465631E-2</v>
      </c>
      <c r="H14" s="3">
        <f>IF(Aug_overview_classifier!H14=0,"",Aug_overview_classifier!H14)</f>
        <v>0.75277777777777732</v>
      </c>
      <c r="I14" s="8">
        <f>IF(Aug_overview_classifier!I14=0,"",Aug_overview_classifier!I14)</f>
        <v>4.6729455114612718E-2</v>
      </c>
      <c r="J14" s="3">
        <f>IF(Aug_overview_classifier!J14=0,"",Aug_overview_classifier!J14)</f>
        <v>0.73888888888888837</v>
      </c>
      <c r="K14" s="13">
        <f>IF(Aug_overview_classifier!K14=0,"",Aug_overview_classifier!K14)</f>
        <v>1.0015420209622464E-2</v>
      </c>
      <c r="L14" s="17">
        <f>IF(Aug_overview_classifier!L14=0,"",Aug_overview_classifier!L14)</f>
        <v>0.79444444444444395</v>
      </c>
      <c r="M14" s="8">
        <f>IF(Aug_overview_classifier!M14=0,"",Aug_overview_classifier!M14)</f>
        <v>2.545875386086582E-2</v>
      </c>
      <c r="N14" s="3">
        <f>IF(Aug_overview_classifier!N14=0,"",Aug_overview_classifier!N14)</f>
        <v>0.79999999999999971</v>
      </c>
      <c r="O14" s="8">
        <f>IF(Aug_overview_classifier!O14=0,"",Aug_overview_classifier!O14)</f>
        <v>1.6666666666666496E-2</v>
      </c>
      <c r="P14" s="3">
        <f>IF(Aug_overview_classifier!P14=0,"",Aug_overview_classifier!P14)</f>
        <v>0.69444444444444409</v>
      </c>
      <c r="Q14" s="8">
        <f>IF(Aug_overview_classifier!Q14=0,"",Aug_overview_classifier!Q14)</f>
        <v>3.4694433324435663E-2</v>
      </c>
      <c r="R14" s="3">
        <f>IF(Aug_overview_classifier!R14=0,"",Aug_overview_classifier!R14)</f>
        <v>0.67222222222222194</v>
      </c>
      <c r="S14" s="13">
        <f>IF(Aug_overview_classifier!S14=0,"",Aug_overview_classifier!S14)</f>
        <v>5.3575837561071885E-2</v>
      </c>
      <c r="U14" s="44">
        <f>(D14/L14)-1</f>
        <v>1.9813519813519864E-2</v>
      </c>
      <c r="V14" s="44">
        <f>(F14/N14)-1</f>
        <v>-5.7870370370370905E-3</v>
      </c>
    </row>
    <row r="15" spans="2:22" x14ac:dyDescent="0.3">
      <c r="B15" s="49" t="str">
        <f>IF(Aug_overview_classifier!B15=0,"",Aug_overview_classifier!B15)</f>
        <v/>
      </c>
      <c r="C15" s="4" t="str">
        <f>IF(Aug_overview_classifier!C15=0,"",Aug_overview_classifier!C15)</f>
        <v>GNB</v>
      </c>
      <c r="D15" s="5">
        <f>IF(Aug_overview_classifier!D15=0,"",Aug_overview_classifier!D15)</f>
        <v>0.66481481481481441</v>
      </c>
      <c r="E15" s="9">
        <f>IF(Aug_overview_classifier!E15=0,"",Aug_overview_classifier!E15)</f>
        <v>5.1545057998950636E-2</v>
      </c>
      <c r="F15" s="5">
        <f>IF(Aug_overview_classifier!F15=0,"",Aug_overview_classifier!F15)</f>
        <v>0.66388888888888831</v>
      </c>
      <c r="G15" s="9">
        <f>IF(Aug_overview_classifier!G15=0,"",Aug_overview_classifier!G15)</f>
        <v>5.144516438181107E-2</v>
      </c>
      <c r="H15" s="5">
        <f>IF(Aug_overview_classifier!H15=0,"",Aug_overview_classifier!H15)</f>
        <v>0.63703703703703674</v>
      </c>
      <c r="I15" s="9">
        <f>IF(Aug_overview_classifier!I15=0,"",Aug_overview_classifier!I15)</f>
        <v>2.1576259625428047E-2</v>
      </c>
      <c r="J15" s="5">
        <f>IF(Aug_overview_classifier!J15=0,"",Aug_overview_classifier!J15)</f>
        <v>0.5851851851851847</v>
      </c>
      <c r="K15" s="14">
        <f>IF(Aug_overview_classifier!K15=0,"",Aug_overview_classifier!K15)</f>
        <v>3.1954507271735981E-2</v>
      </c>
      <c r="L15" s="18">
        <f>IF(Aug_overview_classifier!L15=0,"",Aug_overview_classifier!L15)</f>
        <v>0.69444444444444409</v>
      </c>
      <c r="M15" s="9">
        <f>IF(Aug_overview_classifier!M15=0,"",Aug_overview_classifier!M15)</f>
        <v>1.9245008972987331E-2</v>
      </c>
      <c r="N15" s="5">
        <f>IF(Aug_overview_classifier!N15=0,"",Aug_overview_classifier!N15)</f>
        <v>0.69444444444444409</v>
      </c>
      <c r="O15" s="9">
        <f>IF(Aug_overview_classifier!O15=0,"",Aug_overview_classifier!O15)</f>
        <v>1.9245008972987331E-2</v>
      </c>
      <c r="P15" s="5">
        <f>IF(Aug_overview_classifier!P15=0,"",Aug_overview_classifier!P15)</f>
        <v>0.54999999999999938</v>
      </c>
      <c r="Q15" s="9">
        <f>IF(Aug_overview_classifier!Q15=0,"",Aug_overview_classifier!Q15)</f>
        <v>5.7735026918962568E-2</v>
      </c>
      <c r="R15" s="5">
        <f>IF(Aug_overview_classifier!R15=0,"",Aug_overview_classifier!R15)</f>
        <v>0.5444444444444444</v>
      </c>
      <c r="S15" s="14">
        <f>IF(Aug_overview_classifier!S15=0,"",Aug_overview_classifier!S15)</f>
        <v>9.6225044864939862E-3</v>
      </c>
      <c r="U15" s="44">
        <f t="shared" ref="U15:U21" si="2">(D15/L15)-1</f>
        <v>-4.2666666666666742E-2</v>
      </c>
      <c r="V15" s="44">
        <f t="shared" ref="V15:V21" si="3">(F15/N15)-1</f>
        <v>-4.4000000000000372E-2</v>
      </c>
    </row>
    <row r="16" spans="2:22" x14ac:dyDescent="0.3">
      <c r="B16" s="49" t="str">
        <f>IF(Aug_overview_classifier!B16=0,"",Aug_overview_classifier!B16)</f>
        <v/>
      </c>
      <c r="C16" s="4" t="str">
        <f>IF(Aug_overview_classifier!C16=0,"",Aug_overview_classifier!C16)</f>
        <v>KNN</v>
      </c>
      <c r="D16" s="5">
        <f>IF(Aug_overview_classifier!D16=0,"",Aug_overview_classifier!D16)</f>
        <v>0.69259259259259187</v>
      </c>
      <c r="E16" s="9">
        <f>IF(Aug_overview_classifier!E16=0,"",Aug_overview_classifier!E16)</f>
        <v>4.8538305266967542E-2</v>
      </c>
      <c r="F16" s="5">
        <f>IF(Aug_overview_classifier!F16=0,"",Aug_overview_classifier!F16)</f>
        <v>0.66481481481481441</v>
      </c>
      <c r="G16" s="9">
        <f>IF(Aug_overview_classifier!G16=0,"",Aug_overview_classifier!G16)</f>
        <v>4.047683887850783E-2</v>
      </c>
      <c r="H16" s="5">
        <f>IF(Aug_overview_classifier!H16=0,"",Aug_overview_classifier!H16)</f>
        <v>0.65740740740740666</v>
      </c>
      <c r="I16" s="9">
        <f>IF(Aug_overview_classifier!I16=0,"",Aug_overview_classifier!I16)</f>
        <v>3.5282516450477065E-2</v>
      </c>
      <c r="J16" s="5">
        <f>IF(Aug_overview_classifier!J16=0,"",Aug_overview_classifier!J16)</f>
        <v>0.6138888888888886</v>
      </c>
      <c r="K16" s="14">
        <f>IF(Aug_overview_classifier!K16=0,"",Aug_overview_classifier!K16)</f>
        <v>1.001542020962245E-2</v>
      </c>
      <c r="L16" s="18">
        <f>IF(Aug_overview_classifier!L16=0,"",Aug_overview_classifier!L16)</f>
        <v>0.63888888888888862</v>
      </c>
      <c r="M16" s="9">
        <f>IF(Aug_overview_classifier!M16=0,"",Aug_overview_classifier!M16)</f>
        <v>5.8531409738070903E-2</v>
      </c>
      <c r="N16" s="5">
        <f>IF(Aug_overview_classifier!N16=0,"",Aug_overview_classifier!N16)</f>
        <v>0.62222222222222168</v>
      </c>
      <c r="O16" s="9">
        <f>IF(Aug_overview_classifier!O16=0,"",Aug_overview_classifier!O16)</f>
        <v>5.0917507721731578E-2</v>
      </c>
      <c r="P16" s="5">
        <f>IF(Aug_overview_classifier!P16=0,"",Aug_overview_classifier!P16)</f>
        <v>0.58888888888888868</v>
      </c>
      <c r="Q16" s="9">
        <f>IF(Aug_overview_classifier!Q16=0,"",Aug_overview_classifier!Q16)</f>
        <v>9.6225044864939203E-3</v>
      </c>
      <c r="R16" s="5">
        <f>IF(Aug_overview_classifier!R16=0,"",Aug_overview_classifier!R16)</f>
        <v>0.52777777777777768</v>
      </c>
      <c r="S16" s="14">
        <f>IF(Aug_overview_classifier!S16=0,"",Aug_overview_classifier!S16)</f>
        <v>2.5458753860865761E-2</v>
      </c>
      <c r="U16" s="44">
        <f t="shared" si="2"/>
        <v>8.4057971014492194E-2</v>
      </c>
      <c r="V16" s="44">
        <f t="shared" si="3"/>
        <v>6.8452380952381153E-2</v>
      </c>
    </row>
    <row r="17" spans="2:22" x14ac:dyDescent="0.3">
      <c r="B17" s="49" t="str">
        <f>IF(Aug_overview_classifier!B17=0,"",Aug_overview_classifier!B17)</f>
        <v/>
      </c>
      <c r="C17" s="4" t="str">
        <f>IF(Aug_overview_classifier!C17=0,"",Aug_overview_classifier!C17)</f>
        <v>LR</v>
      </c>
      <c r="D17" s="5">
        <f>IF(Aug_overview_classifier!D17=0,"",Aug_overview_classifier!D17)</f>
        <v>0.780555555555555</v>
      </c>
      <c r="E17" s="9">
        <f>IF(Aug_overview_classifier!E17=0,"",Aug_overview_classifier!E17)</f>
        <v>3.3793125168323522E-2</v>
      </c>
      <c r="F17" s="5">
        <f>IF(Aug_overview_classifier!F17=0,"",Aug_overview_classifier!F17)</f>
        <v>0.78518518518518465</v>
      </c>
      <c r="G17" s="9">
        <f>IF(Aug_overview_classifier!G17=0,"",Aug_overview_classifier!G17)</f>
        <v>2.7824035557993895E-2</v>
      </c>
      <c r="H17" s="5">
        <f>IF(Aug_overview_classifier!H17=0,"",Aug_overview_classifier!H17)</f>
        <v>0.77592592592592535</v>
      </c>
      <c r="I17" s="9">
        <f>IF(Aug_overview_classifier!I17=0,"",Aug_overview_classifier!I17)</f>
        <v>3.2195071575396021E-2</v>
      </c>
      <c r="J17" s="5">
        <f>IF(Aug_overview_classifier!J17=0,"",Aug_overview_classifier!J17)</f>
        <v>0.77592592592592524</v>
      </c>
      <c r="K17" s="14">
        <f>IF(Aug_overview_classifier!K17=0,"",Aug_overview_classifier!K17)</f>
        <v>3.5282516450477065E-2</v>
      </c>
      <c r="L17" s="18">
        <f>IF(Aug_overview_classifier!L17=0,"",Aug_overview_classifier!L17)</f>
        <v>0.74444444444444402</v>
      </c>
      <c r="M17" s="9">
        <f>IF(Aug_overview_classifier!M17=0,"",Aug_overview_classifier!M17)</f>
        <v>2.5458753860865869E-2</v>
      </c>
      <c r="N17" s="5">
        <f>IF(Aug_overview_classifier!N17=0,"",Aug_overview_classifier!N17)</f>
        <v>0.77777777777777768</v>
      </c>
      <c r="O17" s="9">
        <f>IF(Aug_overview_classifier!O17=0,"",Aug_overview_classifier!O17)</f>
        <v>6.9388866648871006E-2</v>
      </c>
      <c r="P17" s="5">
        <f>IF(Aug_overview_classifier!P17=0,"",Aug_overview_classifier!P17)</f>
        <v>0.7388888888888886</v>
      </c>
      <c r="Q17" s="9">
        <f>IF(Aug_overview_classifier!Q17=0,"",Aug_overview_classifier!Q17)</f>
        <v>1.9245008972987906E-2</v>
      </c>
      <c r="R17" s="5">
        <f>IF(Aug_overview_classifier!R17=0,"",Aug_overview_classifier!R17)</f>
        <v>0.72222222222222199</v>
      </c>
      <c r="S17" s="14">
        <f>IF(Aug_overview_classifier!S17=0,"",Aug_overview_classifier!S17)</f>
        <v>6.3098981620002811E-2</v>
      </c>
      <c r="U17" s="44">
        <f t="shared" si="2"/>
        <v>4.8507462686566916E-2</v>
      </c>
      <c r="V17" s="44">
        <f t="shared" si="3"/>
        <v>9.5238095238090459E-3</v>
      </c>
    </row>
    <row r="18" spans="2:22" x14ac:dyDescent="0.3">
      <c r="B18" s="49" t="str">
        <f>IF(Aug_overview_classifier!B18=0,"",Aug_overview_classifier!B18)</f>
        <v/>
      </c>
      <c r="C18" s="4" t="str">
        <f>IF(Aug_overview_classifier!C18=0,"",Aug_overview_classifier!C18)</f>
        <v>SVM</v>
      </c>
      <c r="D18" s="5">
        <f>IF(Aug_overview_classifier!D18=0,"",Aug_overview_classifier!D18)</f>
        <v>0.77407407407407336</v>
      </c>
      <c r="E18" s="9">
        <f>IF(Aug_overview_classifier!E18=0,"",Aug_overview_classifier!E18)</f>
        <v>8.9293062601788382E-3</v>
      </c>
      <c r="F18" s="5">
        <f>IF(Aug_overview_classifier!F18=0,"",Aug_overview_classifier!F18)</f>
        <v>0.77314814814814758</v>
      </c>
      <c r="G18" s="9">
        <f>IF(Aug_overview_classifier!G18=0,"",Aug_overview_classifier!G18)</f>
        <v>1.8907942459872321E-2</v>
      </c>
      <c r="H18" s="5">
        <f>IF(Aug_overview_classifier!H18=0,"",Aug_overview_classifier!H18)</f>
        <v>0.7638888888888884</v>
      </c>
      <c r="I18" s="9">
        <f>IF(Aug_overview_classifier!I18=0,"",Aug_overview_classifier!I18)</f>
        <v>1.2729376930432832E-2</v>
      </c>
      <c r="J18" s="5">
        <f>IF(Aug_overview_classifier!J18=0,"",Aug_overview_classifier!J18)</f>
        <v>0.75740740740740709</v>
      </c>
      <c r="K18" s="14">
        <f>IF(Aug_overview_classifier!K18=0,"",Aug_overview_classifier!K18)</f>
        <v>9.7552349563449318E-3</v>
      </c>
      <c r="L18" s="18">
        <f>IF(Aug_overview_classifier!L18=0,"",Aug_overview_classifier!L18)</f>
        <v>0.76111111111111074</v>
      </c>
      <c r="M18" s="9">
        <f>IF(Aug_overview_classifier!M18=0,"",Aug_overview_classifier!M18)</f>
        <v>2.5458753860865772E-2</v>
      </c>
      <c r="N18" s="5">
        <f>IF(Aug_overview_classifier!N18=0,"",Aug_overview_classifier!N18)</f>
        <v>0.72222222222222199</v>
      </c>
      <c r="O18" s="9">
        <f>IF(Aug_overview_classifier!O18=0,"",Aug_overview_classifier!O18)</f>
        <v>6.3098981620002811E-2</v>
      </c>
      <c r="P18" s="5">
        <f>IF(Aug_overview_classifier!P18=0,"",Aug_overview_classifier!P18)</f>
        <v>0.74999999999999944</v>
      </c>
      <c r="Q18" s="9">
        <f>IF(Aug_overview_classifier!Q18=0,"",Aug_overview_classifier!Q18)</f>
        <v>2.8867513459481315E-2</v>
      </c>
      <c r="R18" s="5">
        <f>IF(Aug_overview_classifier!R18=0,"",Aug_overview_classifier!R18)</f>
        <v>0.72222222222222199</v>
      </c>
      <c r="S18" s="14">
        <f>IF(Aug_overview_classifier!S18=0,"",Aug_overview_classifier!S18)</f>
        <v>1.9245008972987331E-2</v>
      </c>
      <c r="U18" s="44">
        <f t="shared" si="2"/>
        <v>1.7031630170315948E-2</v>
      </c>
      <c r="V18" s="44">
        <f t="shared" si="3"/>
        <v>7.051282051282004E-2</v>
      </c>
    </row>
    <row r="19" spans="2:22" x14ac:dyDescent="0.3">
      <c r="B19" s="49" t="str">
        <f>IF(Aug_overview_classifier!B19=0,"",Aug_overview_classifier!B19)</f>
        <v/>
      </c>
      <c r="C19" s="4" t="str">
        <f>IF(Aug_overview_classifier!C19=0,"",Aug_overview_classifier!C19)</f>
        <v>Voting</v>
      </c>
      <c r="D19" s="5">
        <f>IF(Aug_overview_classifier!D19=0,"",Aug_overview_classifier!D19)</f>
        <v>0.76666666666666627</v>
      </c>
      <c r="E19" s="9">
        <f>IF(Aug_overview_classifier!E19=0,"",Aug_overview_classifier!E19)</f>
        <v>3.2749517007087892E-2</v>
      </c>
      <c r="F19" s="5">
        <f>IF(Aug_overview_classifier!F19=0,"",Aug_overview_classifier!F19)</f>
        <v>0.77870370370370345</v>
      </c>
      <c r="G19" s="9">
        <f>IF(Aug_overview_classifier!G19=0,"",Aug_overview_classifier!G19)</f>
        <v>4.4990854123171491E-2</v>
      </c>
      <c r="H19" s="5">
        <f>IF(Aug_overview_classifier!H19=0,"",Aug_overview_classifier!H19)</f>
        <v>0.76666666666666627</v>
      </c>
      <c r="I19" s="9">
        <f>IF(Aug_overview_classifier!I19=0,"",Aug_overview_classifier!I19)</f>
        <v>4.4444444444444509E-2</v>
      </c>
      <c r="J19" s="5">
        <f>IF(Aug_overview_classifier!J19=0,"",Aug_overview_classifier!J19)</f>
        <v>0.75092592592592533</v>
      </c>
      <c r="K19" s="14">
        <f>IF(Aug_overview_classifier!K19=0,"",Aug_overview_classifier!K19)</f>
        <v>6.9740111324631537E-2</v>
      </c>
      <c r="L19" s="18">
        <f>IF(Aug_overview_classifier!L19=0,"",Aug_overview_classifier!L19)</f>
        <v>0.72777777777777752</v>
      </c>
      <c r="M19" s="9">
        <f>IF(Aug_overview_classifier!M19=0,"",Aug_overview_classifier!M19)</f>
        <v>2.5458753860865761E-2</v>
      </c>
      <c r="N19" s="5">
        <f>IF(Aug_overview_classifier!N19=0,"",Aug_overview_classifier!N19)</f>
        <v>0.76111111111111063</v>
      </c>
      <c r="O19" s="9">
        <f>IF(Aug_overview_classifier!O19=0,"",Aug_overview_classifier!O19)</f>
        <v>5.0917507721731467E-2</v>
      </c>
      <c r="P19" s="5">
        <f>IF(Aug_overview_classifier!P19=0,"",Aug_overview_classifier!P19)</f>
        <v>0.69999999999999962</v>
      </c>
      <c r="Q19" s="9">
        <f>IF(Aug_overview_classifier!Q19=0,"",Aug_overview_classifier!Q19)</f>
        <v>4.409585518440956E-2</v>
      </c>
      <c r="R19" s="5">
        <f>IF(Aug_overview_classifier!R19=0,"",Aug_overview_classifier!R19)</f>
        <v>0.7388888888888886</v>
      </c>
      <c r="S19" s="14">
        <f>IF(Aug_overview_classifier!S19=0,"",Aug_overview_classifier!S19)</f>
        <v>5.3575837561072148E-2</v>
      </c>
      <c r="U19" s="44">
        <f t="shared" si="2"/>
        <v>5.343511450381655E-2</v>
      </c>
      <c r="V19" s="44">
        <f t="shared" si="3"/>
        <v>2.3114355231143913E-2</v>
      </c>
    </row>
    <row r="20" spans="2:22" x14ac:dyDescent="0.3">
      <c r="B20" s="49" t="str">
        <f>IF(Aug_overview_classifier!B20=0,"",Aug_overview_classifier!B20)</f>
        <v/>
      </c>
      <c r="C20" s="4" t="str">
        <f>IF(Aug_overview_classifier!C20=0,"",Aug_overview_classifier!C20)</f>
        <v>ANN</v>
      </c>
      <c r="D20" s="5">
        <f>IF(Aug_overview_classifier!D20=0,"",Aug_overview_classifier!D20)</f>
        <v>0.78055555555555534</v>
      </c>
      <c r="E20" s="9">
        <f>IF(Aug_overview_classifier!E20=0,"",Aug_overview_classifier!E20)</f>
        <v>3.0932024237944528E-2</v>
      </c>
      <c r="F20" s="5">
        <f>IF(Aug_overview_classifier!F20=0,"",Aug_overview_classifier!F20)</f>
        <v>0.79722222222222205</v>
      </c>
      <c r="G20" s="9">
        <f>IF(Aug_overview_classifier!G20=0,"",Aug_overview_classifier!G20)</f>
        <v>1.1111111111111018E-2</v>
      </c>
      <c r="H20" s="5">
        <f>IF(Aug_overview_classifier!H20=0,"",Aug_overview_classifier!H20)</f>
        <v>0.76018518518518474</v>
      </c>
      <c r="I20" s="9">
        <f>IF(Aug_overview_classifier!I20=0,"",Aug_overview_classifier!I20)</f>
        <v>3.7917768943413428E-2</v>
      </c>
      <c r="J20" s="5">
        <f>IF(Aug_overview_classifier!J20=0,"",Aug_overview_classifier!J20)</f>
        <v>0.76203703703703629</v>
      </c>
      <c r="K20" s="14">
        <f>IF(Aug_overview_classifier!K20=0,"",Aug_overview_classifier!K20)</f>
        <v>2.0475318877311209E-2</v>
      </c>
      <c r="L20" s="18">
        <f>IF(Aug_overview_classifier!L20=0,"",Aug_overview_classifier!L20)</f>
        <v>0.6777777777777777</v>
      </c>
      <c r="M20" s="9">
        <f>IF(Aug_overview_classifier!M20=0,"",Aug_overview_classifier!M20)</f>
        <v>0.11097213530798872</v>
      </c>
      <c r="N20" s="5">
        <f>IF(Aug_overview_classifier!N20=0,"",Aug_overview_classifier!N20)</f>
        <v>0.6777777777777777</v>
      </c>
      <c r="O20" s="9">
        <f>IF(Aug_overview_classifier!O20=0,"",Aug_overview_classifier!O20)</f>
        <v>7.5154162547048237E-2</v>
      </c>
      <c r="P20" s="5">
        <f>IF(Aug_overview_classifier!P20=0,"",Aug_overview_classifier!P20)</f>
        <v>0.59999999999999964</v>
      </c>
      <c r="Q20" s="9">
        <f>IF(Aug_overview_classifier!Q20=0,"",Aug_overview_classifier!Q20)</f>
        <v>0.10137937550497003</v>
      </c>
      <c r="R20" s="5">
        <f>IF(Aug_overview_classifier!R20=0,"",Aug_overview_classifier!R20)</f>
        <v>0.69444444444444409</v>
      </c>
      <c r="S20" s="14">
        <f>IF(Aug_overview_classifier!S20=0,"",Aug_overview_classifier!S20)</f>
        <v>3.4694433324435663E-2</v>
      </c>
      <c r="U20" s="44">
        <f t="shared" si="2"/>
        <v>0.15163934426229497</v>
      </c>
      <c r="V20" s="44">
        <f t="shared" si="3"/>
        <v>0.17622950819672112</v>
      </c>
    </row>
    <row r="21" spans="2:22" x14ac:dyDescent="0.3">
      <c r="B21" s="50" t="str">
        <f>IF(Aug_overview_classifier!B21=0,"",Aug_overview_classifier!B21)</f>
        <v/>
      </c>
      <c r="C21" s="6" t="str">
        <f>IF(Aug_overview_classifier!C21=0,"",Aug_overview_classifier!C21)</f>
        <v>CNN 1D</v>
      </c>
      <c r="D21" s="7">
        <f>IF(Aug_overview_classifier!D21=0,"",Aug_overview_classifier!D21)</f>
        <v>0.78611111111111065</v>
      </c>
      <c r="E21" s="10">
        <f>IF(Aug_overview_classifier!E21=0,"",Aug_overview_classifier!E21)</f>
        <v>2.2047927592205158E-2</v>
      </c>
      <c r="F21" s="7">
        <f>IF(Aug_overview_classifier!F21=0,"",Aug_overview_classifier!F21)</f>
        <v>0.73611111111111072</v>
      </c>
      <c r="G21" s="10">
        <f>IF(Aug_overview_classifier!G21=0,"",Aug_overview_classifier!G21)</f>
        <v>5.8794473579213129E-2</v>
      </c>
      <c r="H21" s="7">
        <f>IF(Aug_overview_classifier!H21=0,"",Aug_overview_classifier!H21)</f>
        <v>0.68796296296296278</v>
      </c>
      <c r="I21" s="10">
        <f>IF(Aug_overview_classifier!I21=0,"",Aug_overview_classifier!I21)</f>
        <v>3.3139870681802144E-2</v>
      </c>
      <c r="J21" s="7">
        <f>IF(Aug_overview_classifier!J21=0,"",Aug_overview_classifier!J21)</f>
        <v>0.656481481481481</v>
      </c>
      <c r="K21" s="15">
        <f>IF(Aug_overview_classifier!K21=0,"",Aug_overview_classifier!K21)</f>
        <v>4.169751944147327E-2</v>
      </c>
      <c r="L21" s="19">
        <f>IF(Aug_overview_classifier!L21=0,"",Aug_overview_classifier!L21)</f>
        <v>0.69444444444444431</v>
      </c>
      <c r="M21" s="10">
        <f>IF(Aug_overview_classifier!M21=0,"",Aug_overview_classifier!M21)</f>
        <v>4.194352464039286E-2</v>
      </c>
      <c r="N21" s="7">
        <f>IF(Aug_overview_classifier!N21=0,"",Aug_overview_classifier!N21)</f>
        <v>0.62222222222222201</v>
      </c>
      <c r="O21" s="10">
        <f>IF(Aug_overview_classifier!O21=0,"",Aug_overview_classifier!O21)</f>
        <v>9.4770678384622692E-2</v>
      </c>
      <c r="P21" s="7">
        <f>IF(Aug_overview_classifier!P21=0,"",Aug_overview_classifier!P21)</f>
        <v>0.50555555555555542</v>
      </c>
      <c r="Q21" s="10">
        <f>IF(Aug_overview_classifier!Q21=0,"",Aug_overview_classifier!Q21)</f>
        <v>6.3098981620002548E-2</v>
      </c>
      <c r="R21" s="7">
        <f>IF(Aug_overview_classifier!R21=0,"",Aug_overview_classifier!R21)</f>
        <v>0.54999999999999971</v>
      </c>
      <c r="S21" s="15">
        <f>IF(Aug_overview_classifier!S21=0,"",Aug_overview_classifier!S21)</f>
        <v>1.6666666666666496E-2</v>
      </c>
      <c r="U21" s="44">
        <f t="shared" si="2"/>
        <v>0.13199999999999945</v>
      </c>
      <c r="V21" s="44">
        <f t="shared" si="3"/>
        <v>0.18303571428571397</v>
      </c>
    </row>
    <row r="22" spans="2:22" x14ac:dyDescent="0.3">
      <c r="B22" s="30" t="str">
        <f>IF(Aug_overview_classifier!B22=0,"",Aug_overview_classifier!B22)</f>
        <v/>
      </c>
      <c r="C22" s="25" t="str">
        <f>IF(Aug_overview_classifier!C22=0,"",Aug_overview_classifier!C22)</f>
        <v/>
      </c>
      <c r="D22" s="26" t="str">
        <f>IF(Aug_overview_classifier!D22=0,"",Aug_overview_classifier!D22)</f>
        <v/>
      </c>
      <c r="E22" s="31" t="str">
        <f>IF(Aug_overview_classifier!E22=0,"",Aug_overview_classifier!E22)</f>
        <v/>
      </c>
      <c r="F22" s="26" t="str">
        <f>IF(Aug_overview_classifier!F22=0,"",Aug_overview_classifier!F22)</f>
        <v/>
      </c>
      <c r="G22" s="31" t="str">
        <f>IF(Aug_overview_classifier!G22=0,"",Aug_overview_classifier!G22)</f>
        <v/>
      </c>
      <c r="H22" s="26" t="str">
        <f>IF(Aug_overview_classifier!H22=0,"",Aug_overview_classifier!H22)</f>
        <v/>
      </c>
      <c r="I22" s="31" t="str">
        <f>IF(Aug_overview_classifier!I22=0,"",Aug_overview_classifier!I22)</f>
        <v/>
      </c>
      <c r="J22" s="26" t="str">
        <f>IF(Aug_overview_classifier!J22=0,"",Aug_overview_classifier!J22)</f>
        <v/>
      </c>
      <c r="K22" s="32" t="str">
        <f>IF(Aug_overview_classifier!K22=0,"",Aug_overview_classifier!K22)</f>
        <v/>
      </c>
      <c r="L22" s="39" t="str">
        <f>IF(Aug_overview_classifier!L22=0,"",Aug_overview_classifier!L22)</f>
        <v/>
      </c>
      <c r="M22" s="42" t="str">
        <f>IF(Aug_overview_classifier!M22=0,"",Aug_overview_classifier!M22)</f>
        <v/>
      </c>
      <c r="N22" s="40" t="str">
        <f>IF(Aug_overview_classifier!N22=0,"",Aug_overview_classifier!N22)</f>
        <v/>
      </c>
      <c r="O22" s="42" t="str">
        <f>IF(Aug_overview_classifier!O22=0,"",Aug_overview_classifier!O22)</f>
        <v/>
      </c>
      <c r="P22" s="40" t="str">
        <f>IF(Aug_overview_classifier!P22=0,"",Aug_overview_classifier!P22)</f>
        <v/>
      </c>
      <c r="Q22" s="42" t="str">
        <f>IF(Aug_overview_classifier!Q22=0,"",Aug_overview_classifier!Q22)</f>
        <v/>
      </c>
      <c r="R22" s="40" t="str">
        <f>IF(Aug_overview_classifier!R22=0,"",Aug_overview_classifier!R22)</f>
        <v/>
      </c>
      <c r="S22" s="43" t="str">
        <f>IF(Aug_overview_classifier!S22=0,"",Aug_overview_classifier!S22)</f>
        <v/>
      </c>
      <c r="U22" s="54">
        <f>AVERAGE(U14:V21)</f>
        <v>5.9056245465618183E-2</v>
      </c>
      <c r="V22" s="54"/>
    </row>
    <row r="23" spans="2:22" x14ac:dyDescent="0.3">
      <c r="B23" s="55" t="str">
        <f>IF(Aug_overview_classifier!B23=0,"",Aug_overview_classifier!B23)</f>
        <v>US8K</v>
      </c>
      <c r="C23" s="2" t="str">
        <f>IF(Aug_overview_classifier!C23=0,"",Aug_overview_classifier!C23)</f>
        <v>Forest</v>
      </c>
      <c r="D23" s="3">
        <f>IF(Aug_overview_classifier!D23=0,"",Aug_overview_classifier!D23)</f>
        <v>0.6775615024024223</v>
      </c>
      <c r="E23" s="8">
        <f>IF(Aug_overview_classifier!E23=0,"",Aug_overview_classifier!E23)</f>
        <v>3.9694761065074406E-2</v>
      </c>
      <c r="F23" s="3">
        <f>IF(Aug_overview_classifier!F23=0,"",Aug_overview_classifier!F23)</f>
        <v>0.67701075028200131</v>
      </c>
      <c r="G23" s="8">
        <f>IF(Aug_overview_classifier!G23=0,"",Aug_overview_classifier!G23)</f>
        <v>3.9892413190267345E-2</v>
      </c>
      <c r="H23" s="3">
        <f>IF(Aug_overview_classifier!H23=0,"",Aug_overview_classifier!H23)</f>
        <v>0.65953401779962006</v>
      </c>
      <c r="I23" s="8">
        <f>IF(Aug_overview_classifier!I23=0,"",Aug_overview_classifier!I23)</f>
        <v>3.6862280641784734E-2</v>
      </c>
      <c r="J23" s="3">
        <f>IF(Aug_overview_classifier!J23=0,"",Aug_overview_classifier!J23)</f>
        <v>0.65596916664442972</v>
      </c>
      <c r="K23" s="13">
        <f>IF(Aug_overview_classifier!K23=0,"",Aug_overview_classifier!K23)</f>
        <v>3.3688933141679679E-2</v>
      </c>
      <c r="L23" s="17">
        <f>IF(Aug_overview_classifier!L23=0,"",Aug_overview_classifier!L23)</f>
        <v>0.68115347790648706</v>
      </c>
      <c r="M23" s="8">
        <f>IF(Aug_overview_classifier!M23=0,"",Aug_overview_classifier!M23)</f>
        <v>3.647600307272169E-2</v>
      </c>
      <c r="N23" s="3">
        <f>IF(Aug_overview_classifier!N23=0,"",Aug_overview_classifier!N23)</f>
        <v>0.67811022662123488</v>
      </c>
      <c r="O23" s="8">
        <f>IF(Aug_overview_classifier!O23=0,"",Aug_overview_classifier!O23)</f>
        <v>3.6266782376621363E-2</v>
      </c>
      <c r="P23" s="3">
        <f>IF(Aug_overview_classifier!P23=0,"",Aug_overview_classifier!P23)</f>
        <v>0.65421509588456661</v>
      </c>
      <c r="Q23" s="8">
        <f>IF(Aug_overview_classifier!Q23=0,"",Aug_overview_classifier!Q23)</f>
        <v>4.9070243827164385E-2</v>
      </c>
      <c r="R23" s="3">
        <f>IF(Aug_overview_classifier!R23=0,"",Aug_overview_classifier!R23)</f>
        <v>0.66672475677079823</v>
      </c>
      <c r="S23" s="13">
        <f>IF(Aug_overview_classifier!S23=0,"",Aug_overview_classifier!S23)</f>
        <v>4.4362319217983379E-2</v>
      </c>
      <c r="U23" s="44">
        <f>(D23/L23)-1</f>
        <v>-5.2733717445070383E-3</v>
      </c>
      <c r="V23" s="44">
        <f>(F23/N23)-1</f>
        <v>-1.6213829198711283E-3</v>
      </c>
    </row>
    <row r="24" spans="2:22" x14ac:dyDescent="0.3">
      <c r="B24" s="49" t="str">
        <f>IF(Aug_overview_classifier!B24=0,"",Aug_overview_classifier!B24)</f>
        <v/>
      </c>
      <c r="C24" s="4" t="str">
        <f>IF(Aug_overview_classifier!C24=0,"",Aug_overview_classifier!C24)</f>
        <v>GNB</v>
      </c>
      <c r="D24" s="5">
        <f>IF(Aug_overview_classifier!D24=0,"",Aug_overview_classifier!D24)</f>
        <v>0.41930612852983512</v>
      </c>
      <c r="E24" s="9">
        <f>IF(Aug_overview_classifier!E24=0,"",Aug_overview_classifier!E24)</f>
        <v>4.5174943819536649E-2</v>
      </c>
      <c r="F24" s="5">
        <f>IF(Aug_overview_classifier!F24=0,"",Aug_overview_classifier!F24)</f>
        <v>0.41930612852983512</v>
      </c>
      <c r="G24" s="9">
        <f>IF(Aug_overview_classifier!G24=0,"",Aug_overview_classifier!G24)</f>
        <v>4.5174943819536649E-2</v>
      </c>
      <c r="H24" s="5">
        <f>IF(Aug_overview_classifier!H24=0,"",Aug_overview_classifier!H24)</f>
        <v>0.4633617871664592</v>
      </c>
      <c r="I24" s="9">
        <f>IF(Aug_overview_classifier!I24=0,"",Aug_overview_classifier!I24)</f>
        <v>3.603661236639754E-2</v>
      </c>
      <c r="J24" s="5">
        <f>IF(Aug_overview_classifier!J24=0,"",Aug_overview_classifier!J24)</f>
        <v>0.35061459901407588</v>
      </c>
      <c r="K24" s="14">
        <f>IF(Aug_overview_classifier!K24=0,"",Aug_overview_classifier!K24)</f>
        <v>3.672206510859357E-2</v>
      </c>
      <c r="L24" s="18">
        <f>IF(Aug_overview_classifier!L24=0,"",Aug_overview_classifier!L24)</f>
        <v>0.45072533371321616</v>
      </c>
      <c r="M24" s="9">
        <f>IF(Aug_overview_classifier!M24=0,"",Aug_overview_classifier!M24)</f>
        <v>4.287225070925052E-2</v>
      </c>
      <c r="N24" s="5">
        <f>IF(Aug_overview_classifier!N24=0,"",Aug_overview_classifier!N24)</f>
        <v>0.45072533371321616</v>
      </c>
      <c r="O24" s="9">
        <f>IF(Aug_overview_classifier!O24=0,"",Aug_overview_classifier!O24)</f>
        <v>4.287225070925052E-2</v>
      </c>
      <c r="P24" s="5">
        <f>IF(Aug_overview_classifier!P24=0,"",Aug_overview_classifier!P24)</f>
        <v>0.45378922251170117</v>
      </c>
      <c r="Q24" s="9">
        <f>IF(Aug_overview_classifier!Q24=0,"",Aug_overview_classifier!Q24)</f>
        <v>3.8493786758558031E-2</v>
      </c>
      <c r="R24" s="5">
        <f>IF(Aug_overview_classifier!R24=0,"",Aug_overview_classifier!R24)</f>
        <v>0.38718583822531505</v>
      </c>
      <c r="S24" s="14">
        <f>IF(Aug_overview_classifier!S24=0,"",Aug_overview_classifier!S24)</f>
        <v>5.0363616429460974E-2</v>
      </c>
      <c r="U24" s="44">
        <f t="shared" ref="U24:U30" si="4">(D24/L24)-1</f>
        <v>-6.9708096779339646E-2</v>
      </c>
      <c r="V24" s="44">
        <f t="shared" ref="V24:V30" si="5">(F24/N24)-1</f>
        <v>-6.9708096779339646E-2</v>
      </c>
    </row>
    <row r="25" spans="2:22" x14ac:dyDescent="0.3">
      <c r="B25" s="49" t="str">
        <f>IF(Aug_overview_classifier!B25=0,"",Aug_overview_classifier!B25)</f>
        <v/>
      </c>
      <c r="C25" s="4" t="str">
        <f>IF(Aug_overview_classifier!C25=0,"",Aug_overview_classifier!C25)</f>
        <v>KNN</v>
      </c>
      <c r="D25" s="5">
        <f>IF(Aug_overview_classifier!D25=0,"",Aug_overview_classifier!D25)</f>
        <v>0.57386420423432549</v>
      </c>
      <c r="E25" s="9">
        <f>IF(Aug_overview_classifier!E25=0,"",Aug_overview_classifier!E25)</f>
        <v>5.2677346025924325E-2</v>
      </c>
      <c r="F25" s="5">
        <f>IF(Aug_overview_classifier!F25=0,"",Aug_overview_classifier!F25)</f>
        <v>0.57627406078347732</v>
      </c>
      <c r="G25" s="9">
        <f>IF(Aug_overview_classifier!G25=0,"",Aug_overview_classifier!G25)</f>
        <v>4.6309687563498243E-2</v>
      </c>
      <c r="H25" s="5">
        <f>IF(Aug_overview_classifier!H25=0,"",Aug_overview_classifier!H25)</f>
        <v>0.56419850464924826</v>
      </c>
      <c r="I25" s="9">
        <f>IF(Aug_overview_classifier!I25=0,"",Aug_overview_classifier!I25)</f>
        <v>5.1758430188120853E-2</v>
      </c>
      <c r="J25" s="5">
        <f>IF(Aug_overview_classifier!J25=0,"",Aug_overview_classifier!J25)</f>
        <v>0.56403543926158206</v>
      </c>
      <c r="K25" s="14">
        <f>IF(Aug_overview_classifier!K25=0,"",Aug_overview_classifier!K25)</f>
        <v>4.745680198721007E-2</v>
      </c>
      <c r="L25" s="18">
        <f>IF(Aug_overview_classifier!L25=0,"",Aug_overview_classifier!L25)</f>
        <v>0.57214583775790318</v>
      </c>
      <c r="M25" s="9">
        <f>IF(Aug_overview_classifier!M25=0,"",Aug_overview_classifier!M25)</f>
        <v>5.391929866942792E-2</v>
      </c>
      <c r="N25" s="5">
        <f>IF(Aug_overview_classifier!N25=0,"",Aug_overview_classifier!N25)</f>
        <v>0.56803434250641516</v>
      </c>
      <c r="O25" s="9">
        <f>IF(Aug_overview_classifier!O25=0,"",Aug_overview_classifier!O25)</f>
        <v>5.4310102943275401E-2</v>
      </c>
      <c r="P25" s="5">
        <f>IF(Aug_overview_classifier!P25=0,"",Aug_overview_classifier!P25)</f>
        <v>0.56892176463865141</v>
      </c>
      <c r="Q25" s="9">
        <f>IF(Aug_overview_classifier!Q25=0,"",Aug_overview_classifier!Q25)</f>
        <v>5.3901473575440985E-2</v>
      </c>
      <c r="R25" s="5">
        <f>IF(Aug_overview_classifier!R25=0,"",Aug_overview_classifier!R25)</f>
        <v>0.56134291381070411</v>
      </c>
      <c r="S25" s="14">
        <f>IF(Aug_overview_classifier!S25=0,"",Aug_overview_classifier!S25)</f>
        <v>6.1554295024420218E-2</v>
      </c>
      <c r="U25" s="44">
        <f t="shared" si="4"/>
        <v>3.0033714536072953E-3</v>
      </c>
      <c r="V25" s="44">
        <f t="shared" si="5"/>
        <v>1.4505669218352057E-2</v>
      </c>
    </row>
    <row r="26" spans="2:22" x14ac:dyDescent="0.3">
      <c r="B26" s="49" t="str">
        <f>IF(Aug_overview_classifier!B26=0,"",Aug_overview_classifier!B26)</f>
        <v/>
      </c>
      <c r="C26" s="4" t="str">
        <f>IF(Aug_overview_classifier!C26=0,"",Aug_overview_classifier!C26)</f>
        <v>LR</v>
      </c>
      <c r="D26" s="5">
        <f>IF(Aug_overview_classifier!D26=0,"",Aug_overview_classifier!D26)</f>
        <v>0.67774017657710606</v>
      </c>
      <c r="E26" s="9">
        <f>IF(Aug_overview_classifier!E26=0,"",Aug_overview_classifier!E26)</f>
        <v>3.2650731807170659E-2</v>
      </c>
      <c r="F26" s="5">
        <f>IF(Aug_overview_classifier!F26=0,"",Aug_overview_classifier!F26)</f>
        <v>0.68020265158907123</v>
      </c>
      <c r="G26" s="9">
        <f>IF(Aug_overview_classifier!G26=0,"",Aug_overview_classifier!G26)</f>
        <v>3.3185026141637146E-2</v>
      </c>
      <c r="H26" s="5">
        <f>IF(Aug_overview_classifier!H26=0,"",Aug_overview_classifier!H26)</f>
        <v>0.67221533323954075</v>
      </c>
      <c r="I26" s="9">
        <f>IF(Aug_overview_classifier!I26=0,"",Aug_overview_classifier!I26)</f>
        <v>3.1351987066582571E-2</v>
      </c>
      <c r="J26" s="5">
        <f>IF(Aug_overview_classifier!J26=0,"",Aug_overview_classifier!J26)</f>
        <v>0.67399759040755924</v>
      </c>
      <c r="K26" s="14">
        <f>IF(Aug_overview_classifier!K26=0,"",Aug_overview_classifier!K26)</f>
        <v>2.8631937488219118E-2</v>
      </c>
      <c r="L26" s="18">
        <f>IF(Aug_overview_classifier!L26=0,"",Aug_overview_classifier!L26)</f>
        <v>0.6958895780351696</v>
      </c>
      <c r="M26" s="9">
        <f>IF(Aug_overview_classifier!M26=0,"",Aug_overview_classifier!M26)</f>
        <v>3.3551302961353752E-2</v>
      </c>
      <c r="N26" s="5">
        <f>IF(Aug_overview_classifier!N26=0,"",Aug_overview_classifier!N26)</f>
        <v>0.69032705870554245</v>
      </c>
      <c r="O26" s="9">
        <f>IF(Aug_overview_classifier!O26=0,"",Aug_overview_classifier!O26)</f>
        <v>2.9089387230972295E-2</v>
      </c>
      <c r="P26" s="5">
        <f>IF(Aug_overview_classifier!P26=0,"",Aug_overview_classifier!P26)</f>
        <v>0.69579895463618568</v>
      </c>
      <c r="Q26" s="9">
        <f>IF(Aug_overview_classifier!Q26=0,"",Aug_overview_classifier!Q26)</f>
        <v>3.6268286386637372E-2</v>
      </c>
      <c r="R26" s="5">
        <f>IF(Aug_overview_classifier!R26=0,"",Aug_overview_classifier!R26)</f>
        <v>0.68987693176877962</v>
      </c>
      <c r="S26" s="14">
        <f>IF(Aug_overview_classifier!S26=0,"",Aug_overview_classifier!S26)</f>
        <v>2.962107369301108E-2</v>
      </c>
      <c r="U26" s="44">
        <f t="shared" si="4"/>
        <v>-2.6080864020564865E-2</v>
      </c>
      <c r="V26" s="44">
        <f t="shared" si="5"/>
        <v>-1.4666102087111943E-2</v>
      </c>
    </row>
    <row r="27" spans="2:22" x14ac:dyDescent="0.3">
      <c r="B27" s="49" t="str">
        <f>IF(Aug_overview_classifier!B27=0,"",Aug_overview_classifier!B27)</f>
        <v/>
      </c>
      <c r="C27" s="4" t="str">
        <f>IF(Aug_overview_classifier!C27=0,"",Aug_overview_classifier!C27)</f>
        <v>SVM</v>
      </c>
      <c r="D27" s="5">
        <f>IF(Aug_overview_classifier!D27=0,"",Aug_overview_classifier!D27)</f>
        <v>0.68856148048861265</v>
      </c>
      <c r="E27" s="9">
        <f>IF(Aug_overview_classifier!E27=0,"",Aug_overview_classifier!E27)</f>
        <v>3.9342661594203819E-2</v>
      </c>
      <c r="F27" s="5">
        <f>IF(Aug_overview_classifier!F27=0,"",Aug_overview_classifier!F27)</f>
        <v>0.66609770327004036</v>
      </c>
      <c r="G27" s="9">
        <f>IF(Aug_overview_classifier!G27=0,"",Aug_overview_classifier!G27)</f>
        <v>3.7824474020294985E-2</v>
      </c>
      <c r="H27" s="5">
        <f>IF(Aug_overview_classifier!H27=0,"",Aug_overview_classifier!H27)</f>
        <v>0.68298223617580889</v>
      </c>
      <c r="I27" s="9">
        <f>IF(Aug_overview_classifier!I27=0,"",Aug_overview_classifier!I27)</f>
        <v>3.92139736407024E-2</v>
      </c>
      <c r="J27" s="5">
        <f>IF(Aug_overview_classifier!J27=0,"",Aug_overview_classifier!J27)</f>
        <v>0.66663168289698926</v>
      </c>
      <c r="K27" s="14">
        <f>IF(Aug_overview_classifier!K27=0,"",Aug_overview_classifier!K27)</f>
        <v>3.9473080965665909E-2</v>
      </c>
      <c r="L27" s="18">
        <f>IF(Aug_overview_classifier!L27=0,"",Aug_overview_classifier!L27)</f>
        <v>0.70419184720075856</v>
      </c>
      <c r="M27" s="9">
        <f>IF(Aug_overview_classifier!M27=0,"",Aug_overview_classifier!M27)</f>
        <v>3.8898002087429745E-2</v>
      </c>
      <c r="N27" s="5">
        <f>IF(Aug_overview_classifier!N27=0,"",Aug_overview_classifier!N27)</f>
        <v>0.656701777198055</v>
      </c>
      <c r="O27" s="9">
        <f>IF(Aug_overview_classifier!O27=0,"",Aug_overview_classifier!O27)</f>
        <v>3.438340263025521E-2</v>
      </c>
      <c r="P27" s="5">
        <f>IF(Aug_overview_classifier!P27=0,"",Aug_overview_classifier!P27)</f>
        <v>0.70328015798390964</v>
      </c>
      <c r="Q27" s="9">
        <f>IF(Aug_overview_classifier!Q27=0,"",Aug_overview_classifier!Q27)</f>
        <v>4.1882295074234618E-2</v>
      </c>
      <c r="R27" s="5">
        <f>IF(Aug_overview_classifier!R27=0,"",Aug_overview_classifier!R27)</f>
        <v>0.65821762985949206</v>
      </c>
      <c r="S27" s="14">
        <f>IF(Aug_overview_classifier!S27=0,"",Aug_overview_classifier!S27)</f>
        <v>3.1220495989087861E-2</v>
      </c>
      <c r="U27" s="44">
        <f t="shared" si="4"/>
        <v>-2.2196176758192188E-2</v>
      </c>
      <c r="V27" s="44">
        <f t="shared" si="5"/>
        <v>1.4307751856672102E-2</v>
      </c>
    </row>
    <row r="28" spans="2:22" x14ac:dyDescent="0.3">
      <c r="B28" s="49" t="str">
        <f>IF(Aug_overview_classifier!B28=0,"",Aug_overview_classifier!B28)</f>
        <v/>
      </c>
      <c r="C28" s="4" t="str">
        <f>IF(Aug_overview_classifier!C28=0,"",Aug_overview_classifier!C28)</f>
        <v>Voting</v>
      </c>
      <c r="D28" s="5">
        <f>IF(Aug_overview_classifier!D28=0,"",Aug_overview_classifier!D28)</f>
        <v>0.66260561210362623</v>
      </c>
      <c r="E28" s="9">
        <f>IF(Aug_overview_classifier!E28=0,"",Aug_overview_classifier!E28)</f>
        <v>3.6880338508862562E-2</v>
      </c>
      <c r="F28" s="5">
        <f>IF(Aug_overview_classifier!F28=0,"",Aug_overview_classifier!F28)</f>
        <v>0.66519825243802988</v>
      </c>
      <c r="G28" s="9">
        <f>IF(Aug_overview_classifier!G28=0,"",Aug_overview_classifier!G28)</f>
        <v>3.3974869368966321E-2</v>
      </c>
      <c r="H28" s="5">
        <f>IF(Aug_overview_classifier!H28=0,"",Aug_overview_classifier!H28)</f>
        <v>0.67462568942661905</v>
      </c>
      <c r="I28" s="9">
        <f>IF(Aug_overview_classifier!I28=0,"",Aug_overview_classifier!I28)</f>
        <v>2.8593214962336005E-2</v>
      </c>
      <c r="J28" s="5">
        <f>IF(Aug_overview_classifier!J28=0,"",Aug_overview_classifier!J28)</f>
        <v>0.65837312239533696</v>
      </c>
      <c r="K28" s="14">
        <f>IF(Aug_overview_classifier!K28=0,"",Aug_overview_classifier!K28)</f>
        <v>2.9907286241247399E-2</v>
      </c>
      <c r="L28" s="18">
        <f>IF(Aug_overview_classifier!L28=0,"",Aug_overview_classifier!L28)</f>
        <v>0.66247533678901471</v>
      </c>
      <c r="M28" s="9">
        <f>IF(Aug_overview_classifier!M28=0,"",Aug_overview_classifier!M28)</f>
        <v>4.7023451266193131E-2</v>
      </c>
      <c r="N28" s="5">
        <f>IF(Aug_overview_classifier!N28=0,"",Aug_overview_classifier!N28)</f>
        <v>0.66648761040102311</v>
      </c>
      <c r="O28" s="9">
        <f>IF(Aug_overview_classifier!O28=0,"",Aug_overview_classifier!O28)</f>
        <v>3.5709968777445221E-2</v>
      </c>
      <c r="P28" s="5">
        <f>IF(Aug_overview_classifier!P28=0,"",Aug_overview_classifier!P28)</f>
        <v>0.69129565284853944</v>
      </c>
      <c r="Q28" s="9">
        <f>IF(Aug_overview_classifier!Q28=0,"",Aug_overview_classifier!Q28)</f>
        <v>3.9744292376064354E-2</v>
      </c>
      <c r="R28" s="5">
        <f>IF(Aug_overview_classifier!R28=0,"",Aug_overview_classifier!R28)</f>
        <v>0.6627011905653728</v>
      </c>
      <c r="S28" s="14">
        <f>IF(Aug_overview_classifier!S28=0,"",Aug_overview_classifier!S28)</f>
        <v>3.5253353024031292E-2</v>
      </c>
      <c r="U28" s="44">
        <f t="shared" si="4"/>
        <v>1.9664930507889977E-4</v>
      </c>
      <c r="V28" s="44">
        <f t="shared" si="5"/>
        <v>-1.9345565361934547E-3</v>
      </c>
    </row>
    <row r="29" spans="2:22" x14ac:dyDescent="0.3">
      <c r="B29" s="49" t="str">
        <f>IF(Aug_overview_classifier!B29=0,"",Aug_overview_classifier!B29)</f>
        <v/>
      </c>
      <c r="C29" s="4" t="str">
        <f>IF(Aug_overview_classifier!C29=0,"",Aug_overview_classifier!C29)</f>
        <v>ANN</v>
      </c>
      <c r="D29" s="5">
        <f>IF(Aug_overview_classifier!D29=0,"",Aug_overview_classifier!D29)</f>
        <v>0.70743717613879009</v>
      </c>
      <c r="E29" s="9">
        <f>IF(Aug_overview_classifier!E29=0,"",Aug_overview_classifier!E29)</f>
        <v>4.5975237577346957E-2</v>
      </c>
      <c r="F29" s="5">
        <f>IF(Aug_overview_classifier!F29=0,"",Aug_overview_classifier!F29)</f>
        <v>0.70349378398081142</v>
      </c>
      <c r="G29" s="9">
        <f>IF(Aug_overview_classifier!G29=0,"",Aug_overview_classifier!G29)</f>
        <v>4.1988965825503745E-2</v>
      </c>
      <c r="H29" s="5">
        <f>IF(Aug_overview_classifier!H29=0,"",Aug_overview_classifier!H29)</f>
        <v>0.690797635939844</v>
      </c>
      <c r="I29" s="9">
        <f>IF(Aug_overview_classifier!I29=0,"",Aug_overview_classifier!I29)</f>
        <v>4.6161422809907454E-2</v>
      </c>
      <c r="J29" s="5">
        <f>IF(Aug_overview_classifier!J29=0,"",Aug_overview_classifier!J29)</f>
        <v>0.69156432166025927</v>
      </c>
      <c r="K29" s="14">
        <f>IF(Aug_overview_classifier!K29=0,"",Aug_overview_classifier!K29)</f>
        <v>4.008983453396367E-2</v>
      </c>
      <c r="L29" s="18">
        <f>IF(Aug_overview_classifier!L29=0,"",Aug_overview_classifier!L29)</f>
        <v>0.71464417714767747</v>
      </c>
      <c r="M29" s="9">
        <f>IF(Aug_overview_classifier!M29=0,"",Aug_overview_classifier!M29)</f>
        <v>3.8332843883153743E-2</v>
      </c>
      <c r="N29" s="5">
        <f>IF(Aug_overview_classifier!N29=0,"",Aug_overview_classifier!N29)</f>
        <v>0.71576747710352751</v>
      </c>
      <c r="O29" s="9">
        <f>IF(Aug_overview_classifier!O29=0,"",Aug_overview_classifier!O29)</f>
        <v>3.9759803032063119E-2</v>
      </c>
      <c r="P29" s="5">
        <f>IF(Aug_overview_classifier!P29=0,"",Aug_overview_classifier!P29)</f>
        <v>0.69736992749667148</v>
      </c>
      <c r="Q29" s="9">
        <f>IF(Aug_overview_classifier!Q29=0,"",Aug_overview_classifier!Q29)</f>
        <v>4.9289271366933056E-2</v>
      </c>
      <c r="R29" s="5">
        <f>IF(Aug_overview_classifier!R29=0,"",Aug_overview_classifier!R29)</f>
        <v>0.69818981003188241</v>
      </c>
      <c r="S29" s="14">
        <f>IF(Aug_overview_classifier!S29=0,"",Aug_overview_classifier!S29)</f>
        <v>4.1853247574758473E-2</v>
      </c>
      <c r="U29" s="44">
        <f t="shared" si="4"/>
        <v>-1.0084740405571169E-2</v>
      </c>
      <c r="V29" s="44">
        <f t="shared" si="5"/>
        <v>-1.714759822894385E-2</v>
      </c>
    </row>
    <row r="30" spans="2:22" x14ac:dyDescent="0.3">
      <c r="B30" s="50" t="str">
        <f>IF(Aug_overview_classifier!B30=0,"",Aug_overview_classifier!B30)</f>
        <v/>
      </c>
      <c r="C30" s="6" t="str">
        <f>IF(Aug_overview_classifier!C30=0,"",Aug_overview_classifier!C30)</f>
        <v>CNN 1D</v>
      </c>
      <c r="D30" s="7">
        <f>IF(Aug_overview_classifier!D30=0,"",Aug_overview_classifier!D30)</f>
        <v>0.70964896009922518</v>
      </c>
      <c r="E30" s="10">
        <f>IF(Aug_overview_classifier!E30=0,"",Aug_overview_classifier!E30)</f>
        <v>5.5574228667927238E-2</v>
      </c>
      <c r="F30" s="7">
        <f>IF(Aug_overview_classifier!F30=0,"",Aug_overview_classifier!F30)</f>
        <v>0.71109045223957656</v>
      </c>
      <c r="G30" s="10">
        <f>IF(Aug_overview_classifier!G30=0,"",Aug_overview_classifier!G30)</f>
        <v>4.6809286224793717E-2</v>
      </c>
      <c r="H30" s="7">
        <f>IF(Aug_overview_classifier!H30=0,"",Aug_overview_classifier!H30)</f>
        <v>0.68034091820754339</v>
      </c>
      <c r="I30" s="10">
        <f>IF(Aug_overview_classifier!I30=0,"",Aug_overview_classifier!I30)</f>
        <v>4.6350749044134082E-2</v>
      </c>
      <c r="J30" s="7">
        <f>IF(Aug_overview_classifier!J30=0,"",Aug_overview_classifier!J30)</f>
        <v>0.67406716284185264</v>
      </c>
      <c r="K30" s="15">
        <f>IF(Aug_overview_classifier!K30=0,"",Aug_overview_classifier!K30)</f>
        <v>4.2465220619755467E-2</v>
      </c>
      <c r="L30" s="19">
        <f>IF(Aug_overview_classifier!L30=0,"",Aug_overview_classifier!L30)</f>
        <v>0.71984647630093734</v>
      </c>
      <c r="M30" s="10">
        <f>IF(Aug_overview_classifier!M30=0,"",Aug_overview_classifier!M30)</f>
        <v>4.7718441117219353E-2</v>
      </c>
      <c r="N30" s="7">
        <f>IF(Aug_overview_classifier!N30=0,"",Aug_overview_classifier!N30)</f>
        <v>0.71920853652121397</v>
      </c>
      <c r="O30" s="10">
        <f>IF(Aug_overview_classifier!O30=0,"",Aug_overview_classifier!O30)</f>
        <v>4.5206584636128817E-2</v>
      </c>
      <c r="P30" s="7">
        <f>IF(Aug_overview_classifier!P30=0,"",Aug_overview_classifier!P30)</f>
        <v>0.67231772230108267</v>
      </c>
      <c r="Q30" s="10">
        <f>IF(Aug_overview_classifier!Q30=0,"",Aug_overview_classifier!Q30)</f>
        <v>4.2124650631485155E-2</v>
      </c>
      <c r="R30" s="7">
        <f>IF(Aug_overview_classifier!R30=0,"",Aug_overview_classifier!R30)</f>
        <v>0.66171283125432445</v>
      </c>
      <c r="S30" s="15">
        <f>IF(Aug_overview_classifier!S30=0,"",Aug_overview_classifier!S30)</f>
        <v>4.2097691385037841E-2</v>
      </c>
      <c r="U30" s="44">
        <f t="shared" si="4"/>
        <v>-1.4166237576259233E-2</v>
      </c>
      <c r="V30" s="44">
        <f t="shared" si="5"/>
        <v>-1.128752492413998E-2</v>
      </c>
    </row>
    <row r="31" spans="2:22" x14ac:dyDescent="0.3">
      <c r="B31" s="30" t="str">
        <f>IF(Aug_overview_classifier!B31=0,"",Aug_overview_classifier!B31)</f>
        <v/>
      </c>
      <c r="C31" s="25" t="str">
        <f>IF(Aug_overview_classifier!C31=0,"",Aug_overview_classifier!C31)</f>
        <v/>
      </c>
      <c r="D31" s="26" t="str">
        <f>IF(Aug_overview_classifier!D31=0,"",Aug_overview_classifier!D31)</f>
        <v/>
      </c>
      <c r="E31" s="31" t="str">
        <f>IF(Aug_overview_classifier!E31=0,"",Aug_overview_classifier!E31)</f>
        <v/>
      </c>
      <c r="F31" s="26" t="str">
        <f>IF(Aug_overview_classifier!F31=0,"",Aug_overview_classifier!F31)</f>
        <v/>
      </c>
      <c r="G31" s="31" t="str">
        <f>IF(Aug_overview_classifier!G31=0,"",Aug_overview_classifier!G31)</f>
        <v/>
      </c>
      <c r="H31" s="26" t="str">
        <f>IF(Aug_overview_classifier!H31=0,"",Aug_overview_classifier!H31)</f>
        <v/>
      </c>
      <c r="I31" s="31" t="str">
        <f>IF(Aug_overview_classifier!I31=0,"",Aug_overview_classifier!I31)</f>
        <v/>
      </c>
      <c r="J31" s="26" t="str">
        <f>IF(Aug_overview_classifier!J31=0,"",Aug_overview_classifier!J31)</f>
        <v/>
      </c>
      <c r="K31" s="32" t="str">
        <f>IF(Aug_overview_classifier!K31=0,"",Aug_overview_classifier!K31)</f>
        <v/>
      </c>
      <c r="L31" s="39" t="str">
        <f>IF(Aug_overview_classifier!L31=0,"",Aug_overview_classifier!L31)</f>
        <v/>
      </c>
      <c r="M31" s="42" t="str">
        <f>IF(Aug_overview_classifier!M31=0,"",Aug_overview_classifier!M31)</f>
        <v/>
      </c>
      <c r="N31" s="40" t="str">
        <f>IF(Aug_overview_classifier!N31=0,"",Aug_overview_classifier!N31)</f>
        <v/>
      </c>
      <c r="O31" s="42" t="str">
        <f>IF(Aug_overview_classifier!O31=0,"",Aug_overview_classifier!O31)</f>
        <v/>
      </c>
      <c r="P31" s="40" t="str">
        <f>IF(Aug_overview_classifier!P31=0,"",Aug_overview_classifier!P31)</f>
        <v/>
      </c>
      <c r="Q31" s="42" t="str">
        <f>IF(Aug_overview_classifier!Q31=0,"",Aug_overview_classifier!Q31)</f>
        <v/>
      </c>
      <c r="R31" s="40" t="str">
        <f>IF(Aug_overview_classifier!R31=0,"",Aug_overview_classifier!R31)</f>
        <v/>
      </c>
      <c r="S31" s="43" t="str">
        <f>IF(Aug_overview_classifier!S31=0,"",Aug_overview_classifier!S31)</f>
        <v/>
      </c>
      <c r="U31" s="54">
        <f>AVERAGE(U23:V30)</f>
        <v>-1.4491331682895237E-2</v>
      </c>
      <c r="V31" s="54"/>
    </row>
    <row r="32" spans="2:22" x14ac:dyDescent="0.3">
      <c r="B32" s="55" t="str">
        <f>IF(Aug_overview_classifier!B32=0,"",Aug_overview_classifier!B32)</f>
        <v>US8K_AV</v>
      </c>
      <c r="C32" s="2" t="str">
        <f>IF(Aug_overview_classifier!C32=0,"",Aug_overview_classifier!C32)</f>
        <v>Forest</v>
      </c>
      <c r="D32" s="3">
        <f>IF(Aug_overview_classifier!D32=0,"",Aug_overview_classifier!D32)</f>
        <v>0.7972973392603091</v>
      </c>
      <c r="E32" s="8">
        <f>IF(Aug_overview_classifier!E32=0,"",Aug_overview_classifier!E32)</f>
        <v>2.9799917499319852E-2</v>
      </c>
      <c r="F32" s="3">
        <f>IF(Aug_overview_classifier!F32=0,"",Aug_overview_classifier!F32)</f>
        <v>0.79570142875971961</v>
      </c>
      <c r="G32" s="8">
        <f>IF(Aug_overview_classifier!G32=0,"",Aug_overview_classifier!G32)</f>
        <v>3.2927790182258901E-2</v>
      </c>
      <c r="H32" s="3">
        <f>IF(Aug_overview_classifier!H32=0,"",Aug_overview_classifier!H32)</f>
        <v>0.77779596909280413</v>
      </c>
      <c r="I32" s="8">
        <f>IF(Aug_overview_classifier!I32=0,"",Aug_overview_classifier!I32)</f>
        <v>4.3843438436441631E-2</v>
      </c>
      <c r="J32" s="3">
        <f>IF(Aug_overview_classifier!J32=0,"",Aug_overview_classifier!J32)</f>
        <v>0.76575044193742869</v>
      </c>
      <c r="K32" s="13">
        <f>IF(Aug_overview_classifier!K32=0,"",Aug_overview_classifier!K32)</f>
        <v>5.1004458425257179E-2</v>
      </c>
      <c r="L32" s="17">
        <f>IF(Aug_overview_classifier!L32=0,"",Aug_overview_classifier!L32)</f>
        <v>0.80230526814991487</v>
      </c>
      <c r="M32" s="8">
        <f>IF(Aug_overview_classifier!M32=0,"",Aug_overview_classifier!M32)</f>
        <v>3.2277797832933282E-2</v>
      </c>
      <c r="N32" s="3">
        <f>IF(Aug_overview_classifier!N32=0,"",Aug_overview_classifier!N32)</f>
        <v>0.80284916308191379</v>
      </c>
      <c r="O32" s="8">
        <f>IF(Aug_overview_classifier!O32=0,"",Aug_overview_classifier!O32)</f>
        <v>3.0843059291163186E-2</v>
      </c>
      <c r="P32" s="3">
        <f>IF(Aug_overview_classifier!P32=0,"",Aug_overview_classifier!P32)</f>
        <v>0.77979950297539458</v>
      </c>
      <c r="Q32" s="8">
        <f>IF(Aug_overview_classifier!Q32=0,"",Aug_overview_classifier!Q32)</f>
        <v>5.5218356066292371E-2</v>
      </c>
      <c r="R32" s="3">
        <f>IF(Aug_overview_classifier!R32=0,"",Aug_overview_classifier!R32)</f>
        <v>0.7810447272677028</v>
      </c>
      <c r="S32" s="13">
        <f>IF(Aug_overview_classifier!S32=0,"",Aug_overview_classifier!S32)</f>
        <v>5.2331750312172395E-2</v>
      </c>
      <c r="U32" s="44">
        <f>(D32/L32)-1</f>
        <v>-6.2419244748994629E-3</v>
      </c>
      <c r="V32" s="44">
        <f>(F32/N32)-1</f>
        <v>-8.9029604200570045E-3</v>
      </c>
    </row>
    <row r="33" spans="2:22" x14ac:dyDescent="0.3">
      <c r="B33" s="49" t="str">
        <f>IF(Aug_overview_classifier!B33=0,"",Aug_overview_classifier!B33)</f>
        <v/>
      </c>
      <c r="C33" s="4" t="str">
        <f>IF(Aug_overview_classifier!C33=0,"",Aug_overview_classifier!C33)</f>
        <v>GNB</v>
      </c>
      <c r="D33" s="5">
        <f>IF(Aug_overview_classifier!D33=0,"",Aug_overview_classifier!D33)</f>
        <v>0.48196657163098883</v>
      </c>
      <c r="E33" s="9">
        <f>IF(Aug_overview_classifier!E33=0,"",Aug_overview_classifier!E33)</f>
        <v>4.2724417589569942E-2</v>
      </c>
      <c r="F33" s="5">
        <f>IF(Aug_overview_classifier!F33=0,"",Aug_overview_classifier!F33)</f>
        <v>0.48196657163098883</v>
      </c>
      <c r="G33" s="9">
        <f>IF(Aug_overview_classifier!G33=0,"",Aug_overview_classifier!G33)</f>
        <v>4.2724417589569942E-2</v>
      </c>
      <c r="H33" s="5">
        <f>IF(Aug_overview_classifier!H33=0,"",Aug_overview_classifier!H33)</f>
        <v>0.54528298875660608</v>
      </c>
      <c r="I33" s="9">
        <f>IF(Aug_overview_classifier!I33=0,"",Aug_overview_classifier!I33)</f>
        <v>4.8060034448072143E-2</v>
      </c>
      <c r="J33" s="5">
        <f>IF(Aug_overview_classifier!J33=0,"",Aug_overview_classifier!J33)</f>
        <v>0.4217335957075169</v>
      </c>
      <c r="K33" s="14">
        <f>IF(Aug_overview_classifier!K33=0,"",Aug_overview_classifier!K33)</f>
        <v>4.0239071061978299E-2</v>
      </c>
      <c r="L33" s="18">
        <f>IF(Aug_overview_classifier!L33=0,"",Aug_overview_classifier!L33)</f>
        <v>0.51655918028000758</v>
      </c>
      <c r="M33" s="9">
        <f>IF(Aug_overview_classifier!M33=0,"",Aug_overview_classifier!M33)</f>
        <v>4.2566272557926096E-2</v>
      </c>
      <c r="N33" s="5">
        <f>IF(Aug_overview_classifier!N33=0,"",Aug_overview_classifier!N33)</f>
        <v>0.51655918028000758</v>
      </c>
      <c r="O33" s="9">
        <f>IF(Aug_overview_classifier!O33=0,"",Aug_overview_classifier!O33)</f>
        <v>4.2566272557926096E-2</v>
      </c>
      <c r="P33" s="5">
        <f>IF(Aug_overview_classifier!P33=0,"",Aug_overview_classifier!P33)</f>
        <v>0.54254117333994478</v>
      </c>
      <c r="Q33" s="9">
        <f>IF(Aug_overview_classifier!Q33=0,"",Aug_overview_classifier!Q33)</f>
        <v>5.7783405005490653E-2</v>
      </c>
      <c r="R33" s="5">
        <f>IF(Aug_overview_classifier!R33=0,"",Aug_overview_classifier!R33)</f>
        <v>0.43998350335960368</v>
      </c>
      <c r="S33" s="14">
        <f>IF(Aug_overview_classifier!S33=0,"",Aug_overview_classifier!S33)</f>
        <v>5.421416187773901E-2</v>
      </c>
      <c r="U33" s="44">
        <f t="shared" ref="U33:U39" si="6">(D33/L33)-1</f>
        <v>-6.6967367863382865E-2</v>
      </c>
      <c r="V33" s="44">
        <f t="shared" ref="V33:V39" si="7">(F33/N33)-1</f>
        <v>-6.6967367863382865E-2</v>
      </c>
    </row>
    <row r="34" spans="2:22" x14ac:dyDescent="0.3">
      <c r="B34" s="49" t="str">
        <f>IF(Aug_overview_classifier!B34=0,"",Aug_overview_classifier!B34)</f>
        <v/>
      </c>
      <c r="C34" s="4" t="str">
        <f>IF(Aug_overview_classifier!C34=0,"",Aug_overview_classifier!C34)</f>
        <v>KNN</v>
      </c>
      <c r="D34" s="5">
        <f>IF(Aug_overview_classifier!D34=0,"",Aug_overview_classifier!D34)</f>
        <v>0.70835647933888224</v>
      </c>
      <c r="E34" s="9">
        <f>IF(Aug_overview_classifier!E34=0,"",Aug_overview_classifier!E34)</f>
        <v>5.6384196144537838E-2</v>
      </c>
      <c r="F34" s="5">
        <f>IF(Aug_overview_classifier!F34=0,"",Aug_overview_classifier!F34)</f>
        <v>0.70661160534295786</v>
      </c>
      <c r="G34" s="9">
        <f>IF(Aug_overview_classifier!G34=0,"",Aug_overview_classifier!G34)</f>
        <v>5.2812149679155505E-2</v>
      </c>
      <c r="H34" s="5">
        <f>IF(Aug_overview_classifier!H34=0,"",Aug_overview_classifier!H34)</f>
        <v>0.69749913126031071</v>
      </c>
      <c r="I34" s="9">
        <f>IF(Aug_overview_classifier!I34=0,"",Aug_overview_classifier!I34)</f>
        <v>5.6327248608898803E-2</v>
      </c>
      <c r="J34" s="5">
        <f>IF(Aug_overview_classifier!J34=0,"",Aug_overview_classifier!J34)</f>
        <v>0.69680989336428267</v>
      </c>
      <c r="K34" s="14">
        <f>IF(Aug_overview_classifier!K34=0,"",Aug_overview_classifier!K34)</f>
        <v>5.7403524616080184E-2</v>
      </c>
      <c r="L34" s="18">
        <f>IF(Aug_overview_classifier!L34=0,"",Aug_overview_classifier!L34)</f>
        <v>0.71503138916582398</v>
      </c>
      <c r="M34" s="9">
        <f>IF(Aug_overview_classifier!M34=0,"",Aug_overview_classifier!M34)</f>
        <v>5.3233424012932011E-2</v>
      </c>
      <c r="N34" s="5">
        <f>IF(Aug_overview_classifier!N34=0,"",Aug_overview_classifier!N34)</f>
        <v>0.69417022737274847</v>
      </c>
      <c r="O34" s="9">
        <f>IF(Aug_overview_classifier!O34=0,"",Aug_overview_classifier!O34)</f>
        <v>5.4397783913250293E-2</v>
      </c>
      <c r="P34" s="5">
        <f>IF(Aug_overview_classifier!P34=0,"",Aug_overview_classifier!P34)</f>
        <v>0.6969102721891407</v>
      </c>
      <c r="Q34" s="9">
        <f>IF(Aug_overview_classifier!Q34=0,"",Aug_overview_classifier!Q34)</f>
        <v>5.7702162511957478E-2</v>
      </c>
      <c r="R34" s="5">
        <f>IF(Aug_overview_classifier!R34=0,"",Aug_overview_classifier!R34)</f>
        <v>0.68671476082410443</v>
      </c>
      <c r="S34" s="14">
        <f>IF(Aug_overview_classifier!S34=0,"",Aug_overview_classifier!S34)</f>
        <v>5.4207340734806743E-2</v>
      </c>
      <c r="U34" s="44">
        <f t="shared" si="6"/>
        <v>-9.3351283986691236E-3</v>
      </c>
      <c r="V34" s="44">
        <f t="shared" si="7"/>
        <v>1.7922661444724763E-2</v>
      </c>
    </row>
    <row r="35" spans="2:22" x14ac:dyDescent="0.3">
      <c r="B35" s="49" t="str">
        <f>IF(Aug_overview_classifier!B35=0,"",Aug_overview_classifier!B35)</f>
        <v/>
      </c>
      <c r="C35" s="4" t="str">
        <f>IF(Aug_overview_classifier!C35=0,"",Aug_overview_classifier!C35)</f>
        <v>LR</v>
      </c>
      <c r="D35" s="5">
        <f>IF(Aug_overview_classifier!D35=0,"",Aug_overview_classifier!D35)</f>
        <v>0.80453799607709553</v>
      </c>
      <c r="E35" s="9">
        <f>IF(Aug_overview_classifier!E35=0,"",Aug_overview_classifier!E35)</f>
        <v>2.8490206680113914E-2</v>
      </c>
      <c r="F35" s="5">
        <f>IF(Aug_overview_classifier!F35=0,"",Aug_overview_classifier!F35)</f>
        <v>0.79959678662626577</v>
      </c>
      <c r="G35" s="9">
        <f>IF(Aug_overview_classifier!G35=0,"",Aug_overview_classifier!G35)</f>
        <v>2.9489766665659032E-2</v>
      </c>
      <c r="H35" s="5">
        <f>IF(Aug_overview_classifier!H35=0,"",Aug_overview_classifier!H35)</f>
        <v>0.80115620546733146</v>
      </c>
      <c r="I35" s="9">
        <f>IF(Aug_overview_classifier!I35=0,"",Aug_overview_classifier!I35)</f>
        <v>2.7926577722895089E-2</v>
      </c>
      <c r="J35" s="5">
        <f>IF(Aug_overview_classifier!J35=0,"",Aug_overview_classifier!J35)</f>
        <v>0.79629022705530206</v>
      </c>
      <c r="K35" s="14">
        <f>IF(Aug_overview_classifier!K35=0,"",Aug_overview_classifier!K35)</f>
        <v>2.9314225100104077E-2</v>
      </c>
      <c r="L35" s="18">
        <f>IF(Aug_overview_classifier!L35=0,"",Aug_overview_classifier!L35)</f>
        <v>0.81657116629165638</v>
      </c>
      <c r="M35" s="9">
        <f>IF(Aug_overview_classifier!M35=0,"",Aug_overview_classifier!M35)</f>
        <v>3.7831455287628504E-2</v>
      </c>
      <c r="N35" s="5">
        <f>IF(Aug_overview_classifier!N35=0,"",Aug_overview_classifier!N35)</f>
        <v>0.8174402222940369</v>
      </c>
      <c r="O35" s="9">
        <f>IF(Aug_overview_classifier!O35=0,"",Aug_overview_classifier!O35)</f>
        <v>2.9484859608944335E-2</v>
      </c>
      <c r="P35" s="5">
        <f>IF(Aug_overview_classifier!P35=0,"",Aug_overview_classifier!P35)</f>
        <v>0.81740867061309852</v>
      </c>
      <c r="Q35" s="9">
        <f>IF(Aug_overview_classifier!Q35=0,"",Aug_overview_classifier!Q35)</f>
        <v>3.7296872285475645E-2</v>
      </c>
      <c r="R35" s="5">
        <f>IF(Aug_overview_classifier!R35=0,"",Aug_overview_classifier!R35)</f>
        <v>0.81169062916246904</v>
      </c>
      <c r="S35" s="14">
        <f>IF(Aug_overview_classifier!S35=0,"",Aug_overview_classifier!S35)</f>
        <v>2.96497754188964E-2</v>
      </c>
      <c r="U35" s="44">
        <f t="shared" si="6"/>
        <v>-1.4736217382261718E-2</v>
      </c>
      <c r="V35" s="44">
        <f t="shared" si="7"/>
        <v>-2.1828428772070807E-2</v>
      </c>
    </row>
    <row r="36" spans="2:22" x14ac:dyDescent="0.3">
      <c r="B36" s="49" t="str">
        <f>IF(Aug_overview_classifier!B36=0,"",Aug_overview_classifier!B36)</f>
        <v/>
      </c>
      <c r="C36" s="4" t="str">
        <f>IF(Aug_overview_classifier!C36=0,"",Aug_overview_classifier!C36)</f>
        <v>SVM</v>
      </c>
      <c r="D36" s="5">
        <f>IF(Aug_overview_classifier!D36=0,"",Aug_overview_classifier!D36)</f>
        <v>0.81292922128597112</v>
      </c>
      <c r="E36" s="9">
        <f>IF(Aug_overview_classifier!E36=0,"",Aug_overview_classifier!E36)</f>
        <v>2.8557872557761908E-2</v>
      </c>
      <c r="F36" s="5">
        <f>IF(Aug_overview_classifier!F36=0,"",Aug_overview_classifier!F36)</f>
        <v>0.79392966363711737</v>
      </c>
      <c r="G36" s="9">
        <f>IF(Aug_overview_classifier!G36=0,"",Aug_overview_classifier!G36)</f>
        <v>2.6716187750093462E-2</v>
      </c>
      <c r="H36" s="5">
        <f>IF(Aug_overview_classifier!H36=0,"",Aug_overview_classifier!H36)</f>
        <v>0.81099967366658343</v>
      </c>
      <c r="I36" s="9">
        <f>IF(Aug_overview_classifier!I36=0,"",Aug_overview_classifier!I36)</f>
        <v>2.8514688114277639E-2</v>
      </c>
      <c r="J36" s="5">
        <f>IF(Aug_overview_classifier!J36=0,"",Aug_overview_classifier!J36)</f>
        <v>0.79502000491363878</v>
      </c>
      <c r="K36" s="14">
        <f>IF(Aug_overview_classifier!K36=0,"",Aug_overview_classifier!K36)</f>
        <v>2.7012535108776787E-2</v>
      </c>
      <c r="L36" s="18">
        <f>IF(Aug_overview_classifier!L36=0,"",Aug_overview_classifier!L36)</f>
        <v>0.82447094056786374</v>
      </c>
      <c r="M36" s="9">
        <f>IF(Aug_overview_classifier!M36=0,"",Aug_overview_classifier!M36)</f>
        <v>2.7431632017958337E-2</v>
      </c>
      <c r="N36" s="5">
        <f>IF(Aug_overview_classifier!N36=0,"",Aug_overview_classifier!N36)</f>
        <v>0.78087953328819959</v>
      </c>
      <c r="O36" s="9">
        <f>IF(Aug_overview_classifier!O36=0,"",Aug_overview_classifier!O36)</f>
        <v>2.6516433476737721E-2</v>
      </c>
      <c r="P36" s="5">
        <f>IF(Aug_overview_classifier!P36=0,"",Aug_overview_classifier!P36)</f>
        <v>0.82534107933470258</v>
      </c>
      <c r="Q36" s="9">
        <f>IF(Aug_overview_classifier!Q36=0,"",Aug_overview_classifier!Q36)</f>
        <v>3.2600408173923109E-2</v>
      </c>
      <c r="R36" s="5">
        <f>IF(Aug_overview_classifier!R36=0,"",Aug_overview_classifier!R36)</f>
        <v>0.78354134536428721</v>
      </c>
      <c r="S36" s="14">
        <f>IF(Aug_overview_classifier!S36=0,"",Aug_overview_classifier!S36)</f>
        <v>2.7252942703224495E-2</v>
      </c>
      <c r="U36" s="44">
        <f t="shared" si="6"/>
        <v>-1.3998940064452903E-2</v>
      </c>
      <c r="V36" s="44">
        <f t="shared" si="7"/>
        <v>1.6712091676887919E-2</v>
      </c>
    </row>
    <row r="37" spans="2:22" x14ac:dyDescent="0.3">
      <c r="B37" s="49" t="str">
        <f>IF(Aug_overview_classifier!B37=0,"",Aug_overview_classifier!B37)</f>
        <v/>
      </c>
      <c r="C37" s="4" t="str">
        <f>IF(Aug_overview_classifier!C37=0,"",Aug_overview_classifier!C37)</f>
        <v>Voting</v>
      </c>
      <c r="D37" s="5">
        <f>IF(Aug_overview_classifier!D37=0,"",Aug_overview_classifier!D37)</f>
        <v>0.7683641959493932</v>
      </c>
      <c r="E37" s="9">
        <f>IF(Aug_overview_classifier!E37=0,"",Aug_overview_classifier!E37)</f>
        <v>4.4711832607749746E-2</v>
      </c>
      <c r="F37" s="5">
        <f>IF(Aug_overview_classifier!F37=0,"",Aug_overview_classifier!F37)</f>
        <v>0.77034779544724286</v>
      </c>
      <c r="G37" s="9">
        <f>IF(Aug_overview_classifier!G37=0,"",Aug_overview_classifier!G37)</f>
        <v>4.4457358474735323E-2</v>
      </c>
      <c r="H37" s="5">
        <f>IF(Aug_overview_classifier!H37=0,"",Aug_overview_classifier!H37)</f>
        <v>0.77889865973726458</v>
      </c>
      <c r="I37" s="9">
        <f>IF(Aug_overview_classifier!I37=0,"",Aug_overview_classifier!I37)</f>
        <v>4.1426514744533634E-2</v>
      </c>
      <c r="J37" s="5">
        <f>IF(Aug_overview_classifier!J37=0,"",Aug_overview_classifier!J37)</f>
        <v>0.76788741319815368</v>
      </c>
      <c r="K37" s="14">
        <f>IF(Aug_overview_classifier!K37=0,"",Aug_overview_classifier!K37)</f>
        <v>4.510405483458E-2</v>
      </c>
      <c r="L37" s="18">
        <f>IF(Aug_overview_classifier!L37=0,"",Aug_overview_classifier!L37)</f>
        <v>0.77804840898569305</v>
      </c>
      <c r="M37" s="9">
        <f>IF(Aug_overview_classifier!M37=0,"",Aug_overview_classifier!M37)</f>
        <v>4.518818495165982E-2</v>
      </c>
      <c r="N37" s="5">
        <f>IF(Aug_overview_classifier!N37=0,"",Aug_overview_classifier!N37)</f>
        <v>0.76955250646321161</v>
      </c>
      <c r="O37" s="9">
        <f>IF(Aug_overview_classifier!O37=0,"",Aug_overview_classifier!O37)</f>
        <v>4.4914344875498412E-2</v>
      </c>
      <c r="P37" s="5">
        <f>IF(Aug_overview_classifier!P37=0,"",Aug_overview_classifier!P37)</f>
        <v>0.79046532617449561</v>
      </c>
      <c r="Q37" s="9">
        <f>IF(Aug_overview_classifier!Q37=0,"",Aug_overview_classifier!Q37)</f>
        <v>4.7041701302869963E-2</v>
      </c>
      <c r="R37" s="5">
        <f>IF(Aug_overview_classifier!R37=0,"",Aug_overview_classifier!R37)</f>
        <v>0.76686166085463814</v>
      </c>
      <c r="S37" s="14">
        <f>IF(Aug_overview_classifier!S37=0,"",Aug_overview_classifier!S37)</f>
        <v>4.356121553995386E-2</v>
      </c>
      <c r="U37" s="44">
        <f t="shared" si="6"/>
        <v>-1.2446800127674185E-2</v>
      </c>
      <c r="V37" s="44">
        <f t="shared" si="7"/>
        <v>1.0334434328416187E-3</v>
      </c>
    </row>
    <row r="38" spans="2:22" x14ac:dyDescent="0.3">
      <c r="B38" s="49" t="str">
        <f>IF(Aug_overview_classifier!B38=0,"",Aug_overview_classifier!B38)</f>
        <v/>
      </c>
      <c r="C38" s="4" t="str">
        <f>IF(Aug_overview_classifier!C38=0,"",Aug_overview_classifier!C38)</f>
        <v>ANN</v>
      </c>
      <c r="D38" s="5">
        <f>IF(Aug_overview_classifier!D38=0,"",Aug_overview_classifier!D38)</f>
        <v>0.82897412409023341</v>
      </c>
      <c r="E38" s="9">
        <f>IF(Aug_overview_classifier!E38=0,"",Aug_overview_classifier!E38)</f>
        <v>4.2736433664886317E-2</v>
      </c>
      <c r="F38" s="5">
        <f>IF(Aug_overview_classifier!F38=0,"",Aug_overview_classifier!F38)</f>
        <v>0.82485750093941079</v>
      </c>
      <c r="G38" s="9">
        <f>IF(Aug_overview_classifier!G38=0,"",Aug_overview_classifier!G38)</f>
        <v>3.2967810235262927E-2</v>
      </c>
      <c r="H38" s="5">
        <f>IF(Aug_overview_classifier!H38=0,"",Aug_overview_classifier!H38)</f>
        <v>0.82087275091355316</v>
      </c>
      <c r="I38" s="9">
        <f>IF(Aug_overview_classifier!I38=0,"",Aug_overview_classifier!I38)</f>
        <v>3.0259664592750531E-2</v>
      </c>
      <c r="J38" s="5">
        <f>IF(Aug_overview_classifier!J38=0,"",Aug_overview_classifier!J38)</f>
        <v>0.8231062972590838</v>
      </c>
      <c r="K38" s="14">
        <f>IF(Aug_overview_classifier!K38=0,"",Aug_overview_classifier!K38)</f>
        <v>3.2385722470175293E-2</v>
      </c>
      <c r="L38" s="18">
        <f>IF(Aug_overview_classifier!L38=0,"",Aug_overview_classifier!L38)</f>
        <v>0.82798850201966423</v>
      </c>
      <c r="M38" s="9">
        <f>IF(Aug_overview_classifier!M38=0,"",Aug_overview_classifier!M38)</f>
        <v>2.7816509226273246E-2</v>
      </c>
      <c r="N38" s="5">
        <f>IF(Aug_overview_classifier!N38=0,"",Aug_overview_classifier!N38)</f>
        <v>0.82433886397986689</v>
      </c>
      <c r="O38" s="9">
        <f>IF(Aug_overview_classifier!O38=0,"",Aug_overview_classifier!O38)</f>
        <v>3.2872041956310508E-2</v>
      </c>
      <c r="P38" s="5">
        <f>IF(Aug_overview_classifier!P38=0,"",Aug_overview_classifier!P38)</f>
        <v>0.82305569476191809</v>
      </c>
      <c r="Q38" s="9">
        <f>IF(Aug_overview_classifier!Q38=0,"",Aug_overview_classifier!Q38)</f>
        <v>2.9121991241057781E-2</v>
      </c>
      <c r="R38" s="5">
        <f>IF(Aug_overview_classifier!R38=0,"",Aug_overview_classifier!R38)</f>
        <v>0.82062371331169803</v>
      </c>
      <c r="S38" s="14">
        <f>IF(Aug_overview_classifier!S38=0,"",Aug_overview_classifier!S38)</f>
        <v>3.0212403422266807E-2</v>
      </c>
      <c r="U38" s="44">
        <f t="shared" si="6"/>
        <v>1.1903813496987325E-3</v>
      </c>
      <c r="V38" s="44">
        <f t="shared" si="7"/>
        <v>6.2915505043625863E-4</v>
      </c>
    </row>
    <row r="39" spans="2:22" x14ac:dyDescent="0.3">
      <c r="B39" s="50" t="str">
        <f>IF(Aug_overview_classifier!B39=0,"",Aug_overview_classifier!B39)</f>
        <v/>
      </c>
      <c r="C39" s="6" t="str">
        <f>IF(Aug_overview_classifier!C39=0,"",Aug_overview_classifier!C39)</f>
        <v>CNN 1D</v>
      </c>
      <c r="D39" s="7">
        <f>IF(Aug_overview_classifier!D39=0,"",Aug_overview_classifier!D39)</f>
        <v>0.82549160089031459</v>
      </c>
      <c r="E39" s="10">
        <f>IF(Aug_overview_classifier!E39=0,"",Aug_overview_classifier!E39)</f>
        <v>3.9265422347612683E-2</v>
      </c>
      <c r="F39" s="7">
        <f>IF(Aug_overview_classifier!F39=0,"",Aug_overview_classifier!F39)</f>
        <v>0.82387697359176837</v>
      </c>
      <c r="G39" s="10">
        <f>IF(Aug_overview_classifier!G39=0,"",Aug_overview_classifier!G39)</f>
        <v>3.6494724901016677E-2</v>
      </c>
      <c r="H39" s="7">
        <f>IF(Aug_overview_classifier!H39=0,"",Aug_overview_classifier!H39)</f>
        <v>0.80630205013882272</v>
      </c>
      <c r="I39" s="10">
        <f>IF(Aug_overview_classifier!I39=0,"",Aug_overview_classifier!I39)</f>
        <v>3.5283848724283015E-2</v>
      </c>
      <c r="J39" s="7">
        <f>IF(Aug_overview_classifier!J39=0,"",Aug_overview_classifier!J39)</f>
        <v>0.80363044351692936</v>
      </c>
      <c r="K39" s="15">
        <f>IF(Aug_overview_classifier!K39=0,"",Aug_overview_classifier!K39)</f>
        <v>3.2767379348069225E-2</v>
      </c>
      <c r="L39" s="19">
        <f>IF(Aug_overview_classifier!L39=0,"",Aug_overview_classifier!L39)</f>
        <v>0.81892704721577125</v>
      </c>
      <c r="M39" s="10">
        <f>IF(Aug_overview_classifier!M39=0,"",Aug_overview_classifier!M39)</f>
        <v>3.0485127006789386E-2</v>
      </c>
      <c r="N39" s="7">
        <f>IF(Aug_overview_classifier!N39=0,"",Aug_overview_classifier!N39)</f>
        <v>0.81604517122281928</v>
      </c>
      <c r="O39" s="10">
        <f>IF(Aug_overview_classifier!O39=0,"",Aug_overview_classifier!O39)</f>
        <v>2.4233727838892705E-2</v>
      </c>
      <c r="P39" s="7">
        <f>IF(Aug_overview_classifier!P39=0,"",Aug_overview_classifier!P39)</f>
        <v>0.79265775818049022</v>
      </c>
      <c r="Q39" s="10">
        <f>IF(Aug_overview_classifier!Q39=0,"",Aug_overview_classifier!Q39)</f>
        <v>4.0477131958816248E-2</v>
      </c>
      <c r="R39" s="7">
        <f>IF(Aug_overview_classifier!R39=0,"",Aug_overview_classifier!R39)</f>
        <v>0.79634865373948471</v>
      </c>
      <c r="S39" s="15">
        <f>IF(Aug_overview_classifier!S39=0,"",Aug_overview_classifier!S39)</f>
        <v>3.1399630202655134E-2</v>
      </c>
      <c r="U39" s="44">
        <f t="shared" si="6"/>
        <v>8.0160420844102021E-3</v>
      </c>
      <c r="V39" s="44">
        <f t="shared" si="7"/>
        <v>9.597265745979966E-3</v>
      </c>
    </row>
    <row r="40" spans="2:22" x14ac:dyDescent="0.3">
      <c r="U40" s="54">
        <f>AVERAGE(U32:V39)</f>
        <v>-1.0395255911366967E-2</v>
      </c>
      <c r="V40" s="54"/>
    </row>
  </sheetData>
  <mergeCells count="10">
    <mergeCell ref="B32:B39"/>
    <mergeCell ref="B5:B12"/>
    <mergeCell ref="B14:B21"/>
    <mergeCell ref="B23:B30"/>
    <mergeCell ref="U31:V31"/>
    <mergeCell ref="U22:V22"/>
    <mergeCell ref="U13:V13"/>
    <mergeCell ref="U40:V40"/>
    <mergeCell ref="D2:K2"/>
    <mergeCell ref="L2:S2"/>
  </mergeCells>
  <conditionalFormatting sqref="D5:D12 F5:F12 H5:H12 L5:L12 J5:J12 N5:N12 P5:P12 R5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21 F14:F21 H14:H21 J14:J21 L14:L21 N14:N21 P14:P21 R14:R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D30 F23:F30 H23:H30 J23:J30 L23:L30 N23:N30 P23:P30 R23:R3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D39 F32:F39 H32:H39 J32:J39 L32:L39 N32:N39 P32:P39 R32:R3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:V12 U14:V21 U23:V30">
    <cfRule type="cellIs" dxfId="7" priority="4" operator="lessThan">
      <formula>0</formula>
    </cfRule>
  </conditionalFormatting>
  <conditionalFormatting sqref="U32:V39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D750-A77C-4E1F-AC8E-4A19415168F1}">
  <dimension ref="B2:S39"/>
  <sheetViews>
    <sheetView showGridLines="0" workbookViewId="0">
      <selection activeCell="U21" sqref="U21"/>
    </sheetView>
  </sheetViews>
  <sheetFormatPr defaultRowHeight="14.4" x14ac:dyDescent="0.3"/>
  <cols>
    <col min="1" max="1" width="5.33203125" customWidth="1"/>
    <col min="3" max="3" width="11.88671875" customWidth="1"/>
    <col min="4" max="4" width="10.6640625" customWidth="1"/>
    <col min="6" max="6" width="10.6640625" customWidth="1"/>
    <col min="8" max="8" width="10.6640625" style="11" customWidth="1"/>
    <col min="10" max="10" width="10.6640625" style="16" customWidth="1"/>
    <col min="12" max="12" width="10.6640625" customWidth="1"/>
    <col min="14" max="14" width="10.6640625" customWidth="1"/>
    <col min="16" max="16" width="10.6640625" style="16" customWidth="1"/>
    <col min="18" max="18" width="10.6640625" style="16" customWidth="1"/>
  </cols>
  <sheetData>
    <row r="2" spans="2:19" ht="20.399999999999999" customHeight="1" x14ac:dyDescent="0.3">
      <c r="B2" s="12"/>
      <c r="C2" s="20" t="s">
        <v>14</v>
      </c>
      <c r="D2" s="51" t="s">
        <v>13</v>
      </c>
      <c r="E2" s="52"/>
      <c r="F2" s="52"/>
      <c r="G2" s="52"/>
      <c r="H2" s="52"/>
      <c r="I2" s="52"/>
      <c r="J2" s="52"/>
      <c r="K2" s="53"/>
      <c r="L2" s="47" t="s">
        <v>16</v>
      </c>
      <c r="M2" s="48"/>
      <c r="N2" s="48"/>
      <c r="O2" s="48"/>
      <c r="P2" s="48"/>
      <c r="Q2" s="48"/>
      <c r="R2" s="48"/>
      <c r="S2" s="48"/>
    </row>
    <row r="3" spans="2:19" s="1" customFormat="1" ht="18" customHeight="1" x14ac:dyDescent="0.3">
      <c r="B3" s="35" t="s">
        <v>15</v>
      </c>
      <c r="C3" s="21"/>
      <c r="D3" s="22" t="s">
        <v>9</v>
      </c>
      <c r="E3" s="22"/>
      <c r="F3" s="22" t="s">
        <v>10</v>
      </c>
      <c r="G3" s="22"/>
      <c r="H3" s="22" t="s">
        <v>11</v>
      </c>
      <c r="I3" s="22"/>
      <c r="J3" s="22" t="s">
        <v>12</v>
      </c>
      <c r="K3" s="23"/>
      <c r="L3" s="36" t="s">
        <v>9</v>
      </c>
      <c r="M3" s="37"/>
      <c r="N3" s="37" t="s">
        <v>10</v>
      </c>
      <c r="O3" s="37"/>
      <c r="P3" s="37" t="s">
        <v>11</v>
      </c>
      <c r="Q3" s="37"/>
      <c r="R3" s="37" t="s">
        <v>12</v>
      </c>
      <c r="S3" s="38"/>
    </row>
    <row r="4" spans="2:19" x14ac:dyDescent="0.3">
      <c r="B4" s="24"/>
      <c r="C4" s="25"/>
      <c r="D4" s="26" t="s">
        <v>0</v>
      </c>
      <c r="E4" s="26" t="s">
        <v>1</v>
      </c>
      <c r="F4" s="26" t="s">
        <v>0</v>
      </c>
      <c r="G4" s="26" t="s">
        <v>1</v>
      </c>
      <c r="H4" s="26" t="s">
        <v>0</v>
      </c>
      <c r="I4" s="26" t="s">
        <v>1</v>
      </c>
      <c r="J4" s="26" t="s">
        <v>0</v>
      </c>
      <c r="K4" s="27" t="s">
        <v>1</v>
      </c>
      <c r="L4" s="39" t="s">
        <v>0</v>
      </c>
      <c r="M4" s="40" t="s">
        <v>1</v>
      </c>
      <c r="N4" s="40" t="s">
        <v>0</v>
      </c>
      <c r="O4" s="40" t="s">
        <v>1</v>
      </c>
      <c r="P4" s="40" t="s">
        <v>0</v>
      </c>
      <c r="Q4" s="40" t="s">
        <v>1</v>
      </c>
      <c r="R4" s="40" t="s">
        <v>0</v>
      </c>
      <c r="S4" s="41" t="s">
        <v>1</v>
      </c>
    </row>
    <row r="5" spans="2:19" x14ac:dyDescent="0.3">
      <c r="B5" s="49" t="s">
        <v>6</v>
      </c>
      <c r="C5" s="2" t="s">
        <v>2</v>
      </c>
      <c r="D5" s="3">
        <f>[5]Comparison!C5</f>
        <v>0.8670833333333331</v>
      </c>
      <c r="E5" s="8">
        <f>[5]Comparison!D5</f>
        <v>3.4623470684237025E-2</v>
      </c>
      <c r="F5" s="3">
        <f>[5]Comparison!E5</f>
        <v>0.86999999999999977</v>
      </c>
      <c r="G5" s="8">
        <f>[5]Comparison!F5</f>
        <v>3.5921645053273145E-2</v>
      </c>
      <c r="H5" s="3">
        <f>[5]Comparison!G5</f>
        <v>0.8358333333333331</v>
      </c>
      <c r="I5" s="8">
        <f>[5]Comparison!H5</f>
        <v>4.4910211348125902E-2</v>
      </c>
      <c r="J5" s="3">
        <f>[5]Comparison!I5</f>
        <v>0.82083333333333319</v>
      </c>
      <c r="K5" s="13">
        <f>[5]Comparison!J5</f>
        <v>3.2173844190584319E-2</v>
      </c>
      <c r="L5" s="17">
        <f>[5]Comparison!K5</f>
        <v>0.8256481481481478</v>
      </c>
      <c r="M5" s="8">
        <f>[5]Comparison!L5</f>
        <v>3.6012448312639216E-2</v>
      </c>
      <c r="N5" s="3">
        <f>[5]Comparison!M5</f>
        <v>0.82472222222222202</v>
      </c>
      <c r="O5" s="8">
        <f>[5]Comparison!N5</f>
        <v>3.6292944974723074E-2</v>
      </c>
      <c r="P5" s="3">
        <f>[5]Comparison!O5</f>
        <v>0.77296296296296274</v>
      </c>
      <c r="Q5" s="8">
        <f>[5]Comparison!P5</f>
        <v>4.2532604192667675E-2</v>
      </c>
      <c r="R5" s="3">
        <f>[5]Comparison!Q5</f>
        <v>0.76217592592592542</v>
      </c>
      <c r="S5" s="13">
        <f>[5]Comparison!R5</f>
        <v>3.6554510121453804E-2</v>
      </c>
    </row>
    <row r="6" spans="2:19" x14ac:dyDescent="0.3">
      <c r="B6" s="49"/>
      <c r="C6" s="4" t="s">
        <v>18</v>
      </c>
      <c r="D6" s="5">
        <f>[5]Comparison!C6</f>
        <v>0.72874999999999979</v>
      </c>
      <c r="E6" s="9">
        <f>[5]Comparison!D6</f>
        <v>4.4619339043363904E-2</v>
      </c>
      <c r="F6" s="5">
        <f>[5]Comparison!E6</f>
        <v>0.72874999999999979</v>
      </c>
      <c r="G6" s="9">
        <f>[5]Comparison!F6</f>
        <v>4.4619339043363904E-2</v>
      </c>
      <c r="H6" s="5">
        <f>[5]Comparison!G6</f>
        <v>0.64333333333333298</v>
      </c>
      <c r="I6" s="9">
        <f>[5]Comparison!H6</f>
        <v>6.2158790832655256E-2</v>
      </c>
      <c r="J6" s="5">
        <f>[5]Comparison!I6</f>
        <v>0.58499999999999974</v>
      </c>
      <c r="K6" s="14">
        <f>[5]Comparison!J6</f>
        <v>3.1574701986805301E-2</v>
      </c>
      <c r="L6" s="18">
        <f>[5]Comparison!K6</f>
        <v>0.61245370370370311</v>
      </c>
      <c r="M6" s="9">
        <f>[5]Comparison!L6</f>
        <v>2.9690331339247544E-2</v>
      </c>
      <c r="N6" s="5">
        <f>[5]Comparison!M6</f>
        <v>0.61268518518518478</v>
      </c>
      <c r="O6" s="9">
        <f>[5]Comparison!N6</f>
        <v>2.9879229358381384E-2</v>
      </c>
      <c r="P6" s="5">
        <f>[5]Comparison!O6</f>
        <v>0.57240740740740725</v>
      </c>
      <c r="Q6" s="9">
        <f>[5]Comparison!P6</f>
        <v>6.1292650879067656E-2</v>
      </c>
      <c r="R6" s="5">
        <f>[5]Comparison!Q6</f>
        <v>0.49481481481481426</v>
      </c>
      <c r="S6" s="14">
        <f>[5]Comparison!R6</f>
        <v>4.3329907964490905E-2</v>
      </c>
    </row>
    <row r="7" spans="2:19" x14ac:dyDescent="0.3">
      <c r="B7" s="49"/>
      <c r="C7" s="4" t="s">
        <v>3</v>
      </c>
      <c r="D7" s="5">
        <f>[5]Comparison!C7</f>
        <v>0.76291666666666658</v>
      </c>
      <c r="E7" s="9">
        <f>[5]Comparison!D7</f>
        <v>3.8623224518704168E-2</v>
      </c>
      <c r="F7" s="5">
        <f>[5]Comparison!E7</f>
        <v>0.73749999999999982</v>
      </c>
      <c r="G7" s="9">
        <f>[5]Comparison!F7</f>
        <v>3.0333791205335282E-2</v>
      </c>
      <c r="H7" s="5">
        <f>[5]Comparison!G7</f>
        <v>0.75416666666666632</v>
      </c>
      <c r="I7" s="9">
        <f>[5]Comparison!H7</f>
        <v>3.8414768572053434E-2</v>
      </c>
      <c r="J7" s="5">
        <f>[5]Comparison!I7</f>
        <v>0.69999999999999984</v>
      </c>
      <c r="K7" s="14">
        <f>[5]Comparison!J7</f>
        <v>3.2409060804383508E-2</v>
      </c>
      <c r="L7" s="18">
        <f>[5]Comparison!K7</f>
        <v>0.68902777777777724</v>
      </c>
      <c r="M7" s="9">
        <f>[5]Comparison!L7</f>
        <v>3.8008314712854423E-2</v>
      </c>
      <c r="N7" s="5">
        <f>[5]Comparison!M7</f>
        <v>0.66958333333333286</v>
      </c>
      <c r="O7" s="9">
        <f>[5]Comparison!N7</f>
        <v>4.7963778503719953E-2</v>
      </c>
      <c r="P7" s="5">
        <f>[5]Comparison!O7</f>
        <v>0.68430555555555495</v>
      </c>
      <c r="Q7" s="9">
        <f>[5]Comparison!P7</f>
        <v>3.4666003871473491E-2</v>
      </c>
      <c r="R7" s="5">
        <f>[5]Comparison!Q7</f>
        <v>0.63874999999999937</v>
      </c>
      <c r="S7" s="14">
        <f>[5]Comparison!R7</f>
        <v>4.4837729927308778E-2</v>
      </c>
    </row>
    <row r="8" spans="2:19" x14ac:dyDescent="0.3">
      <c r="B8" s="49"/>
      <c r="C8" s="4" t="s">
        <v>19</v>
      </c>
      <c r="D8" s="5">
        <f>[5]Comparison!C8</f>
        <v>0.86749999999999972</v>
      </c>
      <c r="E8" s="9">
        <f>[5]Comparison!D8</f>
        <v>4.7015991664775603E-2</v>
      </c>
      <c r="F8" s="5">
        <f>[5]Comparison!E8</f>
        <v>0.84833333333333305</v>
      </c>
      <c r="G8" s="9">
        <f>[5]Comparison!F8</f>
        <v>5.0911824647019918E-2</v>
      </c>
      <c r="H8" s="5">
        <f>[5]Comparison!G8</f>
        <v>0.86624999999999963</v>
      </c>
      <c r="I8" s="9">
        <f>[5]Comparison!H8</f>
        <v>4.6407389856932567E-2</v>
      </c>
      <c r="J8" s="5">
        <f>[5]Comparison!I8</f>
        <v>0.84708333333333319</v>
      </c>
      <c r="K8" s="14">
        <f>[5]Comparison!J8</f>
        <v>4.9751989072464906E-2</v>
      </c>
      <c r="L8" s="18">
        <f>[5]Comparison!K8</f>
        <v>0.80509259259259225</v>
      </c>
      <c r="M8" s="9">
        <f>[5]Comparison!L8</f>
        <v>3.6282460869340859E-2</v>
      </c>
      <c r="N8" s="5">
        <f>[5]Comparison!M8</f>
        <v>0.7854629629629627</v>
      </c>
      <c r="O8" s="9">
        <f>[5]Comparison!N8</f>
        <v>3.2110661895059352E-2</v>
      </c>
      <c r="P8" s="5">
        <f>[5]Comparison!O8</f>
        <v>0.80217592592592513</v>
      </c>
      <c r="Q8" s="9">
        <f>[5]Comparison!P8</f>
        <v>3.6602851430636033E-2</v>
      </c>
      <c r="R8" s="5">
        <f>[5]Comparison!Q8</f>
        <v>0.77763888888888832</v>
      </c>
      <c r="S8" s="14">
        <f>[5]Comparison!R8</f>
        <v>3.0879404047152215E-2</v>
      </c>
    </row>
    <row r="9" spans="2:19" x14ac:dyDescent="0.3">
      <c r="B9" s="49"/>
      <c r="C9" s="4" t="s">
        <v>17</v>
      </c>
      <c r="D9" s="5">
        <f>[5]Comparison!C9</f>
        <v>0.87874999999999959</v>
      </c>
      <c r="E9" s="9">
        <f>[5]Comparison!D9</f>
        <v>3.9812930618637644E-2</v>
      </c>
      <c r="F9" s="5">
        <f>[5]Comparison!E9</f>
        <v>0.85499999999999987</v>
      </c>
      <c r="G9" s="9">
        <f>[5]Comparison!F9</f>
        <v>3.1821169141871115E-2</v>
      </c>
      <c r="H9" s="5">
        <f>[5]Comparison!G9</f>
        <v>0.87374999999999969</v>
      </c>
      <c r="I9" s="9">
        <f>[5]Comparison!H9</f>
        <v>3.857262270344379E-2</v>
      </c>
      <c r="J9" s="5">
        <f>[5]Comparison!I9</f>
        <v>0.85041666666666649</v>
      </c>
      <c r="K9" s="14">
        <f>[5]Comparison!J9</f>
        <v>3.1505896714389463E-2</v>
      </c>
      <c r="L9" s="18">
        <f>[5]Comparison!K9</f>
        <v>0.80601851851851813</v>
      </c>
      <c r="M9" s="9">
        <f>[5]Comparison!L9</f>
        <v>3.1500198684242857E-2</v>
      </c>
      <c r="N9" s="5">
        <f>[5]Comparison!M9</f>
        <v>0.7875462962962958</v>
      </c>
      <c r="O9" s="9">
        <f>[5]Comparison!N9</f>
        <v>3.2315262519449862E-2</v>
      </c>
      <c r="P9" s="5">
        <f>[5]Comparison!O9</f>
        <v>0.80560185185185129</v>
      </c>
      <c r="Q9" s="9">
        <f>[5]Comparison!P9</f>
        <v>3.0798086989429988E-2</v>
      </c>
      <c r="R9" s="5">
        <f>[5]Comparison!Q9</f>
        <v>0.78050925925925874</v>
      </c>
      <c r="S9" s="14">
        <f>[5]Comparison!R9</f>
        <v>2.6567681351349553E-2</v>
      </c>
    </row>
    <row r="10" spans="2:19" x14ac:dyDescent="0.3">
      <c r="B10" s="49"/>
      <c r="C10" s="4" t="s">
        <v>4</v>
      </c>
      <c r="D10" s="5">
        <f>[5]Comparison!C10</f>
        <v>0.86416666666666653</v>
      </c>
      <c r="E10" s="9">
        <f>[5]Comparison!D10</f>
        <v>2.2214625437610654E-2</v>
      </c>
      <c r="F10" s="5">
        <f>[5]Comparison!E10</f>
        <v>0.8670833333333331</v>
      </c>
      <c r="G10" s="9">
        <f>[5]Comparison!F10</f>
        <v>2.0112530643578472E-2</v>
      </c>
      <c r="H10" s="5">
        <f>[5]Comparison!G10</f>
        <v>0.86999999999999955</v>
      </c>
      <c r="I10" s="9">
        <f>[5]Comparison!H10</f>
        <v>3.1131720604196788E-2</v>
      </c>
      <c r="J10" s="5">
        <f>[5]Comparison!I10</f>
        <v>0.85458333333333325</v>
      </c>
      <c r="K10" s="14">
        <f>[5]Comparison!J10</f>
        <v>4.0755665931935831E-2</v>
      </c>
      <c r="L10" s="18">
        <f>[5]Comparison!K10</f>
        <v>0.81069444444444405</v>
      </c>
      <c r="M10" s="9">
        <f>[5]Comparison!L10</f>
        <v>2.9493865756864711E-2</v>
      </c>
      <c r="N10" s="5">
        <f>[5]Comparison!M10</f>
        <v>0.80356481481481445</v>
      </c>
      <c r="O10" s="9">
        <f>[5]Comparison!N10</f>
        <v>2.5537873814614618E-2</v>
      </c>
      <c r="P10" s="5">
        <f>[5]Comparison!O10</f>
        <v>0.80148148148148102</v>
      </c>
      <c r="Q10" s="9">
        <f>[5]Comparison!P10</f>
        <v>3.7019527110933641E-2</v>
      </c>
      <c r="R10" s="5">
        <f>[5]Comparison!Q10</f>
        <v>0.78597222222222174</v>
      </c>
      <c r="S10" s="14">
        <f>[5]Comparison!R10</f>
        <v>2.9035289801220693E-2</v>
      </c>
    </row>
    <row r="11" spans="2:19" x14ac:dyDescent="0.3">
      <c r="B11" s="49"/>
      <c r="C11" s="4" t="s">
        <v>5</v>
      </c>
      <c r="D11" s="5">
        <f>[5]Comparison!C11</f>
        <v>0.86166666666666614</v>
      </c>
      <c r="E11" s="9">
        <f>[5]Comparison!D11</f>
        <v>4.9181671439221822E-2</v>
      </c>
      <c r="F11" s="5">
        <f>[5]Comparison!E11</f>
        <v>0.85708333333333298</v>
      </c>
      <c r="G11" s="9">
        <f>[5]Comparison!F11</f>
        <v>4.6130664361619764E-2</v>
      </c>
      <c r="H11" s="5">
        <f>[5]Comparison!G11</f>
        <v>0.86666666666666647</v>
      </c>
      <c r="I11" s="9">
        <f>[5]Comparison!H11</f>
        <v>4.1063340300889706E-2</v>
      </c>
      <c r="J11" s="5">
        <f>[5]Comparison!I11</f>
        <v>0.85666666666666624</v>
      </c>
      <c r="K11" s="14">
        <f>[5]Comparison!J11</f>
        <v>3.9374448849758263E-2</v>
      </c>
      <c r="L11" s="18">
        <f>[5]Comparison!K11</f>
        <v>0.8162037037037031</v>
      </c>
      <c r="M11" s="9">
        <f>[5]Comparison!L11</f>
        <v>3.4137436683695642E-2</v>
      </c>
      <c r="N11" s="5">
        <f>[5]Comparison!M11</f>
        <v>0.80842592592592555</v>
      </c>
      <c r="O11" s="9">
        <f>[5]Comparison!N11</f>
        <v>3.352032492063025E-2</v>
      </c>
      <c r="P11" s="5">
        <f>[5]Comparison!O11</f>
        <v>0.81601851851851848</v>
      </c>
      <c r="Q11" s="9">
        <f>[5]Comparison!P11</f>
        <v>3.9260651399146633E-2</v>
      </c>
      <c r="R11" s="5">
        <f>[5]Comparison!Q11</f>
        <v>0.80300925925925881</v>
      </c>
      <c r="S11" s="14">
        <f>[5]Comparison!R11</f>
        <v>3.4742663735967461E-2</v>
      </c>
    </row>
    <row r="12" spans="2:19" x14ac:dyDescent="0.3">
      <c r="B12" s="50"/>
      <c r="C12" s="6" t="s">
        <v>20</v>
      </c>
      <c r="D12" s="7">
        <f>[5]Comparison!C12</f>
        <v>0.85666666666666647</v>
      </c>
      <c r="E12" s="10">
        <f>[5]Comparison!D12</f>
        <v>3.8903147187741981E-2</v>
      </c>
      <c r="F12" s="7">
        <f>[5]Comparison!E12</f>
        <v>0.84958333333333302</v>
      </c>
      <c r="G12" s="10">
        <f>[5]Comparison!F12</f>
        <v>3.5367613088184917E-2</v>
      </c>
      <c r="H12" s="7">
        <f>[5]Comparison!G12</f>
        <v>0.82333333333333303</v>
      </c>
      <c r="I12" s="10">
        <f>[5]Comparison!H12</f>
        <v>5.3224987605029472E-2</v>
      </c>
      <c r="J12" s="7">
        <f>[5]Comparison!I12</f>
        <v>0.80291666666666628</v>
      </c>
      <c r="K12" s="15">
        <f>[5]Comparison!J12</f>
        <v>5.4098514818389974E-2</v>
      </c>
      <c r="L12" s="19">
        <f>[5]Comparison!K12</f>
        <v>0.80833333333333302</v>
      </c>
      <c r="M12" s="10">
        <f>[5]Comparison!L12</f>
        <v>3.3128954845828493E-2</v>
      </c>
      <c r="N12" s="7">
        <f>[5]Comparison!M12</f>
        <v>0.80143518518518486</v>
      </c>
      <c r="O12" s="10">
        <f>[5]Comparison!N12</f>
        <v>2.4968580221657339E-2</v>
      </c>
      <c r="P12" s="7">
        <f>[5]Comparison!O12</f>
        <v>0.78499999999999959</v>
      </c>
      <c r="Q12" s="10">
        <f>[5]Comparison!P12</f>
        <v>4.19739824250367E-2</v>
      </c>
      <c r="R12" s="7">
        <f>[5]Comparison!Q12</f>
        <v>0.77472222222222187</v>
      </c>
      <c r="S12" s="15">
        <f>[5]Comparison!R12</f>
        <v>3.2014566755899074E-2</v>
      </c>
    </row>
    <row r="13" spans="2:19" x14ac:dyDescent="0.3">
      <c r="B13" s="30"/>
      <c r="C13" s="25"/>
      <c r="D13" s="26"/>
      <c r="E13" s="31"/>
      <c r="F13" s="26"/>
      <c r="G13" s="31"/>
      <c r="H13" s="26"/>
      <c r="I13" s="31"/>
      <c r="J13" s="26"/>
      <c r="K13" s="32"/>
      <c r="L13" s="28"/>
      <c r="M13" s="33"/>
      <c r="N13" s="29"/>
      <c r="O13" s="33"/>
      <c r="P13" s="29"/>
      <c r="Q13" s="33"/>
      <c r="R13" s="29"/>
      <c r="S13" s="34"/>
    </row>
    <row r="14" spans="2:19" x14ac:dyDescent="0.3">
      <c r="B14" s="49" t="s">
        <v>7</v>
      </c>
      <c r="C14" s="2" t="s">
        <v>2</v>
      </c>
      <c r="D14" s="3">
        <f>[6]Comparison!C5</f>
        <v>0.81018518518518468</v>
      </c>
      <c r="E14" s="8">
        <f>[6]Comparison!D5</f>
        <v>4.2703157620741172E-2</v>
      </c>
      <c r="F14" s="3">
        <f>[6]Comparison!E5</f>
        <v>0.79537037037037006</v>
      </c>
      <c r="G14" s="8">
        <f>[6]Comparison!F5</f>
        <v>4.516203110465631E-2</v>
      </c>
      <c r="H14" s="3">
        <f>[6]Comparison!G5</f>
        <v>0.75277777777777732</v>
      </c>
      <c r="I14" s="8">
        <f>[6]Comparison!H5</f>
        <v>4.6729455114612718E-2</v>
      </c>
      <c r="J14" s="3">
        <f>[6]Comparison!I5</f>
        <v>0.73888888888888837</v>
      </c>
      <c r="K14" s="13">
        <f>[6]Comparison!J5</f>
        <v>1.0015420209622464E-2</v>
      </c>
      <c r="L14" s="17">
        <f>[6]Comparison!K5</f>
        <v>0.74556530214424865</v>
      </c>
      <c r="M14" s="8">
        <f>[6]Comparison!L5</f>
        <v>4.0205032782418049E-2</v>
      </c>
      <c r="N14" s="3">
        <f>[6]Comparison!M5</f>
        <v>0.74658869395711436</v>
      </c>
      <c r="O14" s="8">
        <f>[6]Comparison!N5</f>
        <v>3.9313170869671211E-2</v>
      </c>
      <c r="P14" s="3">
        <f>[6]Comparison!O5</f>
        <v>0.72041910331383974</v>
      </c>
      <c r="Q14" s="8">
        <f>[6]Comparison!P5</f>
        <v>2.7443484514318404E-2</v>
      </c>
      <c r="R14" s="3">
        <f>[6]Comparison!Q5</f>
        <v>0.70999025341130562</v>
      </c>
      <c r="S14" s="13">
        <f>[6]Comparison!R5</f>
        <v>2.1166709549459383E-2</v>
      </c>
    </row>
    <row r="15" spans="2:19" x14ac:dyDescent="0.3">
      <c r="B15" s="49"/>
      <c r="C15" s="4" t="s">
        <v>18</v>
      </c>
      <c r="D15" s="5">
        <f>[6]Comparison!C6</f>
        <v>0.66481481481481441</v>
      </c>
      <c r="E15" s="9">
        <f>[6]Comparison!D6</f>
        <v>5.1545057998950636E-2</v>
      </c>
      <c r="F15" s="5">
        <f>[6]Comparison!E6</f>
        <v>0.66388888888888831</v>
      </c>
      <c r="G15" s="9">
        <f>[6]Comparison!F6</f>
        <v>5.144516438181107E-2</v>
      </c>
      <c r="H15" s="5">
        <f>[6]Comparison!G6</f>
        <v>0.63703703703703674</v>
      </c>
      <c r="I15" s="9">
        <f>[6]Comparison!H6</f>
        <v>2.1576259625428047E-2</v>
      </c>
      <c r="J15" s="5">
        <f>[6]Comparison!I6</f>
        <v>0.5851851851851847</v>
      </c>
      <c r="K15" s="14">
        <f>[6]Comparison!J6</f>
        <v>3.1954507271735981E-2</v>
      </c>
      <c r="L15" s="18">
        <f>[6]Comparison!K6</f>
        <v>0.56271929824561362</v>
      </c>
      <c r="M15" s="9">
        <f>[6]Comparison!L6</f>
        <v>9.2086580301393731E-2</v>
      </c>
      <c r="N15" s="5">
        <f>[6]Comparison!M6</f>
        <v>0.56237816764132498</v>
      </c>
      <c r="O15" s="9">
        <f>[6]Comparison!N6</f>
        <v>9.1807782541410171E-2</v>
      </c>
      <c r="P15" s="5">
        <f>[6]Comparison!O6</f>
        <v>0.63625730994151974</v>
      </c>
      <c r="Q15" s="9">
        <f>[6]Comparison!P6</f>
        <v>2.0030840419244453E-2</v>
      </c>
      <c r="R15" s="5">
        <f>[6]Comparison!Q6</f>
        <v>0.59137426900584766</v>
      </c>
      <c r="S15" s="14">
        <f>[6]Comparison!R6</f>
        <v>2.089825219249036E-2</v>
      </c>
    </row>
    <row r="16" spans="2:19" x14ac:dyDescent="0.3">
      <c r="B16" s="49"/>
      <c r="C16" s="4" t="s">
        <v>3</v>
      </c>
      <c r="D16" s="5">
        <f>[6]Comparison!C7</f>
        <v>0.69259259259259187</v>
      </c>
      <c r="E16" s="9">
        <f>[6]Comparison!D7</f>
        <v>4.8538305266967542E-2</v>
      </c>
      <c r="F16" s="5">
        <f>[6]Comparison!E7</f>
        <v>0.66481481481481441</v>
      </c>
      <c r="G16" s="9">
        <f>[6]Comparison!F7</f>
        <v>4.047683887850783E-2</v>
      </c>
      <c r="H16" s="5">
        <f>[6]Comparison!G7</f>
        <v>0.65740740740740666</v>
      </c>
      <c r="I16" s="9">
        <f>[6]Comparison!H7</f>
        <v>3.5282516450477065E-2</v>
      </c>
      <c r="J16" s="5">
        <f>[6]Comparison!I7</f>
        <v>0.6138888888888886</v>
      </c>
      <c r="K16" s="14">
        <f>[6]Comparison!J7</f>
        <v>1.001542020962245E-2</v>
      </c>
      <c r="L16" s="18">
        <f>[6]Comparison!K7</f>
        <v>0.65882066276803064</v>
      </c>
      <c r="M16" s="9">
        <f>[6]Comparison!L7</f>
        <v>1.2501781047949167E-2</v>
      </c>
      <c r="N16" s="5">
        <f>[6]Comparison!M7</f>
        <v>0.63499025341130566</v>
      </c>
      <c r="O16" s="9">
        <f>[6]Comparison!N7</f>
        <v>7.8490302058909344E-3</v>
      </c>
      <c r="P16" s="5">
        <f>[6]Comparison!O7</f>
        <v>0.63386939571150069</v>
      </c>
      <c r="Q16" s="9">
        <f>[6]Comparison!P7</f>
        <v>3.8412566079800998E-3</v>
      </c>
      <c r="R16" s="5">
        <f>[6]Comparison!Q7</f>
        <v>0.5937134502923973</v>
      </c>
      <c r="S16" s="14">
        <f>[6]Comparison!R7</f>
        <v>1.3459823726881929E-2</v>
      </c>
    </row>
    <row r="17" spans="2:19" x14ac:dyDescent="0.3">
      <c r="B17" s="49"/>
      <c r="C17" s="4" t="s">
        <v>19</v>
      </c>
      <c r="D17" s="5">
        <f>[6]Comparison!C8</f>
        <v>0.780555555555555</v>
      </c>
      <c r="E17" s="9">
        <f>[6]Comparison!D8</f>
        <v>3.3793125168323522E-2</v>
      </c>
      <c r="F17" s="5">
        <f>[6]Comparison!E8</f>
        <v>0.78518518518518465</v>
      </c>
      <c r="G17" s="9">
        <f>[6]Comparison!F8</f>
        <v>2.7824035557993895E-2</v>
      </c>
      <c r="H17" s="5">
        <f>[6]Comparison!G8</f>
        <v>0.77592592592592535</v>
      </c>
      <c r="I17" s="9">
        <f>[6]Comparison!H8</f>
        <v>3.2195071575396021E-2</v>
      </c>
      <c r="J17" s="5">
        <f>[6]Comparison!I8</f>
        <v>0.77592592592592524</v>
      </c>
      <c r="K17" s="14">
        <f>[6]Comparison!J8</f>
        <v>3.5282516450477065E-2</v>
      </c>
      <c r="L17" s="18">
        <f>[6]Comparison!K8</f>
        <v>0.75019493177387842</v>
      </c>
      <c r="M17" s="9">
        <f>[6]Comparison!L8</f>
        <v>3.2256754579084349E-2</v>
      </c>
      <c r="N17" s="5">
        <f>[6]Comparison!M8</f>
        <v>0.73323586744639335</v>
      </c>
      <c r="O17" s="9">
        <f>[6]Comparison!N8</f>
        <v>8.5614780725135672E-3</v>
      </c>
      <c r="P17" s="5">
        <f>[6]Comparison!O8</f>
        <v>0.74951267056530169</v>
      </c>
      <c r="Q17" s="9">
        <f>[6]Comparison!P8</f>
        <v>3.2939973227592616E-2</v>
      </c>
      <c r="R17" s="5">
        <f>[6]Comparison!Q8</f>
        <v>0.7277777777777773</v>
      </c>
      <c r="S17" s="14">
        <f>[6]Comparison!R8</f>
        <v>1.1321681226052151E-2</v>
      </c>
    </row>
    <row r="18" spans="2:19" x14ac:dyDescent="0.3">
      <c r="B18" s="49"/>
      <c r="C18" s="4" t="s">
        <v>17</v>
      </c>
      <c r="D18" s="5">
        <f>[6]Comparison!C9</f>
        <v>0.77407407407407336</v>
      </c>
      <c r="E18" s="9">
        <f>[6]Comparison!D9</f>
        <v>8.9293062601788382E-3</v>
      </c>
      <c r="F18" s="5">
        <f>[6]Comparison!E9</f>
        <v>0.77314814814814758</v>
      </c>
      <c r="G18" s="9">
        <f>[6]Comparison!F9</f>
        <v>1.8907942459872321E-2</v>
      </c>
      <c r="H18" s="5">
        <f>[6]Comparison!G9</f>
        <v>0.7638888888888884</v>
      </c>
      <c r="I18" s="9">
        <f>[6]Comparison!H9</f>
        <v>1.2729376930432832E-2</v>
      </c>
      <c r="J18" s="5">
        <f>[6]Comparison!I9</f>
        <v>0.75740740740740709</v>
      </c>
      <c r="K18" s="14">
        <f>[6]Comparison!J9</f>
        <v>9.7552349563449318E-3</v>
      </c>
      <c r="L18" s="18">
        <f>[6]Comparison!K9</f>
        <v>0.74566276803118858</v>
      </c>
      <c r="M18" s="9">
        <f>[6]Comparison!L9</f>
        <v>3.4952937200327654E-2</v>
      </c>
      <c r="N18" s="5">
        <f>[6]Comparison!M9</f>
        <v>0.7334795321637424</v>
      </c>
      <c r="O18" s="9">
        <f>[6]Comparison!N9</f>
        <v>2.2017854505703094E-2</v>
      </c>
      <c r="P18" s="5">
        <f>[6]Comparison!O9</f>
        <v>0.7448343079922024</v>
      </c>
      <c r="Q18" s="9">
        <f>[6]Comparison!P9</f>
        <v>3.4676665507489365E-2</v>
      </c>
      <c r="R18" s="5">
        <f>[6]Comparison!Q9</f>
        <v>0.73347953216374207</v>
      </c>
      <c r="S18" s="14">
        <f>[6]Comparison!R9</f>
        <v>2.1004350908505859E-2</v>
      </c>
    </row>
    <row r="19" spans="2:19" x14ac:dyDescent="0.3">
      <c r="B19" s="49"/>
      <c r="C19" s="4" t="s">
        <v>4</v>
      </c>
      <c r="D19" s="5">
        <f>[6]Comparison!C10</f>
        <v>0.76666666666666627</v>
      </c>
      <c r="E19" s="9">
        <f>[6]Comparison!D10</f>
        <v>3.2749517007087892E-2</v>
      </c>
      <c r="F19" s="5">
        <f>[6]Comparison!E10</f>
        <v>0.77870370370370345</v>
      </c>
      <c r="G19" s="9">
        <f>[6]Comparison!F10</f>
        <v>4.4990854123171491E-2</v>
      </c>
      <c r="H19" s="5">
        <f>[6]Comparison!G10</f>
        <v>0.76666666666666627</v>
      </c>
      <c r="I19" s="9">
        <f>[6]Comparison!H10</f>
        <v>4.4444444444444509E-2</v>
      </c>
      <c r="J19" s="5">
        <f>[6]Comparison!I10</f>
        <v>0.75092592592592533</v>
      </c>
      <c r="K19" s="14">
        <f>[6]Comparison!J10</f>
        <v>6.9740111324631537E-2</v>
      </c>
      <c r="L19" s="18">
        <f>[6]Comparison!K10</f>
        <v>0.74668615984405395</v>
      </c>
      <c r="M19" s="9">
        <f>[6]Comparison!L10</f>
        <v>3.4360250327215923E-2</v>
      </c>
      <c r="N19" s="5">
        <f>[6]Comparison!M10</f>
        <v>0.74468810916179295</v>
      </c>
      <c r="O19" s="9">
        <f>[6]Comparison!N10</f>
        <v>2.3585788084932675E-2</v>
      </c>
      <c r="P19" s="5">
        <f>[6]Comparison!O10</f>
        <v>0.75048732943469776</v>
      </c>
      <c r="Q19" s="9">
        <f>[6]Comparison!P10</f>
        <v>2.4644948647513047E-2</v>
      </c>
      <c r="R19" s="5">
        <f>[6]Comparison!Q10</f>
        <v>0.74137426900584769</v>
      </c>
      <c r="S19" s="14">
        <f>[6]Comparison!R10</f>
        <v>1.7816473545345952E-2</v>
      </c>
    </row>
    <row r="20" spans="2:19" x14ac:dyDescent="0.3">
      <c r="B20" s="49"/>
      <c r="C20" s="4" t="s">
        <v>5</v>
      </c>
      <c r="D20" s="5">
        <f>[6]Comparison!C11</f>
        <v>0.78055555555555534</v>
      </c>
      <c r="E20" s="9">
        <f>[6]Comparison!D11</f>
        <v>3.0932024237944528E-2</v>
      </c>
      <c r="F20" s="5">
        <f>[6]Comparison!E11</f>
        <v>0.79722222222222205</v>
      </c>
      <c r="G20" s="9">
        <f>[6]Comparison!F11</f>
        <v>1.1111111111111018E-2</v>
      </c>
      <c r="H20" s="5">
        <f>[6]Comparison!G11</f>
        <v>0.76018518518518474</v>
      </c>
      <c r="I20" s="9">
        <f>[6]Comparison!H11</f>
        <v>3.7917768943413428E-2</v>
      </c>
      <c r="J20" s="5">
        <f>[6]Comparison!I11</f>
        <v>0.76203703703703629</v>
      </c>
      <c r="K20" s="14">
        <f>[6]Comparison!J11</f>
        <v>2.0475318877311209E-2</v>
      </c>
      <c r="L20" s="18">
        <f>[6]Comparison!K11</f>
        <v>0.75346003898635427</v>
      </c>
      <c r="M20" s="9">
        <f>[6]Comparison!L11</f>
        <v>4.9842938685010413E-2</v>
      </c>
      <c r="N20" s="5">
        <f>[6]Comparison!M11</f>
        <v>0.75789473684210462</v>
      </c>
      <c r="O20" s="9">
        <f>[6]Comparison!N11</f>
        <v>1.9147024027771721E-2</v>
      </c>
      <c r="P20" s="5">
        <f>[6]Comparison!O11</f>
        <v>0.76135477582845945</v>
      </c>
      <c r="Q20" s="9">
        <f>[6]Comparison!P11</f>
        <v>1.8157125666052678E-2</v>
      </c>
      <c r="R20" s="5">
        <f>[6]Comparison!Q11</f>
        <v>0.75151072124756302</v>
      </c>
      <c r="S20" s="14">
        <f>[6]Comparison!R11</f>
        <v>9.4185790570313638E-3</v>
      </c>
    </row>
    <row r="21" spans="2:19" x14ac:dyDescent="0.3">
      <c r="B21" s="50"/>
      <c r="C21" s="6" t="s">
        <v>20</v>
      </c>
      <c r="D21" s="7">
        <f>[6]Comparison!C12</f>
        <v>0.78611111111111065</v>
      </c>
      <c r="E21" s="10">
        <f>[6]Comparison!D12</f>
        <v>2.2047927592205158E-2</v>
      </c>
      <c r="F21" s="7">
        <f>[6]Comparison!E12</f>
        <v>0.73611111111111072</v>
      </c>
      <c r="G21" s="10">
        <f>[6]Comparison!F12</f>
        <v>5.8794473579213129E-2</v>
      </c>
      <c r="H21" s="7">
        <f>[6]Comparison!G12</f>
        <v>0.68796296296296278</v>
      </c>
      <c r="I21" s="10">
        <f>[6]Comparison!H12</f>
        <v>3.3139870681802144E-2</v>
      </c>
      <c r="J21" s="7">
        <f>[6]Comparison!I12</f>
        <v>0.656481481481481</v>
      </c>
      <c r="K21" s="15">
        <f>[6]Comparison!J12</f>
        <v>4.169751944147327E-2</v>
      </c>
      <c r="L21" s="19">
        <f>[6]Comparison!K12</f>
        <v>0.7654483430799216</v>
      </c>
      <c r="M21" s="10">
        <f>[6]Comparison!L12</f>
        <v>2.2608567061708155E-2</v>
      </c>
      <c r="N21" s="7">
        <f>[6]Comparison!M12</f>
        <v>0.74454191033138362</v>
      </c>
      <c r="O21" s="10">
        <f>[6]Comparison!N12</f>
        <v>2.6400259709126597E-2</v>
      </c>
      <c r="P21" s="7">
        <f>[6]Comparison!O12</f>
        <v>0.72592592592592542</v>
      </c>
      <c r="Q21" s="10">
        <f>[6]Comparison!P12</f>
        <v>1.8632370343773113E-2</v>
      </c>
      <c r="R21" s="7">
        <f>[6]Comparison!Q12</f>
        <v>0.72499999999999964</v>
      </c>
      <c r="S21" s="15">
        <f>[6]Comparison!R12</f>
        <v>1.9706496055853336E-2</v>
      </c>
    </row>
    <row r="22" spans="2:19" x14ac:dyDescent="0.3">
      <c r="B22" s="30"/>
      <c r="C22" s="25"/>
      <c r="D22" s="26"/>
      <c r="E22" s="31"/>
      <c r="F22" s="26"/>
      <c r="G22" s="31"/>
      <c r="H22" s="26"/>
      <c r="I22" s="31"/>
      <c r="J22" s="26"/>
      <c r="K22" s="32"/>
      <c r="L22" s="28"/>
      <c r="M22" s="33"/>
      <c r="N22" s="29"/>
      <c r="O22" s="33"/>
      <c r="P22" s="29"/>
      <c r="Q22" s="33"/>
      <c r="R22" s="29"/>
      <c r="S22" s="34"/>
    </row>
    <row r="23" spans="2:19" x14ac:dyDescent="0.3">
      <c r="B23" s="49" t="s">
        <v>8</v>
      </c>
      <c r="C23" s="2" t="s">
        <v>2</v>
      </c>
      <c r="D23" s="3">
        <f>[7]Comparison!C5</f>
        <v>0.6775615024024223</v>
      </c>
      <c r="E23" s="8">
        <f>[7]Comparison!D5</f>
        <v>3.9694761065074406E-2</v>
      </c>
      <c r="F23" s="3">
        <f>[7]Comparison!E5</f>
        <v>0.67701075028200131</v>
      </c>
      <c r="G23" s="8">
        <f>[7]Comparison!F5</f>
        <v>3.9892413190267345E-2</v>
      </c>
      <c r="H23" s="3">
        <f>[7]Comparison!G5</f>
        <v>0.65953401779962006</v>
      </c>
      <c r="I23" s="8">
        <f>[7]Comparison!H5</f>
        <v>3.6862280641784734E-2</v>
      </c>
      <c r="J23" s="3">
        <f>[7]Comparison!I5</f>
        <v>0.65596916664442972</v>
      </c>
      <c r="K23" s="13">
        <f>[7]Comparison!J5</f>
        <v>3.3688933141679679E-2</v>
      </c>
      <c r="L23" s="17">
        <f>[7]Comparison!K5</f>
        <v>0.62852368686268834</v>
      </c>
      <c r="M23" s="8">
        <f>[7]Comparison!L5</f>
        <v>3.9634335149628608E-2</v>
      </c>
      <c r="N23" s="3">
        <f>[7]Comparison!M5</f>
        <v>0.62840081756783173</v>
      </c>
      <c r="O23" s="8">
        <f>[7]Comparison!N5</f>
        <v>4.4643017846348901E-2</v>
      </c>
      <c r="P23" s="3">
        <f>[7]Comparison!O5</f>
        <v>0.62789443815858725</v>
      </c>
      <c r="Q23" s="8">
        <f>[7]Comparison!P5</f>
        <v>4.3262174580141199E-2</v>
      </c>
      <c r="R23" s="3">
        <f>[7]Comparison!Q5</f>
        <v>0.62840081756783173</v>
      </c>
      <c r="S23" s="13">
        <f>[7]Comparison!R5</f>
        <v>4.4643017846348901E-2</v>
      </c>
    </row>
    <row r="24" spans="2:19" x14ac:dyDescent="0.3">
      <c r="B24" s="49"/>
      <c r="C24" s="4" t="s">
        <v>18</v>
      </c>
      <c r="D24" s="5">
        <f>[7]Comparison!C6</f>
        <v>0.41930612852983512</v>
      </c>
      <c r="E24" s="9">
        <f>[7]Comparison!D6</f>
        <v>4.5174943819536649E-2</v>
      </c>
      <c r="F24" s="5">
        <f>[7]Comparison!E6</f>
        <v>0.41930612852983512</v>
      </c>
      <c r="G24" s="9">
        <f>[7]Comparison!F6</f>
        <v>4.5174943819536649E-2</v>
      </c>
      <c r="H24" s="5">
        <f>[7]Comparison!G6</f>
        <v>0.4633617871664592</v>
      </c>
      <c r="I24" s="9">
        <f>[7]Comparison!H6</f>
        <v>3.603661236639754E-2</v>
      </c>
      <c r="J24" s="5">
        <f>[7]Comparison!I6</f>
        <v>0.35061459901407588</v>
      </c>
      <c r="K24" s="14">
        <f>[7]Comparison!J6</f>
        <v>3.672206510859357E-2</v>
      </c>
      <c r="L24" s="18">
        <f>[7]Comparison!K6</f>
        <v>0.40304787689628363</v>
      </c>
      <c r="M24" s="9">
        <f>[7]Comparison!L6</f>
        <v>4.2397145302526543E-2</v>
      </c>
      <c r="N24" s="5">
        <f>[7]Comparison!M6</f>
        <v>0.36315481329550153</v>
      </c>
      <c r="O24" s="9">
        <f>[7]Comparison!N6</f>
        <v>3.997170768273773E-2</v>
      </c>
      <c r="P24" s="5">
        <f>[7]Comparison!O6</f>
        <v>0.43969694001954995</v>
      </c>
      <c r="Q24" s="9">
        <f>[7]Comparison!P6</f>
        <v>3.3093713145525269E-2</v>
      </c>
      <c r="R24" s="5">
        <f>[7]Comparison!Q6</f>
        <v>0.36315481329550153</v>
      </c>
      <c r="S24" s="14">
        <f>[7]Comparison!R6</f>
        <v>3.997170768273773E-2</v>
      </c>
    </row>
    <row r="25" spans="2:19" x14ac:dyDescent="0.3">
      <c r="B25" s="49"/>
      <c r="C25" s="4" t="s">
        <v>3</v>
      </c>
      <c r="D25" s="5">
        <f>[7]Comparison!C7</f>
        <v>0.57386420423432549</v>
      </c>
      <c r="E25" s="9">
        <f>[7]Comparison!D7</f>
        <v>5.2677346025924325E-2</v>
      </c>
      <c r="F25" s="5">
        <f>[7]Comparison!E7</f>
        <v>0.57627406078347732</v>
      </c>
      <c r="G25" s="9">
        <f>[7]Comparison!F7</f>
        <v>4.6309687563498243E-2</v>
      </c>
      <c r="H25" s="5">
        <f>[7]Comparison!G7</f>
        <v>0.56419850464924826</v>
      </c>
      <c r="I25" s="9">
        <f>[7]Comparison!H7</f>
        <v>5.1758430188120853E-2</v>
      </c>
      <c r="J25" s="5">
        <f>[7]Comparison!I7</f>
        <v>0.56403543926158206</v>
      </c>
      <c r="K25" s="14">
        <f>[7]Comparison!J7</f>
        <v>4.745680198721007E-2</v>
      </c>
      <c r="L25" s="18">
        <f>[7]Comparison!K7</f>
        <v>0.53544494148629063</v>
      </c>
      <c r="M25" s="9">
        <f>[7]Comparison!L7</f>
        <v>5.4117672245507523E-2</v>
      </c>
      <c r="N25" s="5">
        <f>[7]Comparison!M7</f>
        <v>0.52926075272628847</v>
      </c>
      <c r="O25" s="9">
        <f>[7]Comparison!N7</f>
        <v>4.987208440938274E-2</v>
      </c>
      <c r="P25" s="5">
        <f>[7]Comparison!O7</f>
        <v>0.53012058854041977</v>
      </c>
      <c r="Q25" s="9">
        <f>[7]Comparison!P7</f>
        <v>4.7483557458854235E-2</v>
      </c>
      <c r="R25" s="5">
        <f>[7]Comparison!Q7</f>
        <v>0.52926075272628847</v>
      </c>
      <c r="S25" s="14">
        <f>[7]Comparison!R7</f>
        <v>4.987208440938274E-2</v>
      </c>
    </row>
    <row r="26" spans="2:19" x14ac:dyDescent="0.3">
      <c r="B26" s="49"/>
      <c r="C26" s="4" t="s">
        <v>19</v>
      </c>
      <c r="D26" s="5">
        <f>[7]Comparison!C8</f>
        <v>0.67774017657710606</v>
      </c>
      <c r="E26" s="9">
        <f>[7]Comparison!D8</f>
        <v>3.2650731807170659E-2</v>
      </c>
      <c r="F26" s="5">
        <f>[7]Comparison!E8</f>
        <v>0.68020265158907123</v>
      </c>
      <c r="G26" s="9">
        <f>[7]Comparison!F8</f>
        <v>3.3185026141637146E-2</v>
      </c>
      <c r="H26" s="5">
        <f>[7]Comparison!G8</f>
        <v>0.67221533323954075</v>
      </c>
      <c r="I26" s="9">
        <f>[7]Comparison!H8</f>
        <v>3.1351987066582571E-2</v>
      </c>
      <c r="J26" s="5">
        <f>[7]Comparison!I8</f>
        <v>0.67399759040755924</v>
      </c>
      <c r="K26" s="14">
        <f>[7]Comparison!J8</f>
        <v>2.8631937488219118E-2</v>
      </c>
      <c r="L26" s="18">
        <f>[7]Comparison!K8</f>
        <v>0.66171100424896268</v>
      </c>
      <c r="M26" s="9">
        <f>[7]Comparison!L8</f>
        <v>3.4797932899080626E-2</v>
      </c>
      <c r="N26" s="5">
        <f>[7]Comparison!M8</f>
        <v>0.6504111623481974</v>
      </c>
      <c r="O26" s="9">
        <f>[7]Comparison!N8</f>
        <v>3.8326001109827292E-2</v>
      </c>
      <c r="P26" s="5">
        <f>[7]Comparison!O8</f>
        <v>0.66011599214343164</v>
      </c>
      <c r="Q26" s="9">
        <f>[7]Comparison!P8</f>
        <v>3.3921216307662302E-2</v>
      </c>
      <c r="R26" s="5">
        <f>[7]Comparison!Q8</f>
        <v>0.6504111623481974</v>
      </c>
      <c r="S26" s="14">
        <f>[7]Comparison!R8</f>
        <v>3.8326001109827292E-2</v>
      </c>
    </row>
    <row r="27" spans="2:19" x14ac:dyDescent="0.3">
      <c r="B27" s="49"/>
      <c r="C27" s="4" t="s">
        <v>17</v>
      </c>
      <c r="D27" s="5">
        <f>[7]Comparison!C9</f>
        <v>0.68856148048861265</v>
      </c>
      <c r="E27" s="9">
        <f>[7]Comparison!D9</f>
        <v>3.9342661594203819E-2</v>
      </c>
      <c r="F27" s="5">
        <f>[7]Comparison!E9</f>
        <v>0.66609770327004036</v>
      </c>
      <c r="G27" s="9">
        <f>[7]Comparison!F9</f>
        <v>3.7824474020294985E-2</v>
      </c>
      <c r="H27" s="5">
        <f>[7]Comparison!G9</f>
        <v>0.68298223617580889</v>
      </c>
      <c r="I27" s="9">
        <f>[7]Comparison!H9</f>
        <v>3.92139736407024E-2</v>
      </c>
      <c r="J27" s="5">
        <f>[7]Comparison!I9</f>
        <v>0.66663168289698926</v>
      </c>
      <c r="K27" s="14">
        <f>[7]Comparison!J9</f>
        <v>3.9473080965665909E-2</v>
      </c>
      <c r="L27" s="18">
        <f>[7]Comparison!K9</f>
        <v>0.66504812617007247</v>
      </c>
      <c r="M27" s="9">
        <f>[7]Comparison!L9</f>
        <v>3.5704572731771106E-2</v>
      </c>
      <c r="N27" s="5">
        <f>[7]Comparison!M9</f>
        <v>0.63583685048242011</v>
      </c>
      <c r="O27" s="9">
        <f>[7]Comparison!N9</f>
        <v>3.6077666375167086E-2</v>
      </c>
      <c r="P27" s="5">
        <f>[7]Comparison!O9</f>
        <v>0.66309528168375109</v>
      </c>
      <c r="Q27" s="9">
        <f>[7]Comparison!P9</f>
        <v>3.4062765174350612E-2</v>
      </c>
      <c r="R27" s="5">
        <f>[7]Comparison!Q9</f>
        <v>0.63583685048242011</v>
      </c>
      <c r="S27" s="14">
        <f>[7]Comparison!R9</f>
        <v>3.6077666375167086E-2</v>
      </c>
    </row>
    <row r="28" spans="2:19" x14ac:dyDescent="0.3">
      <c r="B28" s="49"/>
      <c r="C28" s="4" t="s">
        <v>4</v>
      </c>
      <c r="D28" s="5">
        <f>[7]Comparison!C10</f>
        <v>0.66260561210362623</v>
      </c>
      <c r="E28" s="9">
        <f>[7]Comparison!D10</f>
        <v>3.6880338508862562E-2</v>
      </c>
      <c r="F28" s="5">
        <f>[7]Comparison!E10</f>
        <v>0.66519825243802988</v>
      </c>
      <c r="G28" s="9">
        <f>[7]Comparison!F10</f>
        <v>3.3974869368966321E-2</v>
      </c>
      <c r="H28" s="5">
        <f>[7]Comparison!G10</f>
        <v>0.67462568942661905</v>
      </c>
      <c r="I28" s="9">
        <f>[7]Comparison!H10</f>
        <v>2.8593214962336005E-2</v>
      </c>
      <c r="J28" s="5">
        <f>[7]Comparison!I10</f>
        <v>0.65837312239533696</v>
      </c>
      <c r="K28" s="14">
        <f>[7]Comparison!J10</f>
        <v>2.9907286241247399E-2</v>
      </c>
      <c r="L28" s="18">
        <f>[7]Comparison!K10</f>
        <v>0.64743259675402975</v>
      </c>
      <c r="M28" s="9">
        <f>[7]Comparison!L10</f>
        <v>4.3692907440949232E-2</v>
      </c>
      <c r="N28" s="5">
        <f>[7]Comparison!M10</f>
        <v>0.64000240132699915</v>
      </c>
      <c r="O28" s="9">
        <f>[7]Comparison!N10</f>
        <v>3.9652799941969304E-2</v>
      </c>
      <c r="P28" s="5">
        <f>[7]Comparison!O10</f>
        <v>0.66002403793704079</v>
      </c>
      <c r="Q28" s="9">
        <f>[7]Comparison!P10</f>
        <v>2.7608169183065429E-2</v>
      </c>
      <c r="R28" s="5">
        <f>[7]Comparison!Q10</f>
        <v>0.64000240132699915</v>
      </c>
      <c r="S28" s="14">
        <f>[7]Comparison!R10</f>
        <v>3.9652799941969304E-2</v>
      </c>
    </row>
    <row r="29" spans="2:19" x14ac:dyDescent="0.3">
      <c r="B29" s="49"/>
      <c r="C29" s="4" t="s">
        <v>5</v>
      </c>
      <c r="D29" s="5">
        <f>[7]Comparison!C11</f>
        <v>0.70743717613879009</v>
      </c>
      <c r="E29" s="9">
        <f>[7]Comparison!D11</f>
        <v>4.5975237577346957E-2</v>
      </c>
      <c r="F29" s="5">
        <f>[7]Comparison!E11</f>
        <v>0.70349378398081142</v>
      </c>
      <c r="G29" s="9">
        <f>[7]Comparison!F11</f>
        <v>4.1988965825503745E-2</v>
      </c>
      <c r="H29" s="5">
        <f>[7]Comparison!G11</f>
        <v>0.690797635939844</v>
      </c>
      <c r="I29" s="9">
        <f>[7]Comparison!H11</f>
        <v>4.6161422809907454E-2</v>
      </c>
      <c r="J29" s="5">
        <f>[7]Comparison!I11</f>
        <v>0.69156432166025927</v>
      </c>
      <c r="K29" s="14">
        <f>[7]Comparison!J11</f>
        <v>4.008983453396367E-2</v>
      </c>
      <c r="L29" s="18">
        <f>[7]Comparison!K11</f>
        <v>0.67605631589237747</v>
      </c>
      <c r="M29" s="9">
        <f>[7]Comparison!L11</f>
        <v>4.7233464672226437E-2</v>
      </c>
      <c r="N29" s="5">
        <f>[7]Comparison!M11</f>
        <v>0.6643416292010812</v>
      </c>
      <c r="O29" s="9">
        <f>[7]Comparison!N11</f>
        <v>4.4563019353375137E-2</v>
      </c>
      <c r="P29" s="5">
        <f>[7]Comparison!O11</f>
        <v>0.64975682430997328</v>
      </c>
      <c r="Q29" s="9">
        <f>[7]Comparison!P11</f>
        <v>4.8895627784382778E-2</v>
      </c>
      <c r="R29" s="5">
        <f>[7]Comparison!Q11</f>
        <v>0.6643416292010812</v>
      </c>
      <c r="S29" s="14">
        <f>[7]Comparison!R11</f>
        <v>4.4563019353375137E-2</v>
      </c>
    </row>
    <row r="30" spans="2:19" x14ac:dyDescent="0.3">
      <c r="B30" s="50"/>
      <c r="C30" s="4" t="s">
        <v>20</v>
      </c>
      <c r="D30" s="5">
        <f>[7]Comparison!C12</f>
        <v>0.70964896009922518</v>
      </c>
      <c r="E30" s="9">
        <f>[7]Comparison!D12</f>
        <v>5.5574228667927238E-2</v>
      </c>
      <c r="F30" s="5">
        <f>[7]Comparison!E12</f>
        <v>0.71109045223957656</v>
      </c>
      <c r="G30" s="9">
        <f>[7]Comparison!F12</f>
        <v>4.6809286224793717E-2</v>
      </c>
      <c r="H30" s="5">
        <f>[7]Comparison!G12</f>
        <v>0.68034091820754339</v>
      </c>
      <c r="I30" s="9">
        <f>[7]Comparison!H12</f>
        <v>4.6350749044134082E-2</v>
      </c>
      <c r="J30" s="5">
        <f>[7]Comparison!I12</f>
        <v>0.67406716284185264</v>
      </c>
      <c r="K30" s="14">
        <f>[7]Comparison!J12</f>
        <v>4.2465220619755467E-2</v>
      </c>
      <c r="L30" s="18">
        <f>[7]Comparison!K12</f>
        <v>0.66509537555336584</v>
      </c>
      <c r="M30" s="9">
        <f>[7]Comparison!L12</f>
        <v>4.4494041017161298E-2</v>
      </c>
      <c r="N30" s="5">
        <f>[7]Comparison!M12</f>
        <v>0.63624176108162067</v>
      </c>
      <c r="O30" s="9">
        <f>[7]Comparison!N12</f>
        <v>4.853500899210151E-2</v>
      </c>
      <c r="P30" s="5">
        <f>[7]Comparison!O12</f>
        <v>0.6316020281284267</v>
      </c>
      <c r="Q30" s="9">
        <f>[7]Comparison!P12</f>
        <v>4.7322722113709324E-2</v>
      </c>
      <c r="R30" s="5">
        <f>[7]Comparison!Q12</f>
        <v>0.63624176108162067</v>
      </c>
      <c r="S30" s="14">
        <f>[7]Comparison!R12</f>
        <v>4.853500899210151E-2</v>
      </c>
    </row>
    <row r="31" spans="2:19" x14ac:dyDescent="0.3">
      <c r="B31" s="30"/>
      <c r="C31" s="25"/>
      <c r="D31" s="26"/>
      <c r="E31" s="31"/>
      <c r="F31" s="26"/>
      <c r="G31" s="31"/>
      <c r="H31" s="26"/>
      <c r="I31" s="31"/>
      <c r="J31" s="26"/>
      <c r="K31" s="32"/>
      <c r="L31" s="28"/>
      <c r="M31" s="33"/>
      <c r="N31" s="29"/>
      <c r="O31" s="33"/>
      <c r="P31" s="29"/>
      <c r="Q31" s="33"/>
      <c r="R31" s="29"/>
      <c r="S31" s="34"/>
    </row>
    <row r="32" spans="2:19" x14ac:dyDescent="0.3">
      <c r="B32" s="49" t="s">
        <v>23</v>
      </c>
      <c r="C32" s="2" t="s">
        <v>2</v>
      </c>
      <c r="D32" s="3">
        <f>[8]Comparison!C5</f>
        <v>0.7972973392603091</v>
      </c>
      <c r="E32" s="8">
        <f>[8]Comparison!D5</f>
        <v>2.9799917499319852E-2</v>
      </c>
      <c r="F32" s="3">
        <f>[8]Comparison!E5</f>
        <v>0.79570142875971961</v>
      </c>
      <c r="G32" s="8">
        <f>[8]Comparison!F5</f>
        <v>3.2927790182258901E-2</v>
      </c>
      <c r="H32" s="3">
        <f>[8]Comparison!G5</f>
        <v>0.77779596909280413</v>
      </c>
      <c r="I32" s="8">
        <f>[8]Comparison!H5</f>
        <v>4.3843438436441631E-2</v>
      </c>
      <c r="J32" s="3">
        <f>[8]Comparison!I5</f>
        <v>0.76575044193742869</v>
      </c>
      <c r="K32" s="13">
        <f>[8]Comparison!J5</f>
        <v>5.1004458425257179E-2</v>
      </c>
      <c r="L32" s="17">
        <f>[8]Comparison!K5</f>
        <v>0.7557248267530936</v>
      </c>
      <c r="M32" s="8">
        <f>[8]Comparison!L5</f>
        <v>2.9727073855220359E-2</v>
      </c>
      <c r="N32" s="3">
        <f>[8]Comparison!M5</f>
        <v>0.7582108472157455</v>
      </c>
      <c r="O32" s="8">
        <f>[8]Comparison!N5</f>
        <v>3.1247860280847091E-2</v>
      </c>
      <c r="P32" s="3">
        <f>[8]Comparison!O5</f>
        <v>0.74760922326572321</v>
      </c>
      <c r="Q32" s="8">
        <f>[8]Comparison!P5</f>
        <v>4.8465845374751335E-2</v>
      </c>
      <c r="R32" s="3">
        <f>[8]Comparison!Q5</f>
        <v>0.74399927722411296</v>
      </c>
      <c r="S32" s="13">
        <f>[8]Comparison!R5</f>
        <v>4.6324915072879266E-2</v>
      </c>
    </row>
    <row r="33" spans="2:19" x14ac:dyDescent="0.3">
      <c r="B33" s="49"/>
      <c r="C33" s="4" t="s">
        <v>18</v>
      </c>
      <c r="D33" s="5">
        <f>[8]Comparison!C6</f>
        <v>0.48196657163098883</v>
      </c>
      <c r="E33" s="9">
        <f>[8]Comparison!D6</f>
        <v>4.2724417589569942E-2</v>
      </c>
      <c r="F33" s="5">
        <f>[8]Comparison!E6</f>
        <v>0.48196657163098883</v>
      </c>
      <c r="G33" s="9">
        <f>[8]Comparison!F6</f>
        <v>4.2724417589569942E-2</v>
      </c>
      <c r="H33" s="5">
        <f>[8]Comparison!G6</f>
        <v>0.54528298875660608</v>
      </c>
      <c r="I33" s="9">
        <f>[8]Comparison!H6</f>
        <v>4.8060034448072143E-2</v>
      </c>
      <c r="J33" s="5">
        <f>[8]Comparison!I6</f>
        <v>0.4217335957075169</v>
      </c>
      <c r="K33" s="14">
        <f>[8]Comparison!J6</f>
        <v>4.0239071061978299E-2</v>
      </c>
      <c r="L33" s="18">
        <f>[8]Comparison!K6</f>
        <v>0.48957223775483527</v>
      </c>
      <c r="M33" s="9">
        <f>[8]Comparison!L6</f>
        <v>4.9659687282083718E-2</v>
      </c>
      <c r="N33" s="5">
        <f>[8]Comparison!M6</f>
        <v>0.48957223775483527</v>
      </c>
      <c r="O33" s="9">
        <f>[8]Comparison!N6</f>
        <v>4.9659687282083718E-2</v>
      </c>
      <c r="P33" s="5">
        <f>[8]Comparison!O6</f>
        <v>0.52599261520951346</v>
      </c>
      <c r="Q33" s="9">
        <f>[8]Comparison!P6</f>
        <v>5.1211869512347567E-2</v>
      </c>
      <c r="R33" s="5">
        <f>[8]Comparison!Q6</f>
        <v>0.43134804197846599</v>
      </c>
      <c r="S33" s="14">
        <f>[8]Comparison!R6</f>
        <v>4.4088415271054428E-2</v>
      </c>
    </row>
    <row r="34" spans="2:19" x14ac:dyDescent="0.3">
      <c r="B34" s="49"/>
      <c r="C34" s="4" t="s">
        <v>3</v>
      </c>
      <c r="D34" s="5">
        <f>[8]Comparison!C7</f>
        <v>0.70835647933888224</v>
      </c>
      <c r="E34" s="9">
        <f>[8]Comparison!D7</f>
        <v>5.6384196144537838E-2</v>
      </c>
      <c r="F34" s="5">
        <f>[8]Comparison!E7</f>
        <v>0.70661160534295786</v>
      </c>
      <c r="G34" s="9">
        <f>[8]Comparison!F7</f>
        <v>5.2812149679155505E-2</v>
      </c>
      <c r="H34" s="5">
        <f>[8]Comparison!G7</f>
        <v>0.69749913126031071</v>
      </c>
      <c r="I34" s="9">
        <f>[8]Comparison!H7</f>
        <v>5.6327248608898803E-2</v>
      </c>
      <c r="J34" s="5">
        <f>[8]Comparison!I7</f>
        <v>0.69680989336428267</v>
      </c>
      <c r="K34" s="14">
        <f>[8]Comparison!J7</f>
        <v>5.7403524616080184E-2</v>
      </c>
      <c r="L34" s="18">
        <f>[8]Comparison!K7</f>
        <v>0.67136689139939265</v>
      </c>
      <c r="M34" s="9">
        <f>[8]Comparison!L7</f>
        <v>5.6031930318796844E-2</v>
      </c>
      <c r="N34" s="5">
        <f>[8]Comparison!M7</f>
        <v>0.66725893722223373</v>
      </c>
      <c r="O34" s="9">
        <f>[8]Comparison!N7</f>
        <v>6.1580422726649015E-2</v>
      </c>
      <c r="P34" s="5">
        <f>[8]Comparison!O7</f>
        <v>0.66552147048435162</v>
      </c>
      <c r="Q34" s="9">
        <f>[8]Comparison!P7</f>
        <v>4.9417067243013112E-2</v>
      </c>
      <c r="R34" s="5">
        <f>[8]Comparison!Q7</f>
        <v>0.65583687641288624</v>
      </c>
      <c r="S34" s="14">
        <f>[8]Comparison!R7</f>
        <v>6.0124542664523085E-2</v>
      </c>
    </row>
    <row r="35" spans="2:19" x14ac:dyDescent="0.3">
      <c r="B35" s="49"/>
      <c r="C35" s="4" t="s">
        <v>19</v>
      </c>
      <c r="D35" s="5">
        <f>[8]Comparison!C8</f>
        <v>0.80453799607709553</v>
      </c>
      <c r="E35" s="9">
        <f>[8]Comparison!D8</f>
        <v>2.8490206680113914E-2</v>
      </c>
      <c r="F35" s="5">
        <f>[8]Comparison!E8</f>
        <v>0.79959678662626577</v>
      </c>
      <c r="G35" s="9">
        <f>[8]Comparison!F8</f>
        <v>2.9489766665659032E-2</v>
      </c>
      <c r="H35" s="5">
        <f>[8]Comparison!G8</f>
        <v>0.80115620546733146</v>
      </c>
      <c r="I35" s="9">
        <f>[8]Comparison!H8</f>
        <v>2.7926577722895089E-2</v>
      </c>
      <c r="J35" s="5">
        <f>[8]Comparison!I8</f>
        <v>0.79629022705530206</v>
      </c>
      <c r="K35" s="14">
        <f>[8]Comparison!J8</f>
        <v>2.9314225100104077E-2</v>
      </c>
      <c r="L35" s="18">
        <f>[8]Comparison!K8</f>
        <v>0.78113103604673972</v>
      </c>
      <c r="M35" s="9">
        <f>[8]Comparison!L8</f>
        <v>2.2968936578889543E-2</v>
      </c>
      <c r="N35" s="5">
        <f>[8]Comparison!M8</f>
        <v>0.77260657338769678</v>
      </c>
      <c r="O35" s="9">
        <f>[8]Comparison!N8</f>
        <v>1.9100541118890688E-2</v>
      </c>
      <c r="P35" s="5">
        <f>[8]Comparison!O8</f>
        <v>0.77388656639180198</v>
      </c>
      <c r="Q35" s="9">
        <f>[8]Comparison!P8</f>
        <v>2.2455114031678644E-2</v>
      </c>
      <c r="R35" s="5">
        <f>[8]Comparison!Q8</f>
        <v>0.76712924023464879</v>
      </c>
      <c r="S35" s="14">
        <f>[8]Comparison!R8</f>
        <v>1.6144021329263392E-2</v>
      </c>
    </row>
    <row r="36" spans="2:19" x14ac:dyDescent="0.3">
      <c r="B36" s="49"/>
      <c r="C36" s="4" t="s">
        <v>17</v>
      </c>
      <c r="D36" s="5">
        <f>[8]Comparison!C9</f>
        <v>0.81292922128597112</v>
      </c>
      <c r="E36" s="9">
        <f>[8]Comparison!D9</f>
        <v>2.8557872557761908E-2</v>
      </c>
      <c r="F36" s="5">
        <f>[8]Comparison!E9</f>
        <v>0.79392966363711737</v>
      </c>
      <c r="G36" s="9">
        <f>[8]Comparison!F9</f>
        <v>2.6716187750093462E-2</v>
      </c>
      <c r="H36" s="5">
        <f>[8]Comparison!G9</f>
        <v>0.81099967366658343</v>
      </c>
      <c r="I36" s="9">
        <f>[8]Comparison!H9</f>
        <v>2.8514688114277639E-2</v>
      </c>
      <c r="J36" s="5">
        <f>[8]Comparison!I9</f>
        <v>0.79502000491363878</v>
      </c>
      <c r="K36" s="14">
        <f>[8]Comparison!J9</f>
        <v>2.7012535108776787E-2</v>
      </c>
      <c r="L36" s="18">
        <f>[8]Comparison!K9</f>
        <v>0.78437401554021213</v>
      </c>
      <c r="M36" s="9">
        <f>[8]Comparison!L9</f>
        <v>1.9886200650298863E-2</v>
      </c>
      <c r="N36" s="5">
        <f>[8]Comparison!M9</f>
        <v>0.75526246968084054</v>
      </c>
      <c r="O36" s="9">
        <f>[8]Comparison!N9</f>
        <v>1.9686557239742809E-2</v>
      </c>
      <c r="P36" s="5">
        <f>[8]Comparison!O9</f>
        <v>0.78273054682813237</v>
      </c>
      <c r="Q36" s="9">
        <f>[8]Comparison!P9</f>
        <v>1.9810556955368187E-2</v>
      </c>
      <c r="R36" s="5">
        <f>[8]Comparison!Q9</f>
        <v>0.76173999084002963</v>
      </c>
      <c r="S36" s="14">
        <f>[8]Comparison!R9</f>
        <v>1.6176207331247201E-2</v>
      </c>
    </row>
    <row r="37" spans="2:19" x14ac:dyDescent="0.3">
      <c r="B37" s="49"/>
      <c r="C37" s="4" t="s">
        <v>4</v>
      </c>
      <c r="D37" s="5">
        <f>[8]Comparison!C10</f>
        <v>0.7683641959493932</v>
      </c>
      <c r="E37" s="9">
        <f>[8]Comparison!D10</f>
        <v>4.4711832607749746E-2</v>
      </c>
      <c r="F37" s="5">
        <f>[8]Comparison!E10</f>
        <v>0.77034779544724286</v>
      </c>
      <c r="G37" s="9">
        <f>[8]Comparison!F10</f>
        <v>4.4457358474735323E-2</v>
      </c>
      <c r="H37" s="5">
        <f>[8]Comparison!G10</f>
        <v>0.77889865973726458</v>
      </c>
      <c r="I37" s="9">
        <f>[8]Comparison!H10</f>
        <v>4.1426514744533634E-2</v>
      </c>
      <c r="J37" s="5">
        <f>[8]Comparison!I10</f>
        <v>0.76788741319815368</v>
      </c>
      <c r="K37" s="14">
        <f>[8]Comparison!J10</f>
        <v>4.510405483458E-2</v>
      </c>
      <c r="L37" s="18">
        <f>[8]Comparison!K10</f>
        <v>0.74136424025663727</v>
      </c>
      <c r="M37" s="9">
        <f>[8]Comparison!L10</f>
        <v>4.2058824085741506E-2</v>
      </c>
      <c r="N37" s="5">
        <f>[8]Comparison!M10</f>
        <v>0.74063886554690017</v>
      </c>
      <c r="O37" s="9">
        <f>[8]Comparison!N10</f>
        <v>3.6798951598203018E-2</v>
      </c>
      <c r="P37" s="5">
        <f>[8]Comparison!O10</f>
        <v>0.75306800677409635</v>
      </c>
      <c r="Q37" s="9">
        <f>[8]Comparison!P10</f>
        <v>3.356066209991504E-2</v>
      </c>
      <c r="R37" s="5">
        <f>[8]Comparison!Q10</f>
        <v>0.73409260132094223</v>
      </c>
      <c r="S37" s="14">
        <f>[8]Comparison!R10</f>
        <v>3.4209989082940089E-2</v>
      </c>
    </row>
    <row r="38" spans="2:19" x14ac:dyDescent="0.3">
      <c r="B38" s="49"/>
      <c r="C38" s="4" t="s">
        <v>5</v>
      </c>
      <c r="D38" s="5">
        <f>[8]Comparison!C11</f>
        <v>0.82897412409023341</v>
      </c>
      <c r="E38" s="9">
        <f>[8]Comparison!D11</f>
        <v>4.2736433664886317E-2</v>
      </c>
      <c r="F38" s="5">
        <f>[8]Comparison!E11</f>
        <v>0.82485750093941079</v>
      </c>
      <c r="G38" s="9">
        <f>[8]Comparison!F11</f>
        <v>3.2967810235262927E-2</v>
      </c>
      <c r="H38" s="5">
        <f>[8]Comparison!G11</f>
        <v>0.82087275091355316</v>
      </c>
      <c r="I38" s="9">
        <f>[8]Comparison!H11</f>
        <v>3.0259664592750531E-2</v>
      </c>
      <c r="J38" s="5">
        <f>[8]Comparison!I11</f>
        <v>0.8231062972590838</v>
      </c>
      <c r="K38" s="14">
        <f>[8]Comparison!J11</f>
        <v>3.2385722470175293E-2</v>
      </c>
      <c r="L38" s="18">
        <f>[8]Comparison!K11</f>
        <v>0.7883406972830419</v>
      </c>
      <c r="M38" s="9">
        <f>[8]Comparison!L11</f>
        <v>2.9857760862252333E-2</v>
      </c>
      <c r="N38" s="5">
        <f>[8]Comparison!M11</f>
        <v>0.7842064412493881</v>
      </c>
      <c r="O38" s="9">
        <f>[8]Comparison!N11</f>
        <v>3.2836719530063022E-2</v>
      </c>
      <c r="P38" s="5">
        <f>[8]Comparison!O11</f>
        <v>0.78256005684226471</v>
      </c>
      <c r="Q38" s="9">
        <f>[8]Comparison!P11</f>
        <v>2.5292804700386348E-2</v>
      </c>
      <c r="R38" s="5">
        <f>[8]Comparison!Q11</f>
        <v>0.77960812680400204</v>
      </c>
      <c r="S38" s="14">
        <f>[8]Comparison!R11</f>
        <v>3.1569943516940611E-2</v>
      </c>
    </row>
    <row r="39" spans="2:19" x14ac:dyDescent="0.3">
      <c r="B39" s="50"/>
      <c r="C39" s="6" t="s">
        <v>20</v>
      </c>
      <c r="D39" s="7">
        <f>[8]Comparison!C12</f>
        <v>0.82549160089031459</v>
      </c>
      <c r="E39" s="10">
        <f>[8]Comparison!D12</f>
        <v>3.9265422347612683E-2</v>
      </c>
      <c r="F39" s="7">
        <f>[8]Comparison!E12</f>
        <v>0.82387697359176837</v>
      </c>
      <c r="G39" s="10">
        <f>[8]Comparison!F12</f>
        <v>3.6494724901016677E-2</v>
      </c>
      <c r="H39" s="7">
        <f>[8]Comparison!G12</f>
        <v>0.80630205013882272</v>
      </c>
      <c r="I39" s="10">
        <f>[8]Comparison!H12</f>
        <v>3.5283848724283015E-2</v>
      </c>
      <c r="J39" s="7">
        <f>[8]Comparison!I12</f>
        <v>0.80363044351692936</v>
      </c>
      <c r="K39" s="15">
        <f>[8]Comparison!J12</f>
        <v>3.2767379348069225E-2</v>
      </c>
      <c r="L39" s="19">
        <f>[8]Comparison!K12</f>
        <v>0.77903890059475533</v>
      </c>
      <c r="M39" s="10">
        <f>[8]Comparison!L12</f>
        <v>3.752082182218807E-2</v>
      </c>
      <c r="N39" s="7">
        <f>[8]Comparison!M12</f>
        <v>0.78047937427952208</v>
      </c>
      <c r="O39" s="10">
        <f>[8]Comparison!N12</f>
        <v>2.8256014697105956E-2</v>
      </c>
      <c r="P39" s="7">
        <f>[8]Comparison!O12</f>
        <v>0.75646478953879492</v>
      </c>
      <c r="Q39" s="10">
        <f>[8]Comparison!P12</f>
        <v>3.2824605321873292E-2</v>
      </c>
      <c r="R39" s="7">
        <f>[8]Comparison!Q12</f>
        <v>0.76056428007477661</v>
      </c>
      <c r="S39" s="15">
        <f>[8]Comparison!R12</f>
        <v>3.0912759087555291E-2</v>
      </c>
    </row>
  </sheetData>
  <mergeCells count="6">
    <mergeCell ref="B32:B39"/>
    <mergeCell ref="D2:K2"/>
    <mergeCell ref="L2:S2"/>
    <mergeCell ref="B5:B12"/>
    <mergeCell ref="B14:B21"/>
    <mergeCell ref="B23:B30"/>
  </mergeCells>
  <conditionalFormatting sqref="D8 F8 H8 J8 L8 N8 P8 R8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0 F10 H10 J10 L10 N10 P10 R10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 F12 H12 J12 L12 N12 P12 R12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 F14 H14 J14 L14 N14 P14 R14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 F15 H15 J15 L15 N15 P15 R15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6 F16 H16 J16 L16 N16 P16 R16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7 F17 H17 J17 L17 N17 P17 R17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 F23 H23 J23 L23 N23 P23 R2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6 F26 H26 J26 L26 N26 P26 R2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7 F27 H27 J27 L27 N27 P27 R2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8 F28 H28 J28 L28 N28 P28 R28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:D30 F29:F30 H29:H30 J29:J30 L29:L30 N29:N30 P29:P30 R29:R3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 F32 H32 J32 L32 N32 P32 R3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3 F33 H33 J33 L33 N33 P33 R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4 F34 H34 J34 L34 N34 P34 R3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5 F35 H35 J35 L35 N35 P35 R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6 F36 H36 J36 L36 N36 P36 R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 D5 H5 J5 L5 N5 P5 R5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 D6 H6 J6 L6 N6 P6 R6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7 D7 H7 J7 L7 N7 P7 R7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 D9 H9 J9 L9 N9 P9 R9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 D11 H11 J11 L11 N11 P11 R1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 D18 H18 J18 L18 N18 P18 R18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 D19 H19 J19 L19 N19 P19 R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 D20 H20 J20 L20 N20 P20 R20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 D21 H21 J21 L21 N21 P21 R2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 D24 H24 J24 L24 N24 P24 R2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 D25 H25 J25 L25 N25 P25 R2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7 D37 H37 J37 L37 N37 P37 R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8 D38 H38 J38 L38 N38 P38 R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9 D39 H39 J39 L39 N39 P39 R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C124-75B5-4DDC-8EB2-442817CF2B35}">
  <dimension ref="B2:Y40"/>
  <sheetViews>
    <sheetView showGridLines="0" tabSelected="1" workbookViewId="0"/>
  </sheetViews>
  <sheetFormatPr defaultRowHeight="14.4" x14ac:dyDescent="0.3"/>
  <cols>
    <col min="1" max="1" width="5.33203125" customWidth="1"/>
    <col min="3" max="3" width="11.88671875" customWidth="1"/>
    <col min="4" max="4" width="10.6640625" customWidth="1"/>
    <col min="6" max="6" width="10.6640625" customWidth="1"/>
    <col min="8" max="8" width="10.6640625" style="11" customWidth="1"/>
    <col min="10" max="10" width="10.6640625" style="16" customWidth="1"/>
    <col min="12" max="12" width="10.6640625" customWidth="1"/>
    <col min="14" max="14" width="10.6640625" customWidth="1"/>
    <col min="16" max="16" width="10.6640625" style="16" customWidth="1"/>
    <col min="18" max="18" width="10.6640625" style="16" customWidth="1"/>
    <col min="20" max="20" width="1.6640625" customWidth="1"/>
  </cols>
  <sheetData>
    <row r="2" spans="2:25" ht="20.399999999999999" customHeight="1" x14ac:dyDescent="0.3">
      <c r="B2" s="12" t="str">
        <f>IF(Wind_overview_classifier!B2=0,"",Wind_overview_classifier!B2)</f>
        <v/>
      </c>
      <c r="C2" s="20" t="str">
        <f>IF(Wind_overview_classifier!C2=0,"",Wind_overview_classifier!C2)</f>
        <v>Classifiers</v>
      </c>
      <c r="D2" s="51" t="str">
        <f>IF(Wind_overview_classifier!D2=0,"",Wind_overview_classifier!D2)</f>
        <v>Augmented</v>
      </c>
      <c r="E2" s="52" t="str">
        <f>IF(Aug_overview_classifier!E2=0,"",Aug_overview_classifier!E2)</f>
        <v/>
      </c>
      <c r="F2" s="52" t="str">
        <f>IF(Aug_overview_classifier!F2=0,"",Aug_overview_classifier!F2)</f>
        <v/>
      </c>
      <c r="G2" s="52" t="str">
        <f>IF(Aug_overview_classifier!G2=0,"",Aug_overview_classifier!G2)</f>
        <v/>
      </c>
      <c r="H2" s="52" t="str">
        <f>IF(Aug_overview_classifier!H2=0,"",Aug_overview_classifier!H2)</f>
        <v/>
      </c>
      <c r="I2" s="52" t="str">
        <f>IF(Aug_overview_classifier!I2=0,"",Aug_overview_classifier!I2)</f>
        <v/>
      </c>
      <c r="J2" s="52" t="str">
        <f>IF(Aug_overview_classifier!J2=0,"",Aug_overview_classifier!J2)</f>
        <v/>
      </c>
      <c r="K2" s="53" t="str">
        <f>IF(Aug_overview_classifier!K2=0,"",Aug_overview_classifier!K2)</f>
        <v/>
      </c>
      <c r="L2" s="47" t="str">
        <f>IF(Wind_overview_classifier!L2=0,"",Wind_overview_classifier!L2)</f>
        <v>Windowed</v>
      </c>
      <c r="M2" s="48" t="str">
        <f>IF(Aug_overview_classifier!M2=0,"",Aug_overview_classifier!M2)</f>
        <v/>
      </c>
      <c r="N2" s="48" t="str">
        <f>IF(Aug_overview_classifier!N2=0,"",Aug_overview_classifier!N2)</f>
        <v/>
      </c>
      <c r="O2" s="48" t="str">
        <f>IF(Aug_overview_classifier!O2=0,"",Aug_overview_classifier!O2)</f>
        <v/>
      </c>
      <c r="P2" s="48" t="str">
        <f>IF(Aug_overview_classifier!P2=0,"",Aug_overview_classifier!P2)</f>
        <v/>
      </c>
      <c r="Q2" s="48" t="str">
        <f>IF(Aug_overview_classifier!Q2=0,"",Aug_overview_classifier!Q2)</f>
        <v/>
      </c>
      <c r="R2" s="48" t="str">
        <f>IF(Aug_overview_classifier!R2=0,"",Aug_overview_classifier!R2)</f>
        <v/>
      </c>
      <c r="S2" s="48" t="str">
        <f>IF(Aug_overview_classifier!S2=0,"",Aug_overview_classifier!S2)</f>
        <v/>
      </c>
      <c r="U2" s="56" t="s">
        <v>16</v>
      </c>
      <c r="V2" s="56"/>
      <c r="X2" s="56" t="s">
        <v>21</v>
      </c>
      <c r="Y2" s="56"/>
    </row>
    <row r="3" spans="2:25" s="1" customFormat="1" ht="18" customHeight="1" x14ac:dyDescent="0.3">
      <c r="B3" s="35" t="str">
        <f>IF(Wind_overview_classifier!B3=0,"",Wind_overview_classifier!B3)</f>
        <v>Model</v>
      </c>
      <c r="C3" s="21" t="str">
        <f>IF(Wind_overview_classifier!C3=0,"",Wind_overview_classifier!C3)</f>
        <v/>
      </c>
      <c r="D3" s="22" t="str">
        <f>IF(Wind_overview_classifier!D3=0,"",Wind_overview_classifier!D3)</f>
        <v>norm</v>
      </c>
      <c r="E3" s="22" t="str">
        <f>IF(Wind_overview_classifier!E3=0,"",Wind_overview_classifier!E3)</f>
        <v/>
      </c>
      <c r="F3" s="22" t="str">
        <f>IF(Wind_overview_classifier!F3=0,"",Wind_overview_classifier!F3)</f>
        <v>stand</v>
      </c>
      <c r="G3" s="22" t="str">
        <f>IF(Wind_overview_classifier!G3=0,"",Wind_overview_classifier!G3)</f>
        <v/>
      </c>
      <c r="H3" s="22" t="str">
        <f>IF(Wind_overview_classifier!H3=0,"",Wind_overview_classifier!H3)</f>
        <v xml:space="preserve"> norm + PCA</v>
      </c>
      <c r="I3" s="22" t="str">
        <f>IF(Wind_overview_classifier!I3=0,"",Wind_overview_classifier!I3)</f>
        <v/>
      </c>
      <c r="J3" s="22" t="str">
        <f>IF(Wind_overview_classifier!J3=0,"",Wind_overview_classifier!J3)</f>
        <v xml:space="preserve"> stand + PCA</v>
      </c>
      <c r="K3" s="23" t="str">
        <f>IF(Wind_overview_classifier!K3=0,"",Wind_overview_classifier!K3)</f>
        <v/>
      </c>
      <c r="L3" s="36" t="str">
        <f>IF(Wind_overview_classifier!L3=0,"",Wind_overview_classifier!L3)</f>
        <v>norm</v>
      </c>
      <c r="M3" s="37" t="str">
        <f>IF(Wind_overview_classifier!M3=0,"",Wind_overview_classifier!M3)</f>
        <v/>
      </c>
      <c r="N3" s="37" t="str">
        <f>IF(Wind_overview_classifier!N3=0,"",Wind_overview_classifier!N3)</f>
        <v>stand</v>
      </c>
      <c r="O3" s="37" t="str">
        <f>IF(Wind_overview_classifier!O3=0,"",Wind_overview_classifier!O3)</f>
        <v/>
      </c>
      <c r="P3" s="37" t="str">
        <f>IF(Wind_overview_classifier!P3=0,"",Wind_overview_classifier!P3)</f>
        <v xml:space="preserve"> norm + PCA</v>
      </c>
      <c r="Q3" s="37" t="str">
        <f>IF(Wind_overview_classifier!Q3=0,"",Wind_overview_classifier!Q3)</f>
        <v/>
      </c>
      <c r="R3" s="37" t="str">
        <f>IF(Wind_overview_classifier!R3=0,"",Wind_overview_classifier!R3)</f>
        <v xml:space="preserve"> stand + PCA</v>
      </c>
      <c r="S3" s="38" t="str">
        <f>IF(Wind_overview_classifier!S3=0,"",Wind_overview_classifier!S3)</f>
        <v/>
      </c>
    </row>
    <row r="4" spans="2:25" x14ac:dyDescent="0.3">
      <c r="B4" s="24" t="str">
        <f>IF(Wind_overview_classifier!B4=0,"",Wind_overview_classifier!B4)</f>
        <v/>
      </c>
      <c r="C4" s="25" t="str">
        <f>IF(Wind_overview_classifier!C4=0,"",Wind_overview_classifier!C4)</f>
        <v/>
      </c>
      <c r="D4" s="26" t="str">
        <f>IF(Wind_overview_classifier!D4=0,"",Wind_overview_classifier!D4)</f>
        <v>Mean</v>
      </c>
      <c r="E4" s="26" t="str">
        <f>IF(Wind_overview_classifier!E4=0,"",Wind_overview_classifier!E4)</f>
        <v>Std</v>
      </c>
      <c r="F4" s="26" t="str">
        <f>IF(Wind_overview_classifier!F4=0,"",Wind_overview_classifier!F4)</f>
        <v>Mean</v>
      </c>
      <c r="G4" s="26" t="str">
        <f>IF(Wind_overview_classifier!G4=0,"",Wind_overview_classifier!G4)</f>
        <v>Std</v>
      </c>
      <c r="H4" s="26" t="str">
        <f>IF(Wind_overview_classifier!H4=0,"",Wind_overview_classifier!H4)</f>
        <v>Mean</v>
      </c>
      <c r="I4" s="26" t="str">
        <f>IF(Wind_overview_classifier!I4=0,"",Wind_overview_classifier!I4)</f>
        <v>Std</v>
      </c>
      <c r="J4" s="26" t="str">
        <f>IF(Wind_overview_classifier!J4=0,"",Wind_overview_classifier!J4)</f>
        <v>Mean</v>
      </c>
      <c r="K4" s="27" t="str">
        <f>IF(Wind_overview_classifier!K4=0,"",Wind_overview_classifier!K4)</f>
        <v>Std</v>
      </c>
      <c r="L4" s="39" t="str">
        <f>IF(Wind_overview_classifier!L4=0,"",Wind_overview_classifier!L4)</f>
        <v>Mean</v>
      </c>
      <c r="M4" s="40" t="str">
        <f>IF(Wind_overview_classifier!M4=0,"",Wind_overview_classifier!M4)</f>
        <v>Std</v>
      </c>
      <c r="N4" s="40" t="str">
        <f>IF(Wind_overview_classifier!N4=0,"",Wind_overview_classifier!N4)</f>
        <v>Mean</v>
      </c>
      <c r="O4" s="40" t="str">
        <f>IF(Wind_overview_classifier!O4=0,"",Wind_overview_classifier!O4)</f>
        <v>Std</v>
      </c>
      <c r="P4" s="40" t="str">
        <f>IF(Wind_overview_classifier!P4=0,"",Wind_overview_classifier!P4)</f>
        <v>Mean</v>
      </c>
      <c r="Q4" s="40" t="str">
        <f>IF(Wind_overview_classifier!Q4=0,"",Wind_overview_classifier!Q4)</f>
        <v>Std</v>
      </c>
      <c r="R4" s="40" t="str">
        <f>IF(Wind_overview_classifier!R4=0,"",Wind_overview_classifier!R4)</f>
        <v>Mean</v>
      </c>
      <c r="S4" s="41" t="str">
        <f>IF(Wind_overview_classifier!S4=0,"",Wind_overview_classifier!S4)</f>
        <v>Std</v>
      </c>
    </row>
    <row r="5" spans="2:25" x14ac:dyDescent="0.3">
      <c r="B5" s="55" t="str">
        <f>IF(Wind_overview_classifier!B5=0,"",Wind_overview_classifier!B5)</f>
        <v>ESC10</v>
      </c>
      <c r="C5" s="2" t="str">
        <f>IF(Wind_overview_classifier!C5=0,"",Wind_overview_classifier!C5)</f>
        <v>Forest</v>
      </c>
      <c r="D5" s="3">
        <f>IF(Wind_overview_classifier!D5=0,"",Wind_overview_classifier!D5)</f>
        <v>0.8670833333333331</v>
      </c>
      <c r="E5" s="8">
        <f>IF(Wind_overview_classifier!E5=0,"",Wind_overview_classifier!E5)</f>
        <v>3.4623470684237025E-2</v>
      </c>
      <c r="F5" s="3">
        <f>IF(Wind_overview_classifier!F5=0,"",Wind_overview_classifier!F5)</f>
        <v>0.86999999999999977</v>
      </c>
      <c r="G5" s="8">
        <f>IF(Wind_overview_classifier!G5=0,"",Wind_overview_classifier!G5)</f>
        <v>3.5921645053273145E-2</v>
      </c>
      <c r="H5" s="3">
        <f>IF(Wind_overview_classifier!H5=0,"",Wind_overview_classifier!H5)</f>
        <v>0.8358333333333331</v>
      </c>
      <c r="I5" s="8">
        <f>IF(Wind_overview_classifier!I5=0,"",Wind_overview_classifier!I5)</f>
        <v>4.4910211348125902E-2</v>
      </c>
      <c r="J5" s="3">
        <f>IF(Wind_overview_classifier!J5=0,"",Wind_overview_classifier!J5)</f>
        <v>0.82083333333333319</v>
      </c>
      <c r="K5" s="13">
        <f>IF(Wind_overview_classifier!K5=0,"",Wind_overview_classifier!K5)</f>
        <v>3.2173844190584319E-2</v>
      </c>
      <c r="L5" s="17">
        <f>IF(Wind_overview_classifier!L5=0,"",Wind_overview_classifier!L5)</f>
        <v>0.8256481481481478</v>
      </c>
      <c r="M5" s="8">
        <f>IF(Wind_overview_classifier!M5=0,"",Wind_overview_classifier!M5)</f>
        <v>3.6012448312639216E-2</v>
      </c>
      <c r="N5" s="3">
        <f>IF(Wind_overview_classifier!N5=0,"",Wind_overview_classifier!N5)</f>
        <v>0.82472222222222202</v>
      </c>
      <c r="O5" s="8">
        <f>IF(Wind_overview_classifier!O5=0,"",Wind_overview_classifier!O5)</f>
        <v>3.6292944974723074E-2</v>
      </c>
      <c r="P5" s="3">
        <f>IF(Wind_overview_classifier!P5=0,"",Wind_overview_classifier!P5)</f>
        <v>0.77296296296296274</v>
      </c>
      <c r="Q5" s="8">
        <f>IF(Wind_overview_classifier!Q5=0,"",Wind_overview_classifier!Q5)</f>
        <v>4.2532604192667675E-2</v>
      </c>
      <c r="R5" s="3">
        <f>IF(Wind_overview_classifier!R5=0,"",Wind_overview_classifier!R5)</f>
        <v>0.76217592592592542</v>
      </c>
      <c r="S5" s="13">
        <f>IF(Wind_overview_classifier!S5=0,"",Wind_overview_classifier!S5)</f>
        <v>3.6554510121453804E-2</v>
      </c>
      <c r="U5" s="44">
        <f>(L5/D5)-1</f>
        <v>-4.7786854610497254E-2</v>
      </c>
      <c r="V5" s="44">
        <f>(N5/F5)-1</f>
        <v>-5.2043422733077938E-2</v>
      </c>
      <c r="X5" s="44">
        <f>(L5/Aug_overview_dataset!L5)-1</f>
        <v>-2.2901599824677099E-2</v>
      </c>
      <c r="Y5" s="44">
        <f>(N5/Aug_overview_dataset!N5)-1</f>
        <v>-2.9738562091503495E-2</v>
      </c>
    </row>
    <row r="6" spans="2:25" x14ac:dyDescent="0.3">
      <c r="B6" s="49" t="str">
        <f>IF(Aug_overview_classifier!B6=0,"",Aug_overview_classifier!B6)</f>
        <v/>
      </c>
      <c r="C6" s="4" t="str">
        <f>IF(Wind_overview_classifier!C6=0,"",Wind_overview_classifier!C6)</f>
        <v>GNB</v>
      </c>
      <c r="D6" s="5">
        <f>IF(Wind_overview_classifier!D6=0,"",Wind_overview_classifier!D6)</f>
        <v>0.72874999999999979</v>
      </c>
      <c r="E6" s="9">
        <f>IF(Wind_overview_classifier!E6=0,"",Wind_overview_classifier!E6)</f>
        <v>4.4619339043363904E-2</v>
      </c>
      <c r="F6" s="5">
        <f>IF(Wind_overview_classifier!F6=0,"",Wind_overview_classifier!F6)</f>
        <v>0.72874999999999979</v>
      </c>
      <c r="G6" s="9">
        <f>IF(Wind_overview_classifier!G6=0,"",Wind_overview_classifier!G6)</f>
        <v>4.4619339043363904E-2</v>
      </c>
      <c r="H6" s="5">
        <f>IF(Wind_overview_classifier!H6=0,"",Wind_overview_classifier!H6)</f>
        <v>0.64333333333333298</v>
      </c>
      <c r="I6" s="9">
        <f>IF(Wind_overview_classifier!I6=0,"",Wind_overview_classifier!I6)</f>
        <v>6.2158790832655256E-2</v>
      </c>
      <c r="J6" s="5">
        <f>IF(Wind_overview_classifier!J6=0,"",Wind_overview_classifier!J6)</f>
        <v>0.58499999999999974</v>
      </c>
      <c r="K6" s="14">
        <f>IF(Wind_overview_classifier!K6=0,"",Wind_overview_classifier!K6)</f>
        <v>3.1574701986805301E-2</v>
      </c>
      <c r="L6" s="18">
        <f>IF(Wind_overview_classifier!L6=0,"",Wind_overview_classifier!L6)</f>
        <v>0.61245370370370311</v>
      </c>
      <c r="M6" s="9">
        <f>IF(Wind_overview_classifier!M6=0,"",Wind_overview_classifier!M6)</f>
        <v>2.9690331339247544E-2</v>
      </c>
      <c r="N6" s="5">
        <f>IF(Wind_overview_classifier!N6=0,"",Wind_overview_classifier!N6)</f>
        <v>0.61268518518518478</v>
      </c>
      <c r="O6" s="9">
        <f>IF(Wind_overview_classifier!O6=0,"",Wind_overview_classifier!O6)</f>
        <v>2.9879229358381384E-2</v>
      </c>
      <c r="P6" s="5">
        <f>IF(Wind_overview_classifier!P6=0,"",Wind_overview_classifier!P6)</f>
        <v>0.57240740740740725</v>
      </c>
      <c r="Q6" s="9">
        <f>IF(Wind_overview_classifier!Q6=0,"",Wind_overview_classifier!Q6)</f>
        <v>6.1292650879067656E-2</v>
      </c>
      <c r="R6" s="5">
        <f>IF(Wind_overview_classifier!R6=0,"",Wind_overview_classifier!R6)</f>
        <v>0.49481481481481426</v>
      </c>
      <c r="S6" s="14">
        <f>IF(Wind_overview_classifier!S6=0,"",Wind_overview_classifier!S6)</f>
        <v>4.3329907964490905E-2</v>
      </c>
      <c r="U6" s="44">
        <f t="shared" ref="U6:U12" si="0">(L6/D6)-1</f>
        <v>-0.15958325392287709</v>
      </c>
      <c r="V6" s="44">
        <f t="shared" ref="V6:V12" si="1">(N6/F6)-1</f>
        <v>-0.15926561209580103</v>
      </c>
      <c r="X6" s="44">
        <f>(L6/Aug_overview_dataset!L6)-1</f>
        <v>-0.18339506172839581</v>
      </c>
      <c r="Y6" s="44">
        <f>(N6/Aug_overview_dataset!N6)-1</f>
        <v>-0.18308641975308693</v>
      </c>
    </row>
    <row r="7" spans="2:25" x14ac:dyDescent="0.3">
      <c r="B7" s="49" t="str">
        <f>IF(Aug_overview_classifier!B7=0,"",Aug_overview_classifier!B7)</f>
        <v/>
      </c>
      <c r="C7" s="4" t="str">
        <f>IF(Wind_overview_classifier!C7=0,"",Wind_overview_classifier!C7)</f>
        <v>KNN</v>
      </c>
      <c r="D7" s="5">
        <f>IF(Wind_overview_classifier!D7=0,"",Wind_overview_classifier!D7)</f>
        <v>0.76291666666666658</v>
      </c>
      <c r="E7" s="9">
        <f>IF(Wind_overview_classifier!E7=0,"",Wind_overview_classifier!E7)</f>
        <v>3.8623224518704168E-2</v>
      </c>
      <c r="F7" s="5">
        <f>IF(Wind_overview_classifier!F7=0,"",Wind_overview_classifier!F7)</f>
        <v>0.73749999999999982</v>
      </c>
      <c r="G7" s="9">
        <f>IF(Wind_overview_classifier!G7=0,"",Wind_overview_classifier!G7)</f>
        <v>3.0333791205335282E-2</v>
      </c>
      <c r="H7" s="5">
        <f>IF(Wind_overview_classifier!H7=0,"",Wind_overview_classifier!H7)</f>
        <v>0.75416666666666632</v>
      </c>
      <c r="I7" s="9">
        <f>IF(Wind_overview_classifier!I7=0,"",Wind_overview_classifier!I7)</f>
        <v>3.8414768572053434E-2</v>
      </c>
      <c r="J7" s="5">
        <f>IF(Wind_overview_classifier!J7=0,"",Wind_overview_classifier!J7)</f>
        <v>0.69999999999999984</v>
      </c>
      <c r="K7" s="14">
        <f>IF(Wind_overview_classifier!K7=0,"",Wind_overview_classifier!K7)</f>
        <v>3.2409060804383508E-2</v>
      </c>
      <c r="L7" s="18">
        <f>IF(Wind_overview_classifier!L7=0,"",Wind_overview_classifier!L7)</f>
        <v>0.68902777777777724</v>
      </c>
      <c r="M7" s="9">
        <f>IF(Wind_overview_classifier!M7=0,"",Wind_overview_classifier!M7)</f>
        <v>3.8008314712854423E-2</v>
      </c>
      <c r="N7" s="5">
        <f>IF(Wind_overview_classifier!N7=0,"",Wind_overview_classifier!N7)</f>
        <v>0.66958333333333286</v>
      </c>
      <c r="O7" s="9">
        <f>IF(Wind_overview_classifier!O7=0,"",Wind_overview_classifier!O7)</f>
        <v>4.7963778503719953E-2</v>
      </c>
      <c r="P7" s="5">
        <f>IF(Wind_overview_classifier!P7=0,"",Wind_overview_classifier!P7)</f>
        <v>0.68430555555555495</v>
      </c>
      <c r="Q7" s="9">
        <f>IF(Wind_overview_classifier!Q7=0,"",Wind_overview_classifier!Q7)</f>
        <v>3.4666003871473491E-2</v>
      </c>
      <c r="R7" s="5">
        <f>IF(Wind_overview_classifier!R7=0,"",Wind_overview_classifier!R7)</f>
        <v>0.63874999999999937</v>
      </c>
      <c r="S7" s="14">
        <f>IF(Wind_overview_classifier!S7=0,"",Wind_overview_classifier!S7)</f>
        <v>4.4837729927308778E-2</v>
      </c>
      <c r="U7" s="44">
        <f t="shared" si="0"/>
        <v>-9.6850537047151519E-2</v>
      </c>
      <c r="V7" s="44">
        <f t="shared" si="1"/>
        <v>-9.2090395480226461E-2</v>
      </c>
      <c r="X7" s="44">
        <f>(L7/Aug_overview_dataset!L7)-1</f>
        <v>-8.7380426784401166E-2</v>
      </c>
      <c r="Y7" s="44">
        <f>(N7/Aug_overview_dataset!N7)-1</f>
        <v>-6.6782810685250382E-2</v>
      </c>
    </row>
    <row r="8" spans="2:25" x14ac:dyDescent="0.3">
      <c r="B8" s="49" t="str">
        <f>IF(Aug_overview_classifier!B8=0,"",Aug_overview_classifier!B8)</f>
        <v/>
      </c>
      <c r="C8" s="4" t="str">
        <f>IF(Wind_overview_classifier!C8=0,"",Wind_overview_classifier!C8)</f>
        <v>LR</v>
      </c>
      <c r="D8" s="5">
        <f>IF(Wind_overview_classifier!D8=0,"",Wind_overview_classifier!D8)</f>
        <v>0.86749999999999972</v>
      </c>
      <c r="E8" s="9">
        <f>IF(Wind_overview_classifier!E8=0,"",Wind_overview_classifier!E8)</f>
        <v>4.7015991664775603E-2</v>
      </c>
      <c r="F8" s="5">
        <f>IF(Wind_overview_classifier!F8=0,"",Wind_overview_classifier!F8)</f>
        <v>0.84833333333333305</v>
      </c>
      <c r="G8" s="9">
        <f>IF(Wind_overview_classifier!G8=0,"",Wind_overview_classifier!G8)</f>
        <v>5.0911824647019918E-2</v>
      </c>
      <c r="H8" s="5">
        <f>IF(Wind_overview_classifier!H8=0,"",Wind_overview_classifier!H8)</f>
        <v>0.86624999999999963</v>
      </c>
      <c r="I8" s="9">
        <f>IF(Wind_overview_classifier!I8=0,"",Wind_overview_classifier!I8)</f>
        <v>4.6407389856932567E-2</v>
      </c>
      <c r="J8" s="5">
        <f>IF(Wind_overview_classifier!J8=0,"",Wind_overview_classifier!J8)</f>
        <v>0.84708333333333319</v>
      </c>
      <c r="K8" s="14">
        <f>IF(Wind_overview_classifier!K8=0,"",Wind_overview_classifier!K8)</f>
        <v>4.9751989072464906E-2</v>
      </c>
      <c r="L8" s="18">
        <f>IF(Wind_overview_classifier!L8=0,"",Wind_overview_classifier!L8)</f>
        <v>0.80509259259259225</v>
      </c>
      <c r="M8" s="9">
        <f>IF(Wind_overview_classifier!M8=0,"",Wind_overview_classifier!M8)</f>
        <v>3.6282460869340859E-2</v>
      </c>
      <c r="N8" s="5">
        <f>IF(Wind_overview_classifier!N8=0,"",Wind_overview_classifier!N8)</f>
        <v>0.7854629629629627</v>
      </c>
      <c r="O8" s="9">
        <f>IF(Wind_overview_classifier!O8=0,"",Wind_overview_classifier!O8)</f>
        <v>3.2110661895059352E-2</v>
      </c>
      <c r="P8" s="5">
        <f>IF(Wind_overview_classifier!P8=0,"",Wind_overview_classifier!P8)</f>
        <v>0.80217592592592513</v>
      </c>
      <c r="Q8" s="9">
        <f>IF(Wind_overview_classifier!Q8=0,"",Wind_overview_classifier!Q8)</f>
        <v>3.6602851430636033E-2</v>
      </c>
      <c r="R8" s="5">
        <f>IF(Wind_overview_classifier!R8=0,"",Wind_overview_classifier!R8)</f>
        <v>0.77763888888888832</v>
      </c>
      <c r="S8" s="14">
        <f>IF(Wind_overview_classifier!S8=0,"",Wind_overview_classifier!S8)</f>
        <v>3.0879404047152215E-2</v>
      </c>
      <c r="U8" s="44">
        <f t="shared" si="0"/>
        <v>-7.1939374533034561E-2</v>
      </c>
      <c r="V8" s="44">
        <f t="shared" si="1"/>
        <v>-7.4110456232263755E-2</v>
      </c>
      <c r="X8" s="44">
        <f>(L8/Aug_overview_dataset!L8)-1</f>
        <v>-7.7257773532845686E-2</v>
      </c>
      <c r="Y8" s="44">
        <f>(N8/Aug_overview_dataset!N8)-1</f>
        <v>-6.2133775566611704E-2</v>
      </c>
    </row>
    <row r="9" spans="2:25" x14ac:dyDescent="0.3">
      <c r="B9" s="49" t="str">
        <f>IF(Aug_overview_classifier!B9=0,"",Aug_overview_classifier!B9)</f>
        <v/>
      </c>
      <c r="C9" s="4" t="str">
        <f>IF(Wind_overview_classifier!C9=0,"",Wind_overview_classifier!C9)</f>
        <v>SVM</v>
      </c>
      <c r="D9" s="5">
        <f>IF(Wind_overview_classifier!D9=0,"",Wind_overview_classifier!D9)</f>
        <v>0.87874999999999959</v>
      </c>
      <c r="E9" s="9">
        <f>IF(Wind_overview_classifier!E9=0,"",Wind_overview_classifier!E9)</f>
        <v>3.9812930618637644E-2</v>
      </c>
      <c r="F9" s="5">
        <f>IF(Wind_overview_classifier!F9=0,"",Wind_overview_classifier!F9)</f>
        <v>0.85499999999999987</v>
      </c>
      <c r="G9" s="9">
        <f>IF(Wind_overview_classifier!G9=0,"",Wind_overview_classifier!G9)</f>
        <v>3.1821169141871115E-2</v>
      </c>
      <c r="H9" s="5">
        <f>IF(Wind_overview_classifier!H9=0,"",Wind_overview_classifier!H9)</f>
        <v>0.87374999999999969</v>
      </c>
      <c r="I9" s="9">
        <f>IF(Wind_overview_classifier!I9=0,"",Wind_overview_classifier!I9)</f>
        <v>3.857262270344379E-2</v>
      </c>
      <c r="J9" s="5">
        <f>IF(Wind_overview_classifier!J9=0,"",Wind_overview_classifier!J9)</f>
        <v>0.85041666666666649</v>
      </c>
      <c r="K9" s="14">
        <f>IF(Wind_overview_classifier!K9=0,"",Wind_overview_classifier!K9)</f>
        <v>3.1505896714389463E-2</v>
      </c>
      <c r="L9" s="18">
        <f>IF(Wind_overview_classifier!L9=0,"",Wind_overview_classifier!L9)</f>
        <v>0.80601851851851813</v>
      </c>
      <c r="M9" s="9">
        <f>IF(Wind_overview_classifier!M9=0,"",Wind_overview_classifier!M9)</f>
        <v>3.1500198684242857E-2</v>
      </c>
      <c r="N9" s="5">
        <f>IF(Wind_overview_classifier!N9=0,"",Wind_overview_classifier!N9)</f>
        <v>0.7875462962962958</v>
      </c>
      <c r="O9" s="9">
        <f>IF(Wind_overview_classifier!O9=0,"",Wind_overview_classifier!O9)</f>
        <v>3.2315262519449862E-2</v>
      </c>
      <c r="P9" s="5">
        <f>IF(Wind_overview_classifier!P9=0,"",Wind_overview_classifier!P9)</f>
        <v>0.80560185185185129</v>
      </c>
      <c r="Q9" s="9">
        <f>IF(Wind_overview_classifier!Q9=0,"",Wind_overview_classifier!Q9)</f>
        <v>3.0798086989429988E-2</v>
      </c>
      <c r="R9" s="5">
        <f>IF(Wind_overview_classifier!R9=0,"",Wind_overview_classifier!R9)</f>
        <v>0.78050925925925874</v>
      </c>
      <c r="S9" s="14">
        <f>IF(Wind_overview_classifier!S9=0,"",Wind_overview_classifier!S9)</f>
        <v>2.6567681351349553E-2</v>
      </c>
      <c r="U9" s="44">
        <f t="shared" si="0"/>
        <v>-8.2766977503819561E-2</v>
      </c>
      <c r="V9" s="44">
        <f t="shared" si="1"/>
        <v>-7.889322070608662E-2</v>
      </c>
      <c r="X9" s="44">
        <f>(L9/Aug_overview_dataset!L9)-1</f>
        <v>-8.1460377756674585E-2</v>
      </c>
      <c r="Y9" s="44">
        <f>(N9/Aug_overview_dataset!N9)-1</f>
        <v>-8.1578663211316793E-2</v>
      </c>
    </row>
    <row r="10" spans="2:25" x14ac:dyDescent="0.3">
      <c r="B10" s="49" t="str">
        <f>IF(Aug_overview_classifier!B10=0,"",Aug_overview_classifier!B10)</f>
        <v/>
      </c>
      <c r="C10" s="4" t="str">
        <f>IF(Wind_overview_classifier!C10=0,"",Wind_overview_classifier!C10)</f>
        <v>Voting</v>
      </c>
      <c r="D10" s="5">
        <f>IF(Wind_overview_classifier!D10=0,"",Wind_overview_classifier!D10)</f>
        <v>0.86416666666666653</v>
      </c>
      <c r="E10" s="9">
        <f>IF(Wind_overview_classifier!E10=0,"",Wind_overview_classifier!E10)</f>
        <v>2.2214625437610654E-2</v>
      </c>
      <c r="F10" s="5">
        <f>IF(Wind_overview_classifier!F10=0,"",Wind_overview_classifier!F10)</f>
        <v>0.8670833333333331</v>
      </c>
      <c r="G10" s="9">
        <f>IF(Wind_overview_classifier!G10=0,"",Wind_overview_classifier!G10)</f>
        <v>2.0112530643578472E-2</v>
      </c>
      <c r="H10" s="5">
        <f>IF(Wind_overview_classifier!H10=0,"",Wind_overview_classifier!H10)</f>
        <v>0.86999999999999955</v>
      </c>
      <c r="I10" s="9">
        <f>IF(Wind_overview_classifier!I10=0,"",Wind_overview_classifier!I10)</f>
        <v>3.1131720604196788E-2</v>
      </c>
      <c r="J10" s="5">
        <f>IF(Wind_overview_classifier!J10=0,"",Wind_overview_classifier!J10)</f>
        <v>0.85458333333333325</v>
      </c>
      <c r="K10" s="14">
        <f>IF(Wind_overview_classifier!K10=0,"",Wind_overview_classifier!K10)</f>
        <v>4.0755665931935831E-2</v>
      </c>
      <c r="L10" s="18">
        <f>IF(Wind_overview_classifier!L10=0,"",Wind_overview_classifier!L10)</f>
        <v>0.81069444444444405</v>
      </c>
      <c r="M10" s="9">
        <f>IF(Wind_overview_classifier!M10=0,"",Wind_overview_classifier!M10)</f>
        <v>2.9493865756864711E-2</v>
      </c>
      <c r="N10" s="5">
        <f>IF(Wind_overview_classifier!N10=0,"",Wind_overview_classifier!N10)</f>
        <v>0.80356481481481445</v>
      </c>
      <c r="O10" s="9">
        <f>IF(Wind_overview_classifier!O10=0,"",Wind_overview_classifier!O10)</f>
        <v>2.5537873814614618E-2</v>
      </c>
      <c r="P10" s="5">
        <f>IF(Wind_overview_classifier!P10=0,"",Wind_overview_classifier!P10)</f>
        <v>0.80148148148148102</v>
      </c>
      <c r="Q10" s="9">
        <f>IF(Wind_overview_classifier!Q10=0,"",Wind_overview_classifier!Q10)</f>
        <v>3.7019527110933641E-2</v>
      </c>
      <c r="R10" s="5">
        <f>IF(Wind_overview_classifier!R10=0,"",Wind_overview_classifier!R10)</f>
        <v>0.78597222222222174</v>
      </c>
      <c r="S10" s="14">
        <f>IF(Wind_overview_classifier!S10=0,"",Wind_overview_classifier!S10)</f>
        <v>2.9035289801220693E-2</v>
      </c>
      <c r="U10" s="44">
        <f t="shared" si="0"/>
        <v>-6.1877209900353836E-2</v>
      </c>
      <c r="V10" s="44">
        <f t="shared" si="1"/>
        <v>-7.3255379358214689E-2</v>
      </c>
      <c r="X10" s="44">
        <f>(L10/Aug_overview_dataset!L10)-1</f>
        <v>-5.1819363222872505E-2</v>
      </c>
      <c r="Y10" s="44">
        <f>(N10/Aug_overview_dataset!N10)-1</f>
        <v>-6.8330649490070283E-2</v>
      </c>
    </row>
    <row r="11" spans="2:25" x14ac:dyDescent="0.3">
      <c r="B11" s="49" t="str">
        <f>IF(Aug_overview_classifier!B11=0,"",Aug_overview_classifier!B11)</f>
        <v/>
      </c>
      <c r="C11" s="4" t="str">
        <f>IF(Wind_overview_classifier!C11=0,"",Wind_overview_classifier!C11)</f>
        <v>ANN</v>
      </c>
      <c r="D11" s="5">
        <f>IF(Wind_overview_classifier!D11=0,"",Wind_overview_classifier!D11)</f>
        <v>0.86166666666666614</v>
      </c>
      <c r="E11" s="9">
        <f>IF(Wind_overview_classifier!E11=0,"",Wind_overview_classifier!E11)</f>
        <v>4.9181671439221822E-2</v>
      </c>
      <c r="F11" s="5">
        <f>IF(Wind_overview_classifier!F11=0,"",Wind_overview_classifier!F11)</f>
        <v>0.85708333333333298</v>
      </c>
      <c r="G11" s="9">
        <f>IF(Wind_overview_classifier!G11=0,"",Wind_overview_classifier!G11)</f>
        <v>4.6130664361619764E-2</v>
      </c>
      <c r="H11" s="5">
        <f>IF(Wind_overview_classifier!H11=0,"",Wind_overview_classifier!H11)</f>
        <v>0.86666666666666647</v>
      </c>
      <c r="I11" s="9">
        <f>IF(Wind_overview_classifier!I11=0,"",Wind_overview_classifier!I11)</f>
        <v>4.1063340300889706E-2</v>
      </c>
      <c r="J11" s="5">
        <f>IF(Wind_overview_classifier!J11=0,"",Wind_overview_classifier!J11)</f>
        <v>0.85666666666666624</v>
      </c>
      <c r="K11" s="14">
        <f>IF(Wind_overview_classifier!K11=0,"",Wind_overview_classifier!K11)</f>
        <v>3.9374448849758263E-2</v>
      </c>
      <c r="L11" s="18">
        <f>IF(Wind_overview_classifier!L11=0,"",Wind_overview_classifier!L11)</f>
        <v>0.8162037037037031</v>
      </c>
      <c r="M11" s="9">
        <f>IF(Wind_overview_classifier!M11=0,"",Wind_overview_classifier!M11)</f>
        <v>3.4137436683695642E-2</v>
      </c>
      <c r="N11" s="5">
        <f>IF(Wind_overview_classifier!N11=0,"",Wind_overview_classifier!N11)</f>
        <v>0.80842592592592555</v>
      </c>
      <c r="O11" s="9">
        <f>IF(Wind_overview_classifier!O11=0,"",Wind_overview_classifier!O11)</f>
        <v>3.352032492063025E-2</v>
      </c>
      <c r="P11" s="5">
        <f>IF(Wind_overview_classifier!P11=0,"",Wind_overview_classifier!P11)</f>
        <v>0.81601851851851848</v>
      </c>
      <c r="Q11" s="9">
        <f>IF(Wind_overview_classifier!Q11=0,"",Wind_overview_classifier!Q11)</f>
        <v>3.9260651399146633E-2</v>
      </c>
      <c r="R11" s="5">
        <f>IF(Wind_overview_classifier!R11=0,"",Wind_overview_classifier!R11)</f>
        <v>0.80300925925925881</v>
      </c>
      <c r="S11" s="14">
        <f>IF(Wind_overview_classifier!S11=0,"",Wind_overview_classifier!S11)</f>
        <v>3.4742663735967461E-2</v>
      </c>
      <c r="U11" s="44">
        <f t="shared" si="0"/>
        <v>-5.276165914463804E-2</v>
      </c>
      <c r="V11" s="44">
        <f t="shared" si="1"/>
        <v>-5.6770917733484638E-2</v>
      </c>
      <c r="X11" s="44">
        <f>(L11/Aug_overview_dataset!L11)-1</f>
        <v>-3.6927783240468526E-2</v>
      </c>
      <c r="Y11" s="44">
        <f>(N11/Aug_overview_dataset!N11)-1</f>
        <v>-2.599286033021031E-2</v>
      </c>
    </row>
    <row r="12" spans="2:25" x14ac:dyDescent="0.3">
      <c r="B12" s="50" t="str">
        <f>IF(Aug_overview_classifier!B12=0,"",Aug_overview_classifier!B12)</f>
        <v/>
      </c>
      <c r="C12" s="6" t="str">
        <f>IF(Wind_overview_classifier!C12=0,"",Wind_overview_classifier!C12)</f>
        <v>CNN 1D</v>
      </c>
      <c r="D12" s="7">
        <f>IF(Wind_overview_classifier!D12=0,"",Wind_overview_classifier!D12)</f>
        <v>0.85666666666666647</v>
      </c>
      <c r="E12" s="10">
        <f>IF(Wind_overview_classifier!E12=0,"",Wind_overview_classifier!E12)</f>
        <v>3.8903147187741981E-2</v>
      </c>
      <c r="F12" s="7">
        <f>IF(Wind_overview_classifier!F12=0,"",Wind_overview_classifier!F12)</f>
        <v>0.84958333333333302</v>
      </c>
      <c r="G12" s="10">
        <f>IF(Wind_overview_classifier!G12=0,"",Wind_overview_classifier!G12)</f>
        <v>3.5367613088184917E-2</v>
      </c>
      <c r="H12" s="7">
        <f>IF(Wind_overview_classifier!H12=0,"",Wind_overview_classifier!H12)</f>
        <v>0.82333333333333303</v>
      </c>
      <c r="I12" s="10">
        <f>IF(Wind_overview_classifier!I12=0,"",Wind_overview_classifier!I12)</f>
        <v>5.3224987605029472E-2</v>
      </c>
      <c r="J12" s="7">
        <f>IF(Wind_overview_classifier!J12=0,"",Wind_overview_classifier!J12)</f>
        <v>0.80291666666666628</v>
      </c>
      <c r="K12" s="15">
        <f>IF(Wind_overview_classifier!K12=0,"",Wind_overview_classifier!K12)</f>
        <v>5.4098514818389974E-2</v>
      </c>
      <c r="L12" s="19">
        <f>IF(Wind_overview_classifier!L12=0,"",Wind_overview_classifier!L12)</f>
        <v>0.80833333333333302</v>
      </c>
      <c r="M12" s="10">
        <f>IF(Wind_overview_classifier!M12=0,"",Wind_overview_classifier!M12)</f>
        <v>3.3128954845828493E-2</v>
      </c>
      <c r="N12" s="7">
        <f>IF(Wind_overview_classifier!N12=0,"",Wind_overview_classifier!N12)</f>
        <v>0.80143518518518486</v>
      </c>
      <c r="O12" s="10">
        <f>IF(Wind_overview_classifier!O12=0,"",Wind_overview_classifier!O12)</f>
        <v>2.4968580221657339E-2</v>
      </c>
      <c r="P12" s="7">
        <f>IF(Wind_overview_classifier!P12=0,"",Wind_overview_classifier!P12)</f>
        <v>0.78499999999999959</v>
      </c>
      <c r="Q12" s="10">
        <f>IF(Wind_overview_classifier!Q12=0,"",Wind_overview_classifier!Q12)</f>
        <v>4.19739824250367E-2</v>
      </c>
      <c r="R12" s="7">
        <f>IF(Wind_overview_classifier!R12=0,"",Wind_overview_classifier!R12)</f>
        <v>0.77472222222222187</v>
      </c>
      <c r="S12" s="15">
        <f>IF(Wind_overview_classifier!S12=0,"",Wind_overview_classifier!S12)</f>
        <v>3.2014566755899074E-2</v>
      </c>
      <c r="U12" s="44">
        <f t="shared" si="0"/>
        <v>-5.6420233463035152E-2</v>
      </c>
      <c r="V12" s="44">
        <f t="shared" si="1"/>
        <v>-5.6672660890414783E-2</v>
      </c>
      <c r="X12" s="44">
        <f>(L12/Aug_overview_dataset!L12)-1</f>
        <v>-4.6214355948869468E-2</v>
      </c>
      <c r="Y12" s="44">
        <f>(N12/Aug_overview_dataset!N12)-1</f>
        <v>-1.3618233618233999E-2</v>
      </c>
    </row>
    <row r="13" spans="2:25" x14ac:dyDescent="0.3">
      <c r="B13" s="30" t="str">
        <f>IF(Wind_overview_classifier!B13=0,"",Wind_overview_classifier!B13)</f>
        <v/>
      </c>
      <c r="C13" s="25" t="str">
        <f>IF(Wind_overview_classifier!C13=0,"",Wind_overview_classifier!C13)</f>
        <v/>
      </c>
      <c r="D13" s="26" t="str">
        <f>IF(Wind_overview_classifier!D13=0,"",Wind_overview_classifier!D13)</f>
        <v/>
      </c>
      <c r="E13" s="31" t="str">
        <f>IF(Wind_overview_classifier!E13=0,"",Wind_overview_classifier!E13)</f>
        <v/>
      </c>
      <c r="F13" s="26" t="str">
        <f>IF(Wind_overview_classifier!F13=0,"",Wind_overview_classifier!F13)</f>
        <v/>
      </c>
      <c r="G13" s="31" t="str">
        <f>IF(Wind_overview_classifier!G13=0,"",Wind_overview_classifier!G13)</f>
        <v/>
      </c>
      <c r="H13" s="26" t="str">
        <f>IF(Wind_overview_classifier!H13=0,"",Wind_overview_classifier!H13)</f>
        <v/>
      </c>
      <c r="I13" s="31" t="str">
        <f>IF(Wind_overview_classifier!I13=0,"",Wind_overview_classifier!I13)</f>
        <v/>
      </c>
      <c r="J13" s="26" t="str">
        <f>IF(Wind_overview_classifier!J13=0,"",Wind_overview_classifier!J13)</f>
        <v/>
      </c>
      <c r="K13" s="32" t="str">
        <f>IF(Wind_overview_classifier!K13=0,"",Wind_overview_classifier!K13)</f>
        <v/>
      </c>
      <c r="L13" s="39" t="str">
        <f>IF(Wind_overview_classifier!L13=0,"",Wind_overview_classifier!L13)</f>
        <v/>
      </c>
      <c r="M13" s="42" t="str">
        <f>IF(Wind_overview_classifier!M13=0,"",Wind_overview_classifier!M13)</f>
        <v/>
      </c>
      <c r="N13" s="40" t="str">
        <f>IF(Wind_overview_classifier!N13=0,"",Wind_overview_classifier!N13)</f>
        <v/>
      </c>
      <c r="O13" s="42" t="str">
        <f>IF(Wind_overview_classifier!O13=0,"",Wind_overview_classifier!O13)</f>
        <v/>
      </c>
      <c r="P13" s="40" t="str">
        <f>IF(Wind_overview_classifier!P13=0,"",Wind_overview_classifier!P13)</f>
        <v/>
      </c>
      <c r="Q13" s="42" t="str">
        <f>IF(Wind_overview_classifier!Q13=0,"",Wind_overview_classifier!Q13)</f>
        <v/>
      </c>
      <c r="R13" s="40" t="str">
        <f>IF(Wind_overview_classifier!R13=0,"",Wind_overview_classifier!R13)</f>
        <v/>
      </c>
      <c r="S13" s="43" t="str">
        <f>IF(Wind_overview_classifier!S13=0,"",Wind_overview_classifier!S13)</f>
        <v/>
      </c>
      <c r="U13" s="54">
        <f>AVERAGE(U5:V12)</f>
        <v>-7.9568010334686051E-2</v>
      </c>
      <c r="V13" s="54"/>
      <c r="X13" s="54">
        <f>AVERAGE(X5:Y12)</f>
        <v>-6.9913669799093039E-2</v>
      </c>
      <c r="Y13" s="54"/>
    </row>
    <row r="14" spans="2:25" x14ac:dyDescent="0.3">
      <c r="B14" s="55" t="str">
        <f>IF(Wind_overview_classifier!B14=0,"",Wind_overview_classifier!B14)</f>
        <v>BDLib2</v>
      </c>
      <c r="C14" s="2" t="str">
        <f>IF(Wind_overview_classifier!C14=0,"",Wind_overview_classifier!C14)</f>
        <v>Forest</v>
      </c>
      <c r="D14" s="3">
        <f>IF(Wind_overview_classifier!D14=0,"",Wind_overview_classifier!D14)</f>
        <v>0.81018518518518468</v>
      </c>
      <c r="E14" s="8">
        <f>IF(Wind_overview_classifier!E14=0,"",Wind_overview_classifier!E14)</f>
        <v>4.2703157620741172E-2</v>
      </c>
      <c r="F14" s="3">
        <f>IF(Wind_overview_classifier!F14=0,"",Wind_overview_classifier!F14)</f>
        <v>0.79537037037037006</v>
      </c>
      <c r="G14" s="8">
        <f>IF(Wind_overview_classifier!G14=0,"",Wind_overview_classifier!G14)</f>
        <v>4.516203110465631E-2</v>
      </c>
      <c r="H14" s="3">
        <f>IF(Wind_overview_classifier!H14=0,"",Wind_overview_classifier!H14)</f>
        <v>0.75277777777777732</v>
      </c>
      <c r="I14" s="8">
        <f>IF(Wind_overview_classifier!I14=0,"",Wind_overview_classifier!I14)</f>
        <v>4.6729455114612718E-2</v>
      </c>
      <c r="J14" s="3">
        <f>IF(Wind_overview_classifier!J14=0,"",Wind_overview_classifier!J14)</f>
        <v>0.73888888888888837</v>
      </c>
      <c r="K14" s="13">
        <f>IF(Wind_overview_classifier!K14=0,"",Wind_overview_classifier!K14)</f>
        <v>1.0015420209622464E-2</v>
      </c>
      <c r="L14" s="17">
        <f>IF(Wind_overview_classifier!L14=0,"",Wind_overview_classifier!L14)</f>
        <v>0.74556530214424865</v>
      </c>
      <c r="M14" s="8">
        <f>IF(Wind_overview_classifier!M14=0,"",Wind_overview_classifier!M14)</f>
        <v>4.0205032782418049E-2</v>
      </c>
      <c r="N14" s="3">
        <f>IF(Wind_overview_classifier!N14=0,"",Wind_overview_classifier!N14)</f>
        <v>0.74658869395711436</v>
      </c>
      <c r="O14" s="8">
        <f>IF(Wind_overview_classifier!O14=0,"",Wind_overview_classifier!O14)</f>
        <v>3.9313170869671211E-2</v>
      </c>
      <c r="P14" s="3">
        <f>IF(Wind_overview_classifier!P14=0,"",Wind_overview_classifier!P14)</f>
        <v>0.72041910331383974</v>
      </c>
      <c r="Q14" s="8">
        <f>IF(Wind_overview_classifier!Q14=0,"",Wind_overview_classifier!Q14)</f>
        <v>2.7443484514318404E-2</v>
      </c>
      <c r="R14" s="3">
        <f>IF(Wind_overview_classifier!R14=0,"",Wind_overview_classifier!R14)</f>
        <v>0.70999025341130562</v>
      </c>
      <c r="S14" s="13">
        <f>IF(Wind_overview_classifier!S14=0,"",Wind_overview_classifier!S14)</f>
        <v>2.1166709549459383E-2</v>
      </c>
      <c r="U14" s="44">
        <f>(L14/D14)-1</f>
        <v>-7.975939849624103E-2</v>
      </c>
      <c r="V14" s="44">
        <f>(N14/F14)-1</f>
        <v>-6.1332026223883784E-2</v>
      </c>
      <c r="X14" s="44">
        <f>(L14/Aug_overview_dataset!L14)-1</f>
        <v>-6.1526193105140958E-2</v>
      </c>
      <c r="Y14" s="44">
        <f>(N14/Aug_overview_dataset!N14)-1</f>
        <v>-6.6764132553606692E-2</v>
      </c>
    </row>
    <row r="15" spans="2:25" x14ac:dyDescent="0.3">
      <c r="B15" s="49" t="str">
        <f>IF(Aug_overview_classifier!B15=0,"",Aug_overview_classifier!B15)</f>
        <v/>
      </c>
      <c r="C15" s="4" t="str">
        <f>IF(Wind_overview_classifier!C15=0,"",Wind_overview_classifier!C15)</f>
        <v>GNB</v>
      </c>
      <c r="D15" s="5">
        <f>IF(Wind_overview_classifier!D15=0,"",Wind_overview_classifier!D15)</f>
        <v>0.66481481481481441</v>
      </c>
      <c r="E15" s="9">
        <f>IF(Wind_overview_classifier!E15=0,"",Wind_overview_classifier!E15)</f>
        <v>5.1545057998950636E-2</v>
      </c>
      <c r="F15" s="5">
        <f>IF(Wind_overview_classifier!F15=0,"",Wind_overview_classifier!F15)</f>
        <v>0.66388888888888831</v>
      </c>
      <c r="G15" s="9">
        <f>IF(Wind_overview_classifier!G15=0,"",Wind_overview_classifier!G15)</f>
        <v>5.144516438181107E-2</v>
      </c>
      <c r="H15" s="5">
        <f>IF(Wind_overview_classifier!H15=0,"",Wind_overview_classifier!H15)</f>
        <v>0.63703703703703674</v>
      </c>
      <c r="I15" s="9">
        <f>IF(Wind_overview_classifier!I15=0,"",Wind_overview_classifier!I15)</f>
        <v>2.1576259625428047E-2</v>
      </c>
      <c r="J15" s="5">
        <f>IF(Wind_overview_classifier!J15=0,"",Wind_overview_classifier!J15)</f>
        <v>0.5851851851851847</v>
      </c>
      <c r="K15" s="14">
        <f>IF(Wind_overview_classifier!K15=0,"",Wind_overview_classifier!K15)</f>
        <v>3.1954507271735981E-2</v>
      </c>
      <c r="L15" s="18">
        <f>IF(Wind_overview_classifier!L15=0,"",Wind_overview_classifier!L15)</f>
        <v>0.56271929824561362</v>
      </c>
      <c r="M15" s="9">
        <f>IF(Wind_overview_classifier!M15=0,"",Wind_overview_classifier!M15)</f>
        <v>9.2086580301393731E-2</v>
      </c>
      <c r="N15" s="5">
        <f>IF(Wind_overview_classifier!N15=0,"",Wind_overview_classifier!N15)</f>
        <v>0.56237816764132498</v>
      </c>
      <c r="O15" s="9">
        <f>IF(Wind_overview_classifier!O15=0,"",Wind_overview_classifier!O15)</f>
        <v>9.1807782541410171E-2</v>
      </c>
      <c r="P15" s="5">
        <f>IF(Wind_overview_classifier!P15=0,"",Wind_overview_classifier!P15)</f>
        <v>0.63625730994151974</v>
      </c>
      <c r="Q15" s="9">
        <f>IF(Wind_overview_classifier!Q15=0,"",Wind_overview_classifier!Q15)</f>
        <v>2.0030840419244453E-2</v>
      </c>
      <c r="R15" s="5">
        <f>IF(Wind_overview_classifier!R15=0,"",Wind_overview_classifier!R15)</f>
        <v>0.59137426900584766</v>
      </c>
      <c r="S15" s="14">
        <f>IF(Wind_overview_classifier!S15=0,"",Wind_overview_classifier!S15)</f>
        <v>2.089825219249036E-2</v>
      </c>
      <c r="U15" s="44">
        <f t="shared" ref="U15:U21" si="2">(L15/D15)-1</f>
        <v>-0.15356985779211274</v>
      </c>
      <c r="V15" s="44">
        <f t="shared" ref="V15:V21" si="3">(N15/F15)-1</f>
        <v>-0.15290317844821266</v>
      </c>
      <c r="X15" s="44">
        <f>(L15/Aug_overview_dataset!L15)-1</f>
        <v>-0.18968421052631601</v>
      </c>
      <c r="Y15" s="44">
        <f>(N15/Aug_overview_dataset!N15)-1</f>
        <v>-0.19017543859649166</v>
      </c>
    </row>
    <row r="16" spans="2:25" x14ac:dyDescent="0.3">
      <c r="B16" s="49" t="str">
        <f>IF(Aug_overview_classifier!B16=0,"",Aug_overview_classifier!B16)</f>
        <v/>
      </c>
      <c r="C16" s="4" t="str">
        <f>IF(Wind_overview_classifier!C16=0,"",Wind_overview_classifier!C16)</f>
        <v>KNN</v>
      </c>
      <c r="D16" s="5">
        <f>IF(Wind_overview_classifier!D16=0,"",Wind_overview_classifier!D16)</f>
        <v>0.69259259259259187</v>
      </c>
      <c r="E16" s="9">
        <f>IF(Wind_overview_classifier!E16=0,"",Wind_overview_classifier!E16)</f>
        <v>4.8538305266967542E-2</v>
      </c>
      <c r="F16" s="5">
        <f>IF(Wind_overview_classifier!F16=0,"",Wind_overview_classifier!F16)</f>
        <v>0.66481481481481441</v>
      </c>
      <c r="G16" s="9">
        <f>IF(Wind_overview_classifier!G16=0,"",Wind_overview_classifier!G16)</f>
        <v>4.047683887850783E-2</v>
      </c>
      <c r="H16" s="5">
        <f>IF(Wind_overview_classifier!H16=0,"",Wind_overview_classifier!H16)</f>
        <v>0.65740740740740666</v>
      </c>
      <c r="I16" s="9">
        <f>IF(Wind_overview_classifier!I16=0,"",Wind_overview_classifier!I16)</f>
        <v>3.5282516450477065E-2</v>
      </c>
      <c r="J16" s="5">
        <f>IF(Wind_overview_classifier!J16=0,"",Wind_overview_classifier!J16)</f>
        <v>0.6138888888888886</v>
      </c>
      <c r="K16" s="14">
        <f>IF(Wind_overview_classifier!K16=0,"",Wind_overview_classifier!K16)</f>
        <v>1.001542020962245E-2</v>
      </c>
      <c r="L16" s="18">
        <f>IF(Wind_overview_classifier!L16=0,"",Wind_overview_classifier!L16)</f>
        <v>0.65882066276803064</v>
      </c>
      <c r="M16" s="9">
        <f>IF(Wind_overview_classifier!M16=0,"",Wind_overview_classifier!M16)</f>
        <v>1.2501781047949167E-2</v>
      </c>
      <c r="N16" s="5">
        <f>IF(Wind_overview_classifier!N16=0,"",Wind_overview_classifier!N16)</f>
        <v>0.63499025341130566</v>
      </c>
      <c r="O16" s="9">
        <f>IF(Wind_overview_classifier!O16=0,"",Wind_overview_classifier!O16)</f>
        <v>7.8490302058909344E-3</v>
      </c>
      <c r="P16" s="5">
        <f>IF(Wind_overview_classifier!P16=0,"",Wind_overview_classifier!P16)</f>
        <v>0.63386939571150069</v>
      </c>
      <c r="Q16" s="9">
        <f>IF(Wind_overview_classifier!Q16=0,"",Wind_overview_classifier!Q16)</f>
        <v>3.8412566079800998E-3</v>
      </c>
      <c r="R16" s="5">
        <f>IF(Wind_overview_classifier!R16=0,"",Wind_overview_classifier!R16)</f>
        <v>0.5937134502923973</v>
      </c>
      <c r="S16" s="14">
        <f>IF(Wind_overview_classifier!S16=0,"",Wind_overview_classifier!S16)</f>
        <v>1.3459823726881929E-2</v>
      </c>
      <c r="U16" s="44">
        <f t="shared" si="2"/>
        <v>-4.8761609907120529E-2</v>
      </c>
      <c r="V16" s="44">
        <f t="shared" si="3"/>
        <v>-4.4861457264330773E-2</v>
      </c>
      <c r="X16" s="44">
        <f>(L16/Aug_overview_dataset!L16)-1</f>
        <v>3.1197559115178741E-2</v>
      </c>
      <c r="Y16" s="44">
        <f>(N16/Aug_overview_dataset!N16)-1</f>
        <v>2.0520050125313549E-2</v>
      </c>
    </row>
    <row r="17" spans="2:25" x14ac:dyDescent="0.3">
      <c r="B17" s="49" t="str">
        <f>IF(Aug_overview_classifier!B17=0,"",Aug_overview_classifier!B17)</f>
        <v/>
      </c>
      <c r="C17" s="4" t="str">
        <f>IF(Wind_overview_classifier!C17=0,"",Wind_overview_classifier!C17)</f>
        <v>LR</v>
      </c>
      <c r="D17" s="5">
        <f>IF(Wind_overview_classifier!D17=0,"",Wind_overview_classifier!D17)</f>
        <v>0.780555555555555</v>
      </c>
      <c r="E17" s="9">
        <f>IF(Wind_overview_classifier!E17=0,"",Wind_overview_classifier!E17)</f>
        <v>3.3793125168323522E-2</v>
      </c>
      <c r="F17" s="5">
        <f>IF(Wind_overview_classifier!F17=0,"",Wind_overview_classifier!F17)</f>
        <v>0.78518518518518465</v>
      </c>
      <c r="G17" s="9">
        <f>IF(Wind_overview_classifier!G17=0,"",Wind_overview_classifier!G17)</f>
        <v>2.7824035557993895E-2</v>
      </c>
      <c r="H17" s="5">
        <f>IF(Wind_overview_classifier!H17=0,"",Wind_overview_classifier!H17)</f>
        <v>0.77592592592592535</v>
      </c>
      <c r="I17" s="9">
        <f>IF(Wind_overview_classifier!I17=0,"",Wind_overview_classifier!I17)</f>
        <v>3.2195071575396021E-2</v>
      </c>
      <c r="J17" s="5">
        <f>IF(Wind_overview_classifier!J17=0,"",Wind_overview_classifier!J17)</f>
        <v>0.77592592592592524</v>
      </c>
      <c r="K17" s="14">
        <f>IF(Wind_overview_classifier!K17=0,"",Wind_overview_classifier!K17)</f>
        <v>3.5282516450477065E-2</v>
      </c>
      <c r="L17" s="18">
        <f>IF(Wind_overview_classifier!L17=0,"",Wind_overview_classifier!L17)</f>
        <v>0.75019493177387842</v>
      </c>
      <c r="M17" s="9">
        <f>IF(Wind_overview_classifier!M17=0,"",Wind_overview_classifier!M17)</f>
        <v>3.2256754579084349E-2</v>
      </c>
      <c r="N17" s="5">
        <f>IF(Wind_overview_classifier!N17=0,"",Wind_overview_classifier!N17)</f>
        <v>0.73323586744639335</v>
      </c>
      <c r="O17" s="9">
        <f>IF(Wind_overview_classifier!O17=0,"",Wind_overview_classifier!O17)</f>
        <v>8.5614780725135672E-3</v>
      </c>
      <c r="P17" s="5">
        <f>IF(Wind_overview_classifier!P17=0,"",Wind_overview_classifier!P17)</f>
        <v>0.74951267056530169</v>
      </c>
      <c r="Q17" s="9">
        <f>IF(Wind_overview_classifier!Q17=0,"",Wind_overview_classifier!Q17)</f>
        <v>3.2939973227592616E-2</v>
      </c>
      <c r="R17" s="5">
        <f>IF(Wind_overview_classifier!R17=0,"",Wind_overview_classifier!R17)</f>
        <v>0.7277777777777773</v>
      </c>
      <c r="S17" s="14">
        <f>IF(Wind_overview_classifier!S17=0,"",Wind_overview_classifier!S17)</f>
        <v>1.1321681226052151E-2</v>
      </c>
      <c r="U17" s="44">
        <f t="shared" si="2"/>
        <v>-3.8896172816382801E-2</v>
      </c>
      <c r="V17" s="44">
        <f t="shared" si="3"/>
        <v>-6.6161866931479518E-2</v>
      </c>
      <c r="X17" s="44">
        <f>(L17/Aug_overview_dataset!L17)-1</f>
        <v>7.724535218643247E-3</v>
      </c>
      <c r="Y17" s="44">
        <f>(N17/Aug_overview_dataset!N17)-1</f>
        <v>-5.7268170426065579E-2</v>
      </c>
    </row>
    <row r="18" spans="2:25" x14ac:dyDescent="0.3">
      <c r="B18" s="49" t="str">
        <f>IF(Aug_overview_classifier!B18=0,"",Aug_overview_classifier!B18)</f>
        <v/>
      </c>
      <c r="C18" s="4" t="str">
        <f>IF(Wind_overview_classifier!C18=0,"",Wind_overview_classifier!C18)</f>
        <v>SVM</v>
      </c>
      <c r="D18" s="5">
        <f>IF(Wind_overview_classifier!D18=0,"",Wind_overview_classifier!D18)</f>
        <v>0.77407407407407336</v>
      </c>
      <c r="E18" s="9">
        <f>IF(Wind_overview_classifier!E18=0,"",Wind_overview_classifier!E18)</f>
        <v>8.9293062601788382E-3</v>
      </c>
      <c r="F18" s="5">
        <f>IF(Wind_overview_classifier!F18=0,"",Wind_overview_classifier!F18)</f>
        <v>0.77314814814814758</v>
      </c>
      <c r="G18" s="9">
        <f>IF(Wind_overview_classifier!G18=0,"",Wind_overview_classifier!G18)</f>
        <v>1.8907942459872321E-2</v>
      </c>
      <c r="H18" s="5">
        <f>IF(Wind_overview_classifier!H18=0,"",Wind_overview_classifier!H18)</f>
        <v>0.7638888888888884</v>
      </c>
      <c r="I18" s="9">
        <f>IF(Wind_overview_classifier!I18=0,"",Wind_overview_classifier!I18)</f>
        <v>1.2729376930432832E-2</v>
      </c>
      <c r="J18" s="5">
        <f>IF(Wind_overview_classifier!J18=0,"",Wind_overview_classifier!J18)</f>
        <v>0.75740740740740709</v>
      </c>
      <c r="K18" s="14">
        <f>IF(Wind_overview_classifier!K18=0,"",Wind_overview_classifier!K18)</f>
        <v>9.7552349563449318E-3</v>
      </c>
      <c r="L18" s="18">
        <f>IF(Wind_overview_classifier!L18=0,"",Wind_overview_classifier!L18)</f>
        <v>0.74566276803118858</v>
      </c>
      <c r="M18" s="9">
        <f>IF(Wind_overview_classifier!M18=0,"",Wind_overview_classifier!M18)</f>
        <v>3.4952937200327654E-2</v>
      </c>
      <c r="N18" s="5">
        <f>IF(Wind_overview_classifier!N18=0,"",Wind_overview_classifier!N18)</f>
        <v>0.7334795321637424</v>
      </c>
      <c r="O18" s="9">
        <f>IF(Wind_overview_classifier!O18=0,"",Wind_overview_classifier!O18)</f>
        <v>2.2017854505703094E-2</v>
      </c>
      <c r="P18" s="5">
        <f>IF(Wind_overview_classifier!P18=0,"",Wind_overview_classifier!P18)</f>
        <v>0.7448343079922024</v>
      </c>
      <c r="Q18" s="9">
        <f>IF(Wind_overview_classifier!Q18=0,"",Wind_overview_classifier!Q18)</f>
        <v>3.4676665507489365E-2</v>
      </c>
      <c r="R18" s="5">
        <f>IF(Wind_overview_classifier!R18=0,"",Wind_overview_classifier!R18)</f>
        <v>0.73347953216374207</v>
      </c>
      <c r="S18" s="14">
        <f>IF(Wind_overview_classifier!S18=0,"",Wind_overview_classifier!S18)</f>
        <v>2.1004350908505859E-2</v>
      </c>
      <c r="U18" s="44">
        <f t="shared" si="2"/>
        <v>-3.6703601108032946E-2</v>
      </c>
      <c r="V18" s="44">
        <f t="shared" si="3"/>
        <v>-5.1307910494799547E-2</v>
      </c>
      <c r="X18" s="44">
        <f>(L18/Aug_overview_dataset!L18)-1</f>
        <v>-2.0297093097707997E-2</v>
      </c>
      <c r="Y18" s="44">
        <f>(N18/Aug_overview_dataset!N18)-1</f>
        <v>1.5587044534412842E-2</v>
      </c>
    </row>
    <row r="19" spans="2:25" x14ac:dyDescent="0.3">
      <c r="B19" s="49" t="str">
        <f>IF(Aug_overview_classifier!B19=0,"",Aug_overview_classifier!B19)</f>
        <v/>
      </c>
      <c r="C19" s="4" t="str">
        <f>IF(Wind_overview_classifier!C19=0,"",Wind_overview_classifier!C19)</f>
        <v>Voting</v>
      </c>
      <c r="D19" s="5">
        <f>IF(Wind_overview_classifier!D19=0,"",Wind_overview_classifier!D19)</f>
        <v>0.76666666666666627</v>
      </c>
      <c r="E19" s="9">
        <f>IF(Wind_overview_classifier!E19=0,"",Wind_overview_classifier!E19)</f>
        <v>3.2749517007087892E-2</v>
      </c>
      <c r="F19" s="5">
        <f>IF(Wind_overview_classifier!F19=0,"",Wind_overview_classifier!F19)</f>
        <v>0.77870370370370345</v>
      </c>
      <c r="G19" s="9">
        <f>IF(Wind_overview_classifier!G19=0,"",Wind_overview_classifier!G19)</f>
        <v>4.4990854123171491E-2</v>
      </c>
      <c r="H19" s="5">
        <f>IF(Wind_overview_classifier!H19=0,"",Wind_overview_classifier!H19)</f>
        <v>0.76666666666666627</v>
      </c>
      <c r="I19" s="9">
        <f>IF(Wind_overview_classifier!I19=0,"",Wind_overview_classifier!I19)</f>
        <v>4.4444444444444509E-2</v>
      </c>
      <c r="J19" s="5">
        <f>IF(Wind_overview_classifier!J19=0,"",Wind_overview_classifier!J19)</f>
        <v>0.75092592592592533</v>
      </c>
      <c r="K19" s="14">
        <f>IF(Wind_overview_classifier!K19=0,"",Wind_overview_classifier!K19)</f>
        <v>6.9740111324631537E-2</v>
      </c>
      <c r="L19" s="18">
        <f>IF(Wind_overview_classifier!L19=0,"",Wind_overview_classifier!L19)</f>
        <v>0.74668615984405395</v>
      </c>
      <c r="M19" s="9">
        <f>IF(Wind_overview_classifier!M19=0,"",Wind_overview_classifier!M19)</f>
        <v>3.4360250327215923E-2</v>
      </c>
      <c r="N19" s="5">
        <f>IF(Wind_overview_classifier!N19=0,"",Wind_overview_classifier!N19)</f>
        <v>0.74468810916179295</v>
      </c>
      <c r="O19" s="9">
        <f>IF(Wind_overview_classifier!O19=0,"",Wind_overview_classifier!O19)</f>
        <v>2.3585788084932675E-2</v>
      </c>
      <c r="P19" s="5">
        <f>IF(Wind_overview_classifier!P19=0,"",Wind_overview_classifier!P19)</f>
        <v>0.75048732943469776</v>
      </c>
      <c r="Q19" s="9">
        <f>IF(Wind_overview_classifier!Q19=0,"",Wind_overview_classifier!Q19)</f>
        <v>2.4644948647513047E-2</v>
      </c>
      <c r="R19" s="5">
        <f>IF(Wind_overview_classifier!R19=0,"",Wind_overview_classifier!R19)</f>
        <v>0.74137426900584769</v>
      </c>
      <c r="S19" s="14">
        <f>IF(Wind_overview_classifier!S19=0,"",Wind_overview_classifier!S19)</f>
        <v>1.7816473545345952E-2</v>
      </c>
      <c r="U19" s="44">
        <f t="shared" si="2"/>
        <v>-2.6061530638189945E-2</v>
      </c>
      <c r="V19" s="44">
        <f t="shared" si="3"/>
        <v>-4.3682333062144307E-2</v>
      </c>
      <c r="X19" s="44">
        <f>(L19/Aug_overview_dataset!L19)-1</f>
        <v>2.598098299183027E-2</v>
      </c>
      <c r="Y19" s="44">
        <f>(N19/Aug_overview_dataset!N19)-1</f>
        <v>-2.1577666794723949E-2</v>
      </c>
    </row>
    <row r="20" spans="2:25" x14ac:dyDescent="0.3">
      <c r="B20" s="49" t="str">
        <f>IF(Aug_overview_classifier!B20=0,"",Aug_overview_classifier!B20)</f>
        <v/>
      </c>
      <c r="C20" s="4" t="str">
        <f>IF(Wind_overview_classifier!C20=0,"",Wind_overview_classifier!C20)</f>
        <v>ANN</v>
      </c>
      <c r="D20" s="5">
        <f>IF(Wind_overview_classifier!D20=0,"",Wind_overview_classifier!D20)</f>
        <v>0.78055555555555534</v>
      </c>
      <c r="E20" s="9">
        <f>IF(Wind_overview_classifier!E20=0,"",Wind_overview_classifier!E20)</f>
        <v>3.0932024237944528E-2</v>
      </c>
      <c r="F20" s="5">
        <f>IF(Wind_overview_classifier!F20=0,"",Wind_overview_classifier!F20)</f>
        <v>0.79722222222222205</v>
      </c>
      <c r="G20" s="9">
        <f>IF(Wind_overview_classifier!G20=0,"",Wind_overview_classifier!G20)</f>
        <v>1.1111111111111018E-2</v>
      </c>
      <c r="H20" s="5">
        <f>IF(Wind_overview_classifier!H20=0,"",Wind_overview_classifier!H20)</f>
        <v>0.76018518518518474</v>
      </c>
      <c r="I20" s="9">
        <f>IF(Wind_overview_classifier!I20=0,"",Wind_overview_classifier!I20)</f>
        <v>3.7917768943413428E-2</v>
      </c>
      <c r="J20" s="5">
        <f>IF(Wind_overview_classifier!J20=0,"",Wind_overview_classifier!J20)</f>
        <v>0.76203703703703629</v>
      </c>
      <c r="K20" s="14">
        <f>IF(Wind_overview_classifier!K20=0,"",Wind_overview_classifier!K20)</f>
        <v>2.0475318877311209E-2</v>
      </c>
      <c r="L20" s="18">
        <f>IF(Wind_overview_classifier!L20=0,"",Wind_overview_classifier!L20)</f>
        <v>0.75346003898635427</v>
      </c>
      <c r="M20" s="9">
        <f>IF(Wind_overview_classifier!M20=0,"",Wind_overview_classifier!M20)</f>
        <v>4.9842938685010413E-2</v>
      </c>
      <c r="N20" s="5">
        <f>IF(Wind_overview_classifier!N20=0,"",Wind_overview_classifier!N20)</f>
        <v>0.75789473684210462</v>
      </c>
      <c r="O20" s="9">
        <f>IF(Wind_overview_classifier!O20=0,"",Wind_overview_classifier!O20)</f>
        <v>1.9147024027771721E-2</v>
      </c>
      <c r="P20" s="5">
        <f>IF(Wind_overview_classifier!P20=0,"",Wind_overview_classifier!P20)</f>
        <v>0.76135477582845945</v>
      </c>
      <c r="Q20" s="9">
        <f>IF(Wind_overview_classifier!Q20=0,"",Wind_overview_classifier!Q20)</f>
        <v>1.8157125666052678E-2</v>
      </c>
      <c r="R20" s="5">
        <f>IF(Wind_overview_classifier!R20=0,"",Wind_overview_classifier!R20)</f>
        <v>0.75151072124756302</v>
      </c>
      <c r="S20" s="14">
        <f>IF(Wind_overview_classifier!S20=0,"",Wind_overview_classifier!S20)</f>
        <v>9.4185790570313638E-3</v>
      </c>
      <c r="U20" s="44">
        <f t="shared" si="2"/>
        <v>-3.4713117312855424E-2</v>
      </c>
      <c r="V20" s="44">
        <f t="shared" si="3"/>
        <v>-4.9330643682377273E-2</v>
      </c>
      <c r="X20" s="44">
        <f>(L20/Aug_overview_dataset!L20)-1</f>
        <v>0.11166235260281798</v>
      </c>
      <c r="Y20" s="44">
        <f>(N20/Aug_overview_dataset!N20)-1</f>
        <v>0.11820534943917083</v>
      </c>
    </row>
    <row r="21" spans="2:25" x14ac:dyDescent="0.3">
      <c r="B21" s="50" t="str">
        <f>IF(Aug_overview_classifier!B21=0,"",Aug_overview_classifier!B21)</f>
        <v/>
      </c>
      <c r="C21" s="6" t="str">
        <f>IF(Wind_overview_classifier!C21=0,"",Wind_overview_classifier!C21)</f>
        <v>CNN 1D</v>
      </c>
      <c r="D21" s="7">
        <f>IF(Wind_overview_classifier!D21=0,"",Wind_overview_classifier!D21)</f>
        <v>0.78611111111111065</v>
      </c>
      <c r="E21" s="10">
        <f>IF(Wind_overview_classifier!E21=0,"",Wind_overview_classifier!E21)</f>
        <v>2.2047927592205158E-2</v>
      </c>
      <c r="F21" s="7">
        <f>IF(Wind_overview_classifier!F21=0,"",Wind_overview_classifier!F21)</f>
        <v>0.73611111111111072</v>
      </c>
      <c r="G21" s="10">
        <f>IF(Wind_overview_classifier!G21=0,"",Wind_overview_classifier!G21)</f>
        <v>5.8794473579213129E-2</v>
      </c>
      <c r="H21" s="7">
        <f>IF(Wind_overview_classifier!H21=0,"",Wind_overview_classifier!H21)</f>
        <v>0.68796296296296278</v>
      </c>
      <c r="I21" s="10">
        <f>IF(Wind_overview_classifier!I21=0,"",Wind_overview_classifier!I21)</f>
        <v>3.3139870681802144E-2</v>
      </c>
      <c r="J21" s="7">
        <f>IF(Wind_overview_classifier!J21=0,"",Wind_overview_classifier!J21)</f>
        <v>0.656481481481481</v>
      </c>
      <c r="K21" s="15">
        <f>IF(Wind_overview_classifier!K21=0,"",Wind_overview_classifier!K21)</f>
        <v>4.169751944147327E-2</v>
      </c>
      <c r="L21" s="19">
        <f>IF(Wind_overview_classifier!L21=0,"",Wind_overview_classifier!L21)</f>
        <v>0.7654483430799216</v>
      </c>
      <c r="M21" s="10">
        <f>IF(Wind_overview_classifier!M21=0,"",Wind_overview_classifier!M21)</f>
        <v>2.2608567061708155E-2</v>
      </c>
      <c r="N21" s="7">
        <f>IF(Wind_overview_classifier!N21=0,"",Wind_overview_classifier!N21)</f>
        <v>0.74454191033138362</v>
      </c>
      <c r="O21" s="10">
        <f>IF(Wind_overview_classifier!O21=0,"",Wind_overview_classifier!O21)</f>
        <v>2.6400259709126597E-2</v>
      </c>
      <c r="P21" s="7">
        <f>IF(Wind_overview_classifier!P21=0,"",Wind_overview_classifier!P21)</f>
        <v>0.72592592592592542</v>
      </c>
      <c r="Q21" s="10">
        <f>IF(Wind_overview_classifier!Q21=0,"",Wind_overview_classifier!Q21)</f>
        <v>1.8632370343773113E-2</v>
      </c>
      <c r="R21" s="7">
        <f>IF(Wind_overview_classifier!R21=0,"",Wind_overview_classifier!R21)</f>
        <v>0.72499999999999964</v>
      </c>
      <c r="S21" s="15">
        <f>IF(Wind_overview_classifier!S21=0,"",Wind_overview_classifier!S21)</f>
        <v>1.9706496055853336E-2</v>
      </c>
      <c r="U21" s="44">
        <f t="shared" si="2"/>
        <v>-2.6284793255222816E-2</v>
      </c>
      <c r="V21" s="44">
        <f t="shared" si="3"/>
        <v>1.1453161204899143E-2</v>
      </c>
      <c r="X21" s="44">
        <f>(L21/Aug_overview_dataset!L21)-1</f>
        <v>0.10224561403508736</v>
      </c>
      <c r="Y21" s="44">
        <f>(N21/Aug_overview_dataset!N21)-1</f>
        <v>0.19658521303258114</v>
      </c>
    </row>
    <row r="22" spans="2:25" x14ac:dyDescent="0.3">
      <c r="B22" s="30" t="str">
        <f>IF(Wind_overview_classifier!B22=0,"",Wind_overview_classifier!B22)</f>
        <v/>
      </c>
      <c r="C22" s="25" t="str">
        <f>IF(Wind_overview_classifier!C22=0,"",Wind_overview_classifier!C22)</f>
        <v/>
      </c>
      <c r="D22" s="26" t="str">
        <f>IF(Wind_overview_classifier!D22=0,"",Wind_overview_classifier!D22)</f>
        <v/>
      </c>
      <c r="E22" s="31" t="str">
        <f>IF(Wind_overview_classifier!E22=0,"",Wind_overview_classifier!E22)</f>
        <v/>
      </c>
      <c r="F22" s="26" t="str">
        <f>IF(Wind_overview_classifier!F22=0,"",Wind_overview_classifier!F22)</f>
        <v/>
      </c>
      <c r="G22" s="31" t="str">
        <f>IF(Wind_overview_classifier!G22=0,"",Wind_overview_classifier!G22)</f>
        <v/>
      </c>
      <c r="H22" s="26" t="str">
        <f>IF(Wind_overview_classifier!H22=0,"",Wind_overview_classifier!H22)</f>
        <v/>
      </c>
      <c r="I22" s="31" t="str">
        <f>IF(Wind_overview_classifier!I22=0,"",Wind_overview_classifier!I22)</f>
        <v/>
      </c>
      <c r="J22" s="26" t="str">
        <f>IF(Wind_overview_classifier!J22=0,"",Wind_overview_classifier!J22)</f>
        <v/>
      </c>
      <c r="K22" s="32" t="str">
        <f>IF(Wind_overview_classifier!K22=0,"",Wind_overview_classifier!K22)</f>
        <v/>
      </c>
      <c r="L22" s="39" t="str">
        <f>IF(Wind_overview_classifier!L22=0,"",Wind_overview_classifier!L22)</f>
        <v/>
      </c>
      <c r="M22" s="42" t="str">
        <f>IF(Wind_overview_classifier!M22=0,"",Wind_overview_classifier!M22)</f>
        <v/>
      </c>
      <c r="N22" s="40" t="str">
        <f>IF(Wind_overview_classifier!N22=0,"",Wind_overview_classifier!N22)</f>
        <v/>
      </c>
      <c r="O22" s="42" t="str">
        <f>IF(Wind_overview_classifier!O22=0,"",Wind_overview_classifier!O22)</f>
        <v/>
      </c>
      <c r="P22" s="40" t="str">
        <f>IF(Wind_overview_classifier!P22=0,"",Wind_overview_classifier!P22)</f>
        <v/>
      </c>
      <c r="Q22" s="42" t="str">
        <f>IF(Wind_overview_classifier!Q22=0,"",Wind_overview_classifier!Q22)</f>
        <v/>
      </c>
      <c r="R22" s="40" t="str">
        <f>IF(Wind_overview_classifier!R22=0,"",Wind_overview_classifier!R22)</f>
        <v/>
      </c>
      <c r="S22" s="43" t="str">
        <f>IF(Wind_overview_classifier!S22=0,"",Wind_overview_classifier!S22)</f>
        <v/>
      </c>
      <c r="U22" s="54">
        <f>AVERAGE(U14:V21)</f>
        <v>-5.6429771014280435E-2</v>
      </c>
      <c r="V22" s="54"/>
      <c r="X22" s="54">
        <f>AVERAGE(X14:Y21)</f>
        <v>1.4009872496864445E-3</v>
      </c>
      <c r="Y22" s="54"/>
    </row>
    <row r="23" spans="2:25" x14ac:dyDescent="0.3">
      <c r="B23" s="55" t="str">
        <f>IF(Wind_overview_classifier!B23=0,"",Wind_overview_classifier!B23)</f>
        <v>US8K</v>
      </c>
      <c r="C23" s="2" t="str">
        <f>IF(Wind_overview_classifier!C23=0,"",Wind_overview_classifier!C23)</f>
        <v>Forest</v>
      </c>
      <c r="D23" s="3">
        <f>IF(Wind_overview_classifier!D23=0,"",Wind_overview_classifier!D23)</f>
        <v>0.6775615024024223</v>
      </c>
      <c r="E23" s="8">
        <f>IF(Wind_overview_classifier!E23=0,"",Wind_overview_classifier!E23)</f>
        <v>3.9694761065074406E-2</v>
      </c>
      <c r="F23" s="3">
        <f>IF(Wind_overview_classifier!F23=0,"",Wind_overview_classifier!F23)</f>
        <v>0.67701075028200131</v>
      </c>
      <c r="G23" s="8">
        <f>IF(Wind_overview_classifier!G23=0,"",Wind_overview_classifier!G23)</f>
        <v>3.9892413190267345E-2</v>
      </c>
      <c r="H23" s="3">
        <f>IF(Wind_overview_classifier!H23=0,"",Wind_overview_classifier!H23)</f>
        <v>0.65953401779962006</v>
      </c>
      <c r="I23" s="8">
        <f>IF(Wind_overview_classifier!I23=0,"",Wind_overview_classifier!I23)</f>
        <v>3.6862280641784734E-2</v>
      </c>
      <c r="J23" s="3">
        <f>IF(Wind_overview_classifier!J23=0,"",Wind_overview_classifier!J23)</f>
        <v>0.65596916664442972</v>
      </c>
      <c r="K23" s="13">
        <f>IF(Wind_overview_classifier!K23=0,"",Wind_overview_classifier!K23)</f>
        <v>3.3688933141679679E-2</v>
      </c>
      <c r="L23" s="17">
        <f>IF(Wind_overview_classifier!L23=0,"",Wind_overview_classifier!L23)</f>
        <v>0.62852368686268834</v>
      </c>
      <c r="M23" s="8">
        <f>IF(Wind_overview_classifier!M23=0,"",Wind_overview_classifier!M23)</f>
        <v>3.9634335149628608E-2</v>
      </c>
      <c r="N23" s="3">
        <f>IF(Wind_overview_classifier!N23=0,"",Wind_overview_classifier!N23)</f>
        <v>0.62840081756783173</v>
      </c>
      <c r="O23" s="8">
        <f>IF(Wind_overview_classifier!O23=0,"",Wind_overview_classifier!O23)</f>
        <v>4.4643017846348901E-2</v>
      </c>
      <c r="P23" s="3">
        <f>IF(Wind_overview_classifier!P23=0,"",Wind_overview_classifier!P23)</f>
        <v>0.62789443815858725</v>
      </c>
      <c r="Q23" s="8">
        <f>IF(Wind_overview_classifier!Q23=0,"",Wind_overview_classifier!Q23)</f>
        <v>4.3262174580141199E-2</v>
      </c>
      <c r="R23" s="3">
        <f>IF(Wind_overview_classifier!R23=0,"",Wind_overview_classifier!R23)</f>
        <v>0.62840081756783173</v>
      </c>
      <c r="S23" s="13">
        <f>IF(Wind_overview_classifier!S23=0,"",Wind_overview_classifier!S23)</f>
        <v>4.4643017846348901E-2</v>
      </c>
      <c r="U23" s="44">
        <f>(L23/D23)-1</f>
        <v>-7.2373969544994976E-2</v>
      </c>
      <c r="V23" s="44">
        <f>(N23/F23)-1</f>
        <v>-7.1800828412136197E-2</v>
      </c>
      <c r="X23" s="44">
        <f>(L23/Aug_overview_dataset!L23)-1</f>
        <v>-7.7265686443465653E-2</v>
      </c>
      <c r="Y23" s="44">
        <f>(N23/Aug_overview_dataset!N23)-1</f>
        <v>-7.3305794695187276E-2</v>
      </c>
    </row>
    <row r="24" spans="2:25" x14ac:dyDescent="0.3">
      <c r="B24" s="49" t="str">
        <f>IF(Aug_overview_classifier!B24=0,"",Aug_overview_classifier!B24)</f>
        <v/>
      </c>
      <c r="C24" s="4" t="str">
        <f>IF(Wind_overview_classifier!C24=0,"",Wind_overview_classifier!C24)</f>
        <v>GNB</v>
      </c>
      <c r="D24" s="5">
        <f>IF(Wind_overview_classifier!D24=0,"",Wind_overview_classifier!D24)</f>
        <v>0.41930612852983512</v>
      </c>
      <c r="E24" s="9">
        <f>IF(Wind_overview_classifier!E24=0,"",Wind_overview_classifier!E24)</f>
        <v>4.5174943819536649E-2</v>
      </c>
      <c r="F24" s="5">
        <f>IF(Wind_overview_classifier!F24=0,"",Wind_overview_classifier!F24)</f>
        <v>0.41930612852983512</v>
      </c>
      <c r="G24" s="9">
        <f>IF(Wind_overview_classifier!G24=0,"",Wind_overview_classifier!G24)</f>
        <v>4.5174943819536649E-2</v>
      </c>
      <c r="H24" s="5">
        <f>IF(Wind_overview_classifier!H24=0,"",Wind_overview_classifier!H24)</f>
        <v>0.4633617871664592</v>
      </c>
      <c r="I24" s="9">
        <f>IF(Wind_overview_classifier!I24=0,"",Wind_overview_classifier!I24)</f>
        <v>3.603661236639754E-2</v>
      </c>
      <c r="J24" s="5">
        <f>IF(Wind_overview_classifier!J24=0,"",Wind_overview_classifier!J24)</f>
        <v>0.35061459901407588</v>
      </c>
      <c r="K24" s="14">
        <f>IF(Wind_overview_classifier!K24=0,"",Wind_overview_classifier!K24)</f>
        <v>3.672206510859357E-2</v>
      </c>
      <c r="L24" s="18">
        <f>IF(Wind_overview_classifier!L24=0,"",Wind_overview_classifier!L24)</f>
        <v>0.40304787689628363</v>
      </c>
      <c r="M24" s="9">
        <f>IF(Wind_overview_classifier!M24=0,"",Wind_overview_classifier!M24)</f>
        <v>4.2397145302526543E-2</v>
      </c>
      <c r="N24" s="5">
        <f>IF(Wind_overview_classifier!N24=0,"",Wind_overview_classifier!N24)</f>
        <v>0.36315481329550153</v>
      </c>
      <c r="O24" s="9">
        <f>IF(Wind_overview_classifier!O24=0,"",Wind_overview_classifier!O24)</f>
        <v>3.997170768273773E-2</v>
      </c>
      <c r="P24" s="5">
        <f>IF(Wind_overview_classifier!P24=0,"",Wind_overview_classifier!P24)</f>
        <v>0.43969694001954995</v>
      </c>
      <c r="Q24" s="9">
        <f>IF(Wind_overview_classifier!Q24=0,"",Wind_overview_classifier!Q24)</f>
        <v>3.3093713145525269E-2</v>
      </c>
      <c r="R24" s="5">
        <f>IF(Wind_overview_classifier!R24=0,"",Wind_overview_classifier!R24)</f>
        <v>0.36315481329550153</v>
      </c>
      <c r="S24" s="14">
        <f>IF(Wind_overview_classifier!S24=0,"",Wind_overview_classifier!S24)</f>
        <v>3.997170768273773E-2</v>
      </c>
      <c r="U24" s="44">
        <f t="shared" ref="U24:U30" si="4">(L24/D24)-1</f>
        <v>-3.8774180788999968E-2</v>
      </c>
      <c r="V24" s="44">
        <f t="shared" ref="V24:V30" si="5">(N24/F24)-1</f>
        <v>-0.13391484505893225</v>
      </c>
      <c r="X24" s="44">
        <f>(L24/Aug_overview_dataset!L24)-1</f>
        <v>-0.10577940322136037</v>
      </c>
      <c r="Y24" s="44">
        <f>(N24/Aug_overview_dataset!N24)-1</f>
        <v>-0.19428799285871357</v>
      </c>
    </row>
    <row r="25" spans="2:25" x14ac:dyDescent="0.3">
      <c r="B25" s="49" t="str">
        <f>IF(Aug_overview_classifier!B25=0,"",Aug_overview_classifier!B25)</f>
        <v/>
      </c>
      <c r="C25" s="4" t="str">
        <f>IF(Wind_overview_classifier!C25=0,"",Wind_overview_classifier!C25)</f>
        <v>KNN</v>
      </c>
      <c r="D25" s="5">
        <f>IF(Wind_overview_classifier!D25=0,"",Wind_overview_classifier!D25)</f>
        <v>0.57386420423432549</v>
      </c>
      <c r="E25" s="9">
        <f>IF(Wind_overview_classifier!E25=0,"",Wind_overview_classifier!E25)</f>
        <v>5.2677346025924325E-2</v>
      </c>
      <c r="F25" s="5">
        <f>IF(Wind_overview_classifier!F25=0,"",Wind_overview_classifier!F25)</f>
        <v>0.57627406078347732</v>
      </c>
      <c r="G25" s="9">
        <f>IF(Wind_overview_classifier!G25=0,"",Wind_overview_classifier!G25)</f>
        <v>4.6309687563498243E-2</v>
      </c>
      <c r="H25" s="5">
        <f>IF(Wind_overview_classifier!H25=0,"",Wind_overview_classifier!H25)</f>
        <v>0.56419850464924826</v>
      </c>
      <c r="I25" s="9">
        <f>IF(Wind_overview_classifier!I25=0,"",Wind_overview_classifier!I25)</f>
        <v>5.1758430188120853E-2</v>
      </c>
      <c r="J25" s="5">
        <f>IF(Wind_overview_classifier!J25=0,"",Wind_overview_classifier!J25)</f>
        <v>0.56403543926158206</v>
      </c>
      <c r="K25" s="14">
        <f>IF(Wind_overview_classifier!K25=0,"",Wind_overview_classifier!K25)</f>
        <v>4.745680198721007E-2</v>
      </c>
      <c r="L25" s="18">
        <f>IF(Wind_overview_classifier!L25=0,"",Wind_overview_classifier!L25)</f>
        <v>0.53544494148629063</v>
      </c>
      <c r="M25" s="9">
        <f>IF(Wind_overview_classifier!M25=0,"",Wind_overview_classifier!M25)</f>
        <v>5.4117672245507523E-2</v>
      </c>
      <c r="N25" s="5">
        <f>IF(Wind_overview_classifier!N25=0,"",Wind_overview_classifier!N25)</f>
        <v>0.52926075272628847</v>
      </c>
      <c r="O25" s="9">
        <f>IF(Wind_overview_classifier!O25=0,"",Wind_overview_classifier!O25)</f>
        <v>4.987208440938274E-2</v>
      </c>
      <c r="P25" s="5">
        <f>IF(Wind_overview_classifier!P25=0,"",Wind_overview_classifier!P25)</f>
        <v>0.53012058854041977</v>
      </c>
      <c r="Q25" s="9">
        <f>IF(Wind_overview_classifier!Q25=0,"",Wind_overview_classifier!Q25)</f>
        <v>4.7483557458854235E-2</v>
      </c>
      <c r="R25" s="5">
        <f>IF(Wind_overview_classifier!R25=0,"",Wind_overview_classifier!R25)</f>
        <v>0.52926075272628847</v>
      </c>
      <c r="S25" s="14">
        <f>IF(Wind_overview_classifier!S25=0,"",Wind_overview_classifier!S25)</f>
        <v>4.987208440938274E-2</v>
      </c>
      <c r="U25" s="44">
        <f t="shared" si="4"/>
        <v>-6.6948352004801426E-2</v>
      </c>
      <c r="V25" s="44">
        <f t="shared" si="5"/>
        <v>-8.1581510008053471E-2</v>
      </c>
      <c r="X25" s="44">
        <f>(L25/Aug_overview_dataset!L25)-1</f>
        <v>-6.4146051320471353E-2</v>
      </c>
      <c r="Y25" s="44">
        <f>(N25/Aug_overview_dataset!N25)-1</f>
        <v>-6.8259235188211864E-2</v>
      </c>
    </row>
    <row r="26" spans="2:25" x14ac:dyDescent="0.3">
      <c r="B26" s="49" t="str">
        <f>IF(Aug_overview_classifier!B26=0,"",Aug_overview_classifier!B26)</f>
        <v/>
      </c>
      <c r="C26" s="4" t="str">
        <f>IF(Wind_overview_classifier!C26=0,"",Wind_overview_classifier!C26)</f>
        <v>LR</v>
      </c>
      <c r="D26" s="5">
        <f>IF(Wind_overview_classifier!D26=0,"",Wind_overview_classifier!D26)</f>
        <v>0.67774017657710606</v>
      </c>
      <c r="E26" s="9">
        <f>IF(Wind_overview_classifier!E26=0,"",Wind_overview_classifier!E26)</f>
        <v>3.2650731807170659E-2</v>
      </c>
      <c r="F26" s="5">
        <f>IF(Wind_overview_classifier!F26=0,"",Wind_overview_classifier!F26)</f>
        <v>0.68020265158907123</v>
      </c>
      <c r="G26" s="9">
        <f>IF(Wind_overview_classifier!G26=0,"",Wind_overview_classifier!G26)</f>
        <v>3.3185026141637146E-2</v>
      </c>
      <c r="H26" s="5">
        <f>IF(Wind_overview_classifier!H26=0,"",Wind_overview_classifier!H26)</f>
        <v>0.67221533323954075</v>
      </c>
      <c r="I26" s="9">
        <f>IF(Wind_overview_classifier!I26=0,"",Wind_overview_classifier!I26)</f>
        <v>3.1351987066582571E-2</v>
      </c>
      <c r="J26" s="5">
        <f>IF(Wind_overview_classifier!J26=0,"",Wind_overview_classifier!J26)</f>
        <v>0.67399759040755924</v>
      </c>
      <c r="K26" s="14">
        <f>IF(Wind_overview_classifier!K26=0,"",Wind_overview_classifier!K26)</f>
        <v>2.8631937488219118E-2</v>
      </c>
      <c r="L26" s="18">
        <f>IF(Wind_overview_classifier!L26=0,"",Wind_overview_classifier!L26)</f>
        <v>0.66171100424896268</v>
      </c>
      <c r="M26" s="9">
        <f>IF(Wind_overview_classifier!M26=0,"",Wind_overview_classifier!M26)</f>
        <v>3.4797932899080626E-2</v>
      </c>
      <c r="N26" s="5">
        <f>IF(Wind_overview_classifier!N26=0,"",Wind_overview_classifier!N26)</f>
        <v>0.6504111623481974</v>
      </c>
      <c r="O26" s="9">
        <f>IF(Wind_overview_classifier!O26=0,"",Wind_overview_classifier!O26)</f>
        <v>3.8326001109827292E-2</v>
      </c>
      <c r="P26" s="5">
        <f>IF(Wind_overview_classifier!P26=0,"",Wind_overview_classifier!P26)</f>
        <v>0.66011599214343164</v>
      </c>
      <c r="Q26" s="9">
        <f>IF(Wind_overview_classifier!Q26=0,"",Wind_overview_classifier!Q26)</f>
        <v>3.3921216307662302E-2</v>
      </c>
      <c r="R26" s="5">
        <f>IF(Wind_overview_classifier!R26=0,"",Wind_overview_classifier!R26)</f>
        <v>0.6504111623481974</v>
      </c>
      <c r="S26" s="14">
        <f>IF(Wind_overview_classifier!S26=0,"",Wind_overview_classifier!S26)</f>
        <v>3.8326001109827292E-2</v>
      </c>
      <c r="U26" s="44">
        <f t="shared" si="4"/>
        <v>-2.3650910602788677E-2</v>
      </c>
      <c r="V26" s="44">
        <f t="shared" si="5"/>
        <v>-4.3797961050689449E-2</v>
      </c>
      <c r="X26" s="44">
        <f>(L26/Aug_overview_dataset!L26)-1</f>
        <v>-4.9114938439959732E-2</v>
      </c>
      <c r="Y26" s="44">
        <f>(N26/Aug_overview_dataset!N26)-1</f>
        <v>-5.7821717769824699E-2</v>
      </c>
    </row>
    <row r="27" spans="2:25" x14ac:dyDescent="0.3">
      <c r="B27" s="49" t="str">
        <f>IF(Aug_overview_classifier!B27=0,"",Aug_overview_classifier!B27)</f>
        <v/>
      </c>
      <c r="C27" s="4" t="str">
        <f>IF(Wind_overview_classifier!C27=0,"",Wind_overview_classifier!C27)</f>
        <v>SVM</v>
      </c>
      <c r="D27" s="5">
        <f>IF(Wind_overview_classifier!D27=0,"",Wind_overview_classifier!D27)</f>
        <v>0.68856148048861265</v>
      </c>
      <c r="E27" s="9">
        <f>IF(Wind_overview_classifier!E27=0,"",Wind_overview_classifier!E27)</f>
        <v>3.9342661594203819E-2</v>
      </c>
      <c r="F27" s="5">
        <f>IF(Wind_overview_classifier!F27=0,"",Wind_overview_classifier!F27)</f>
        <v>0.66609770327004036</v>
      </c>
      <c r="G27" s="9">
        <f>IF(Wind_overview_classifier!G27=0,"",Wind_overview_classifier!G27)</f>
        <v>3.7824474020294985E-2</v>
      </c>
      <c r="H27" s="5">
        <f>IF(Wind_overview_classifier!H27=0,"",Wind_overview_classifier!H27)</f>
        <v>0.68298223617580889</v>
      </c>
      <c r="I27" s="9">
        <f>IF(Wind_overview_classifier!I27=0,"",Wind_overview_classifier!I27)</f>
        <v>3.92139736407024E-2</v>
      </c>
      <c r="J27" s="5">
        <f>IF(Wind_overview_classifier!J27=0,"",Wind_overview_classifier!J27)</f>
        <v>0.66663168289698926</v>
      </c>
      <c r="K27" s="14">
        <f>IF(Wind_overview_classifier!K27=0,"",Wind_overview_classifier!K27)</f>
        <v>3.9473080965665909E-2</v>
      </c>
      <c r="L27" s="18">
        <f>IF(Wind_overview_classifier!L27=0,"",Wind_overview_classifier!L27)</f>
        <v>0.66504812617007247</v>
      </c>
      <c r="M27" s="9">
        <f>IF(Wind_overview_classifier!M27=0,"",Wind_overview_classifier!M27)</f>
        <v>3.5704572731771106E-2</v>
      </c>
      <c r="N27" s="5">
        <f>IF(Wind_overview_classifier!N27=0,"",Wind_overview_classifier!N27)</f>
        <v>0.63583685048242011</v>
      </c>
      <c r="O27" s="9">
        <f>IF(Wind_overview_classifier!O27=0,"",Wind_overview_classifier!O27)</f>
        <v>3.6077666375167086E-2</v>
      </c>
      <c r="P27" s="5">
        <f>IF(Wind_overview_classifier!P27=0,"",Wind_overview_classifier!P27)</f>
        <v>0.66309528168375109</v>
      </c>
      <c r="Q27" s="9">
        <f>IF(Wind_overview_classifier!Q27=0,"",Wind_overview_classifier!Q27)</f>
        <v>3.4062765174350612E-2</v>
      </c>
      <c r="R27" s="5">
        <f>IF(Wind_overview_classifier!R27=0,"",Wind_overview_classifier!R27)</f>
        <v>0.63583685048242011</v>
      </c>
      <c r="S27" s="14">
        <f>IF(Wind_overview_classifier!S27=0,"",Wind_overview_classifier!S27)</f>
        <v>3.6077666375167086E-2</v>
      </c>
      <c r="U27" s="44">
        <f t="shared" si="4"/>
        <v>-3.4148518302032804E-2</v>
      </c>
      <c r="V27" s="44">
        <f t="shared" si="5"/>
        <v>-4.5430051235820446E-2</v>
      </c>
      <c r="X27" s="44">
        <f>(L27/Aug_overview_dataset!L27)-1</f>
        <v>-5.5586728511962669E-2</v>
      </c>
      <c r="Y27" s="44">
        <f>(N27/Aug_overview_dataset!N27)-1</f>
        <v>-3.1772301279066273E-2</v>
      </c>
    </row>
    <row r="28" spans="2:25" x14ac:dyDescent="0.3">
      <c r="B28" s="49" t="str">
        <f>IF(Aug_overview_classifier!B28=0,"",Aug_overview_classifier!B28)</f>
        <v/>
      </c>
      <c r="C28" s="4" t="str">
        <f>IF(Wind_overview_classifier!C28=0,"",Wind_overview_classifier!C28)</f>
        <v>Voting</v>
      </c>
      <c r="D28" s="5">
        <f>IF(Wind_overview_classifier!D28=0,"",Wind_overview_classifier!D28)</f>
        <v>0.66260561210362623</v>
      </c>
      <c r="E28" s="9">
        <f>IF(Wind_overview_classifier!E28=0,"",Wind_overview_classifier!E28)</f>
        <v>3.6880338508862562E-2</v>
      </c>
      <c r="F28" s="5">
        <f>IF(Wind_overview_classifier!F28=0,"",Wind_overview_classifier!F28)</f>
        <v>0.66519825243802988</v>
      </c>
      <c r="G28" s="9">
        <f>IF(Wind_overview_classifier!G28=0,"",Wind_overview_classifier!G28)</f>
        <v>3.3974869368966321E-2</v>
      </c>
      <c r="H28" s="5">
        <f>IF(Wind_overview_classifier!H28=0,"",Wind_overview_classifier!H28)</f>
        <v>0.67462568942661905</v>
      </c>
      <c r="I28" s="9">
        <f>IF(Wind_overview_classifier!I28=0,"",Wind_overview_classifier!I28)</f>
        <v>2.8593214962336005E-2</v>
      </c>
      <c r="J28" s="5">
        <f>IF(Wind_overview_classifier!J28=0,"",Wind_overview_classifier!J28)</f>
        <v>0.65837312239533696</v>
      </c>
      <c r="K28" s="14">
        <f>IF(Wind_overview_classifier!K28=0,"",Wind_overview_classifier!K28)</f>
        <v>2.9907286241247399E-2</v>
      </c>
      <c r="L28" s="18">
        <f>IF(Wind_overview_classifier!L28=0,"",Wind_overview_classifier!L28)</f>
        <v>0.64743259675402975</v>
      </c>
      <c r="M28" s="9">
        <f>IF(Wind_overview_classifier!M28=0,"",Wind_overview_classifier!M28)</f>
        <v>4.3692907440949232E-2</v>
      </c>
      <c r="N28" s="5">
        <f>IF(Wind_overview_classifier!N28=0,"",Wind_overview_classifier!N28)</f>
        <v>0.64000240132699915</v>
      </c>
      <c r="O28" s="9">
        <f>IF(Wind_overview_classifier!O28=0,"",Wind_overview_classifier!O28)</f>
        <v>3.9652799941969304E-2</v>
      </c>
      <c r="P28" s="5">
        <f>IF(Wind_overview_classifier!P28=0,"",Wind_overview_classifier!P28)</f>
        <v>0.66002403793704079</v>
      </c>
      <c r="Q28" s="9">
        <f>IF(Wind_overview_classifier!Q28=0,"",Wind_overview_classifier!Q28)</f>
        <v>2.7608169183065429E-2</v>
      </c>
      <c r="R28" s="5">
        <f>IF(Wind_overview_classifier!R28=0,"",Wind_overview_classifier!R28)</f>
        <v>0.64000240132699915</v>
      </c>
      <c r="S28" s="14">
        <f>IF(Wind_overview_classifier!S28=0,"",Wind_overview_classifier!S28)</f>
        <v>3.9652799941969304E-2</v>
      </c>
      <c r="U28" s="44">
        <f t="shared" si="4"/>
        <v>-2.2899014243820681E-2</v>
      </c>
      <c r="V28" s="44">
        <f t="shared" si="5"/>
        <v>-3.7877205808471315E-2</v>
      </c>
      <c r="X28" s="44">
        <f>(L28/Aug_overview_dataset!L28)-1</f>
        <v>-2.2706868013979808E-2</v>
      </c>
      <c r="Y28" s="44">
        <f>(N28/Aug_overview_dataset!N28)-1</f>
        <v>-3.9738486748595259E-2</v>
      </c>
    </row>
    <row r="29" spans="2:25" x14ac:dyDescent="0.3">
      <c r="B29" s="49" t="str">
        <f>IF(Aug_overview_classifier!B29=0,"",Aug_overview_classifier!B29)</f>
        <v/>
      </c>
      <c r="C29" s="4" t="str">
        <f>IF(Wind_overview_classifier!C29=0,"",Wind_overview_classifier!C29)</f>
        <v>ANN</v>
      </c>
      <c r="D29" s="5">
        <f>IF(Wind_overview_classifier!D29=0,"",Wind_overview_classifier!D29)</f>
        <v>0.70743717613879009</v>
      </c>
      <c r="E29" s="9">
        <f>IF(Wind_overview_classifier!E29=0,"",Wind_overview_classifier!E29)</f>
        <v>4.5975237577346957E-2</v>
      </c>
      <c r="F29" s="5">
        <f>IF(Wind_overview_classifier!F29=0,"",Wind_overview_classifier!F29)</f>
        <v>0.70349378398081142</v>
      </c>
      <c r="G29" s="9">
        <f>IF(Wind_overview_classifier!G29=0,"",Wind_overview_classifier!G29)</f>
        <v>4.1988965825503745E-2</v>
      </c>
      <c r="H29" s="5">
        <f>IF(Wind_overview_classifier!H29=0,"",Wind_overview_classifier!H29)</f>
        <v>0.690797635939844</v>
      </c>
      <c r="I29" s="9">
        <f>IF(Wind_overview_classifier!I29=0,"",Wind_overview_classifier!I29)</f>
        <v>4.6161422809907454E-2</v>
      </c>
      <c r="J29" s="5">
        <f>IF(Wind_overview_classifier!J29=0,"",Wind_overview_classifier!J29)</f>
        <v>0.69156432166025927</v>
      </c>
      <c r="K29" s="14">
        <f>IF(Wind_overview_classifier!K29=0,"",Wind_overview_classifier!K29)</f>
        <v>4.008983453396367E-2</v>
      </c>
      <c r="L29" s="18">
        <f>IF(Wind_overview_classifier!L29=0,"",Wind_overview_classifier!L29)</f>
        <v>0.67605631589237747</v>
      </c>
      <c r="M29" s="9">
        <f>IF(Wind_overview_classifier!M29=0,"",Wind_overview_classifier!M29)</f>
        <v>4.7233464672226437E-2</v>
      </c>
      <c r="N29" s="5">
        <f>IF(Wind_overview_classifier!N29=0,"",Wind_overview_classifier!N29)</f>
        <v>0.6643416292010812</v>
      </c>
      <c r="O29" s="9">
        <f>IF(Wind_overview_classifier!O29=0,"",Wind_overview_classifier!O29)</f>
        <v>4.4563019353375137E-2</v>
      </c>
      <c r="P29" s="5">
        <f>IF(Wind_overview_classifier!P29=0,"",Wind_overview_classifier!P29)</f>
        <v>0.64975682430997328</v>
      </c>
      <c r="Q29" s="9">
        <f>IF(Wind_overview_classifier!Q29=0,"",Wind_overview_classifier!Q29)</f>
        <v>4.8895627784382778E-2</v>
      </c>
      <c r="R29" s="5">
        <f>IF(Wind_overview_classifier!R29=0,"",Wind_overview_classifier!R29)</f>
        <v>0.6643416292010812</v>
      </c>
      <c r="S29" s="14">
        <f>IF(Wind_overview_classifier!S29=0,"",Wind_overview_classifier!S29)</f>
        <v>4.4563019353375137E-2</v>
      </c>
      <c r="U29" s="44">
        <f t="shared" si="4"/>
        <v>-4.4358511688189939E-2</v>
      </c>
      <c r="V29" s="44">
        <f t="shared" si="5"/>
        <v>-5.5653874520656954E-2</v>
      </c>
      <c r="X29" s="44">
        <f>(L29/Aug_overview_dataset!L29)-1</f>
        <v>-5.3995908018608318E-2</v>
      </c>
      <c r="Y29" s="44">
        <f>(N29/Aug_overview_dataset!N29)-1</f>
        <v>-7.1847142469436576E-2</v>
      </c>
    </row>
    <row r="30" spans="2:25" x14ac:dyDescent="0.3">
      <c r="B30" s="50" t="str">
        <f>IF(Aug_overview_classifier!B30=0,"",Aug_overview_classifier!B30)</f>
        <v/>
      </c>
      <c r="C30" s="6" t="str">
        <f>IF(Wind_overview_classifier!C30=0,"",Wind_overview_classifier!C30)</f>
        <v>CNN 1D</v>
      </c>
      <c r="D30" s="7">
        <f>IF(Wind_overview_classifier!D30=0,"",Wind_overview_classifier!D30)</f>
        <v>0.70964896009922518</v>
      </c>
      <c r="E30" s="10">
        <f>IF(Wind_overview_classifier!E30=0,"",Wind_overview_classifier!E30)</f>
        <v>5.5574228667927238E-2</v>
      </c>
      <c r="F30" s="7">
        <f>IF(Wind_overview_classifier!F30=0,"",Wind_overview_classifier!F30)</f>
        <v>0.71109045223957656</v>
      </c>
      <c r="G30" s="10">
        <f>IF(Wind_overview_classifier!G30=0,"",Wind_overview_classifier!G30)</f>
        <v>4.6809286224793717E-2</v>
      </c>
      <c r="H30" s="7">
        <f>IF(Wind_overview_classifier!H30=0,"",Wind_overview_classifier!H30)</f>
        <v>0.68034091820754339</v>
      </c>
      <c r="I30" s="10">
        <f>IF(Wind_overview_classifier!I30=0,"",Wind_overview_classifier!I30)</f>
        <v>4.6350749044134082E-2</v>
      </c>
      <c r="J30" s="7">
        <f>IF(Wind_overview_classifier!J30=0,"",Wind_overview_classifier!J30)</f>
        <v>0.67406716284185264</v>
      </c>
      <c r="K30" s="15">
        <f>IF(Wind_overview_classifier!K30=0,"",Wind_overview_classifier!K30)</f>
        <v>4.2465220619755467E-2</v>
      </c>
      <c r="L30" s="19">
        <f>IF(Wind_overview_classifier!L30=0,"",Wind_overview_classifier!L30)</f>
        <v>0.66509537555336584</v>
      </c>
      <c r="M30" s="10">
        <f>IF(Wind_overview_classifier!M30=0,"",Wind_overview_classifier!M30)</f>
        <v>4.4494041017161298E-2</v>
      </c>
      <c r="N30" s="7">
        <f>IF(Wind_overview_classifier!N30=0,"",Wind_overview_classifier!N30)</f>
        <v>0.63624176108162067</v>
      </c>
      <c r="O30" s="10">
        <f>IF(Wind_overview_classifier!O30=0,"",Wind_overview_classifier!O30)</f>
        <v>4.853500899210151E-2</v>
      </c>
      <c r="P30" s="7">
        <f>IF(Wind_overview_classifier!P30=0,"",Wind_overview_classifier!P30)</f>
        <v>0.6316020281284267</v>
      </c>
      <c r="Q30" s="10">
        <f>IF(Wind_overview_classifier!Q30=0,"",Wind_overview_classifier!Q30)</f>
        <v>4.7322722113709324E-2</v>
      </c>
      <c r="R30" s="7">
        <f>IF(Wind_overview_classifier!R30=0,"",Wind_overview_classifier!R30)</f>
        <v>0.63624176108162067</v>
      </c>
      <c r="S30" s="15">
        <f>IF(Wind_overview_classifier!S30=0,"",Wind_overview_classifier!S30)</f>
        <v>4.853500899210151E-2</v>
      </c>
      <c r="U30" s="44">
        <f t="shared" si="4"/>
        <v>-6.2782568637357983E-2</v>
      </c>
      <c r="V30" s="44">
        <f t="shared" si="5"/>
        <v>-0.10525902987759184</v>
      </c>
      <c r="X30" s="44">
        <f>(L30/Aug_overview_dataset!L30)-1</f>
        <v>-7.60594134306527E-2</v>
      </c>
      <c r="Y30" s="44">
        <f>(N30/Aug_overview_dataset!N30)-1</f>
        <v>-0.11535844087849767</v>
      </c>
    </row>
    <row r="31" spans="2:25" x14ac:dyDescent="0.3">
      <c r="B31" s="30" t="str">
        <f>IF(Wind_overview_classifier!B31=0,"",Wind_overview_classifier!B31)</f>
        <v/>
      </c>
      <c r="C31" s="25" t="str">
        <f>IF(Wind_overview_classifier!C31=0,"",Wind_overview_classifier!C31)</f>
        <v/>
      </c>
      <c r="D31" s="26" t="str">
        <f>IF(Wind_overview_classifier!D31=0,"",Wind_overview_classifier!D31)</f>
        <v/>
      </c>
      <c r="E31" s="31" t="str">
        <f>IF(Wind_overview_classifier!E31=0,"",Wind_overview_classifier!E31)</f>
        <v/>
      </c>
      <c r="F31" s="26" t="str">
        <f>IF(Wind_overview_classifier!F31=0,"",Wind_overview_classifier!F31)</f>
        <v/>
      </c>
      <c r="G31" s="31" t="str">
        <f>IF(Wind_overview_classifier!G31=0,"",Wind_overview_classifier!G31)</f>
        <v/>
      </c>
      <c r="H31" s="26" t="str">
        <f>IF(Wind_overview_classifier!H31=0,"",Wind_overview_classifier!H31)</f>
        <v/>
      </c>
      <c r="I31" s="31" t="str">
        <f>IF(Wind_overview_classifier!I31=0,"",Wind_overview_classifier!I31)</f>
        <v/>
      </c>
      <c r="J31" s="26" t="str">
        <f>IF(Wind_overview_classifier!J31=0,"",Wind_overview_classifier!J31)</f>
        <v/>
      </c>
      <c r="K31" s="32" t="str">
        <f>IF(Wind_overview_classifier!K31=0,"",Wind_overview_classifier!K31)</f>
        <v/>
      </c>
      <c r="L31" s="39" t="str">
        <f>IF(Wind_overview_classifier!L31=0,"",Wind_overview_classifier!L31)</f>
        <v/>
      </c>
      <c r="M31" s="42" t="str">
        <f>IF(Wind_overview_classifier!M31=0,"",Wind_overview_classifier!M31)</f>
        <v/>
      </c>
      <c r="N31" s="40" t="str">
        <f>IF(Wind_overview_classifier!N31=0,"",Wind_overview_classifier!N31)</f>
        <v/>
      </c>
      <c r="O31" s="42" t="str">
        <f>IF(Wind_overview_classifier!O31=0,"",Wind_overview_classifier!O31)</f>
        <v/>
      </c>
      <c r="P31" s="40" t="str">
        <f>IF(Wind_overview_classifier!P31=0,"",Wind_overview_classifier!P31)</f>
        <v/>
      </c>
      <c r="Q31" s="42" t="str">
        <f>IF(Wind_overview_classifier!Q31=0,"",Wind_overview_classifier!Q31)</f>
        <v/>
      </c>
      <c r="R31" s="40" t="str">
        <f>IF(Wind_overview_classifier!R31=0,"",Wind_overview_classifier!R31)</f>
        <v/>
      </c>
      <c r="S31" s="43" t="str">
        <f>IF(Wind_overview_classifier!S31=0,"",Wind_overview_classifier!S31)</f>
        <v/>
      </c>
      <c r="U31" s="54">
        <f>AVERAGE(U23:V30)</f>
        <v>-5.8828208236583648E-2</v>
      </c>
      <c r="V31" s="54"/>
      <c r="X31" s="54">
        <f>AVERAGE(X23:Y30)</f>
        <v>-7.2315381830499625E-2</v>
      </c>
      <c r="Y31" s="54"/>
    </row>
    <row r="32" spans="2:25" x14ac:dyDescent="0.3">
      <c r="B32" s="55" t="str">
        <f>IF(Wind_overview_classifier!B32=0,"",Wind_overview_classifier!B32)</f>
        <v>US8K_AV</v>
      </c>
      <c r="C32" s="2" t="str">
        <f>IF(Wind_overview_classifier!C32=0,"",Wind_overview_classifier!C32)</f>
        <v>Forest</v>
      </c>
      <c r="D32" s="3">
        <f>IF(Wind_overview_classifier!D32=0,"",Wind_overview_classifier!D32)</f>
        <v>0.7972973392603091</v>
      </c>
      <c r="E32" s="8">
        <f>IF(Wind_overview_classifier!E32=0,"",Wind_overview_classifier!E32)</f>
        <v>2.9799917499319852E-2</v>
      </c>
      <c r="F32" s="3">
        <f>IF(Wind_overview_classifier!F32=0,"",Wind_overview_classifier!F32)</f>
        <v>0.79570142875971961</v>
      </c>
      <c r="G32" s="8">
        <f>IF(Wind_overview_classifier!G32=0,"",Wind_overview_classifier!G32)</f>
        <v>3.2927790182258901E-2</v>
      </c>
      <c r="H32" s="3">
        <f>IF(Wind_overview_classifier!H32=0,"",Wind_overview_classifier!H32)</f>
        <v>0.77779596909280413</v>
      </c>
      <c r="I32" s="8">
        <f>IF(Wind_overview_classifier!I32=0,"",Wind_overview_classifier!I32)</f>
        <v>4.3843438436441631E-2</v>
      </c>
      <c r="J32" s="3">
        <f>IF(Wind_overview_classifier!J32=0,"",Wind_overview_classifier!J32)</f>
        <v>0.76575044193742869</v>
      </c>
      <c r="K32" s="13">
        <f>IF(Wind_overview_classifier!K32=0,"",Wind_overview_classifier!K32)</f>
        <v>5.1004458425257179E-2</v>
      </c>
      <c r="L32" s="17">
        <f>IF(Wind_overview_classifier!L32=0,"",Wind_overview_classifier!L32)</f>
        <v>0.7557248267530936</v>
      </c>
      <c r="M32" s="8">
        <f>IF(Wind_overview_classifier!M32=0,"",Wind_overview_classifier!M32)</f>
        <v>2.9727073855220359E-2</v>
      </c>
      <c r="N32" s="3">
        <f>IF(Wind_overview_classifier!N32=0,"",Wind_overview_classifier!N32)</f>
        <v>0.7582108472157455</v>
      </c>
      <c r="O32" s="8">
        <f>IF(Wind_overview_classifier!O32=0,"",Wind_overview_classifier!O32)</f>
        <v>3.1247860280847091E-2</v>
      </c>
      <c r="P32" s="3">
        <f>IF(Wind_overview_classifier!P32=0,"",Wind_overview_classifier!P32)</f>
        <v>0.74760922326572321</v>
      </c>
      <c r="Q32" s="8">
        <f>IF(Wind_overview_classifier!Q32=0,"",Wind_overview_classifier!Q32)</f>
        <v>4.8465845374751335E-2</v>
      </c>
      <c r="R32" s="3">
        <f>IF(Wind_overview_classifier!R32=0,"",Wind_overview_classifier!R32)</f>
        <v>0.74399927722411296</v>
      </c>
      <c r="S32" s="13">
        <f>IF(Wind_overview_classifier!S32=0,"",Wind_overview_classifier!S32)</f>
        <v>4.6324915072879266E-2</v>
      </c>
      <c r="U32" s="44">
        <f>(L32/D32)-1</f>
        <v>-5.2141792603728421E-2</v>
      </c>
      <c r="V32" s="44">
        <f>(N32/F32)-1</f>
        <v>-4.7116393396970047E-2</v>
      </c>
      <c r="X32" s="44">
        <f>(L32/Aug_overview_dataset!L32)-1</f>
        <v>-5.8058251947209594E-2</v>
      </c>
      <c r="Y32" s="44">
        <f>(N32/Aug_overview_dataset!N32)-1</f>
        <v>-5.5599878431478067E-2</v>
      </c>
    </row>
    <row r="33" spans="2:25" x14ac:dyDescent="0.3">
      <c r="B33" s="49" t="str">
        <f>IF(Aug_overview_classifier!B33=0,"",Aug_overview_classifier!B33)</f>
        <v/>
      </c>
      <c r="C33" s="4" t="str">
        <f>IF(Wind_overview_classifier!C33=0,"",Wind_overview_classifier!C33)</f>
        <v>GNB</v>
      </c>
      <c r="D33" s="5">
        <f>IF(Wind_overview_classifier!D33=0,"",Wind_overview_classifier!D33)</f>
        <v>0.48196657163098883</v>
      </c>
      <c r="E33" s="9">
        <f>IF(Wind_overview_classifier!E33=0,"",Wind_overview_classifier!E33)</f>
        <v>4.2724417589569942E-2</v>
      </c>
      <c r="F33" s="5">
        <f>IF(Wind_overview_classifier!F33=0,"",Wind_overview_classifier!F33)</f>
        <v>0.48196657163098883</v>
      </c>
      <c r="G33" s="9">
        <f>IF(Wind_overview_classifier!G33=0,"",Wind_overview_classifier!G33)</f>
        <v>4.2724417589569942E-2</v>
      </c>
      <c r="H33" s="5">
        <f>IF(Wind_overview_classifier!H33=0,"",Wind_overview_classifier!H33)</f>
        <v>0.54528298875660608</v>
      </c>
      <c r="I33" s="9">
        <f>IF(Wind_overview_classifier!I33=0,"",Wind_overview_classifier!I33)</f>
        <v>4.8060034448072143E-2</v>
      </c>
      <c r="J33" s="5">
        <f>IF(Wind_overview_classifier!J33=0,"",Wind_overview_classifier!J33)</f>
        <v>0.4217335957075169</v>
      </c>
      <c r="K33" s="14">
        <f>IF(Wind_overview_classifier!K33=0,"",Wind_overview_classifier!K33)</f>
        <v>4.0239071061978299E-2</v>
      </c>
      <c r="L33" s="18">
        <f>IF(Wind_overview_classifier!L33=0,"",Wind_overview_classifier!L33)</f>
        <v>0.48957223775483527</v>
      </c>
      <c r="M33" s="9">
        <f>IF(Wind_overview_classifier!M33=0,"",Wind_overview_classifier!M33)</f>
        <v>4.9659687282083718E-2</v>
      </c>
      <c r="N33" s="5">
        <f>IF(Wind_overview_classifier!N33=0,"",Wind_overview_classifier!N33)</f>
        <v>0.48957223775483527</v>
      </c>
      <c r="O33" s="9">
        <f>IF(Wind_overview_classifier!O33=0,"",Wind_overview_classifier!O33)</f>
        <v>4.9659687282083718E-2</v>
      </c>
      <c r="P33" s="5">
        <f>IF(Wind_overview_classifier!P33=0,"",Wind_overview_classifier!P33)</f>
        <v>0.52599261520951346</v>
      </c>
      <c r="Q33" s="9">
        <f>IF(Wind_overview_classifier!Q33=0,"",Wind_overview_classifier!Q33)</f>
        <v>5.1211869512347567E-2</v>
      </c>
      <c r="R33" s="5">
        <f>IF(Wind_overview_classifier!R33=0,"",Wind_overview_classifier!R33)</f>
        <v>0.43134804197846599</v>
      </c>
      <c r="S33" s="14">
        <f>IF(Wind_overview_classifier!S33=0,"",Wind_overview_classifier!S33)</f>
        <v>4.4088415271054428E-2</v>
      </c>
      <c r="U33" s="44">
        <f t="shared" ref="U33:U39" si="6">(L33/D33)-1</f>
        <v>1.5780484729695399E-2</v>
      </c>
      <c r="V33" s="44">
        <f t="shared" ref="V33:V39" si="7">(N33/F33)-1</f>
        <v>1.5780484729695399E-2</v>
      </c>
      <c r="X33" s="44">
        <f>(L33/Aug_overview_dataset!L33)-1</f>
        <v>-5.2243660659643476E-2</v>
      </c>
      <c r="Y33" s="44">
        <f>(N33/Aug_overview_dataset!N33)-1</f>
        <v>-5.2243660659643476E-2</v>
      </c>
    </row>
    <row r="34" spans="2:25" x14ac:dyDescent="0.3">
      <c r="B34" s="49" t="str">
        <f>IF(Aug_overview_classifier!B34=0,"",Aug_overview_classifier!B34)</f>
        <v/>
      </c>
      <c r="C34" s="4" t="str">
        <f>IF(Wind_overview_classifier!C34=0,"",Wind_overview_classifier!C34)</f>
        <v>KNN</v>
      </c>
      <c r="D34" s="5">
        <f>IF(Wind_overview_classifier!D34=0,"",Wind_overview_classifier!D34)</f>
        <v>0.70835647933888224</v>
      </c>
      <c r="E34" s="9">
        <f>IF(Wind_overview_classifier!E34=0,"",Wind_overview_classifier!E34)</f>
        <v>5.6384196144537838E-2</v>
      </c>
      <c r="F34" s="5">
        <f>IF(Wind_overview_classifier!F34=0,"",Wind_overview_classifier!F34)</f>
        <v>0.70661160534295786</v>
      </c>
      <c r="G34" s="9">
        <f>IF(Wind_overview_classifier!G34=0,"",Wind_overview_classifier!G34)</f>
        <v>5.2812149679155505E-2</v>
      </c>
      <c r="H34" s="5">
        <f>IF(Wind_overview_classifier!H34=0,"",Wind_overview_classifier!H34)</f>
        <v>0.69749913126031071</v>
      </c>
      <c r="I34" s="9">
        <f>IF(Wind_overview_classifier!I34=0,"",Wind_overview_classifier!I34)</f>
        <v>5.6327248608898803E-2</v>
      </c>
      <c r="J34" s="5">
        <f>IF(Wind_overview_classifier!J34=0,"",Wind_overview_classifier!J34)</f>
        <v>0.69680989336428267</v>
      </c>
      <c r="K34" s="14">
        <f>IF(Wind_overview_classifier!K34=0,"",Wind_overview_classifier!K34)</f>
        <v>5.7403524616080184E-2</v>
      </c>
      <c r="L34" s="18">
        <f>IF(Wind_overview_classifier!L34=0,"",Wind_overview_classifier!L34)</f>
        <v>0.67136689139939265</v>
      </c>
      <c r="M34" s="9">
        <f>IF(Wind_overview_classifier!M34=0,"",Wind_overview_classifier!M34)</f>
        <v>5.6031930318796844E-2</v>
      </c>
      <c r="N34" s="5">
        <f>IF(Wind_overview_classifier!N34=0,"",Wind_overview_classifier!N34)</f>
        <v>0.66725893722223373</v>
      </c>
      <c r="O34" s="9">
        <f>IF(Wind_overview_classifier!O34=0,"",Wind_overview_classifier!O34)</f>
        <v>6.1580422726649015E-2</v>
      </c>
      <c r="P34" s="5">
        <f>IF(Wind_overview_classifier!P34=0,"",Wind_overview_classifier!P34)</f>
        <v>0.66552147048435162</v>
      </c>
      <c r="Q34" s="9">
        <f>IF(Wind_overview_classifier!Q34=0,"",Wind_overview_classifier!Q34)</f>
        <v>4.9417067243013112E-2</v>
      </c>
      <c r="R34" s="5">
        <f>IF(Wind_overview_classifier!R34=0,"",Wind_overview_classifier!R34)</f>
        <v>0.65583687641288624</v>
      </c>
      <c r="S34" s="14">
        <f>IF(Wind_overview_classifier!S34=0,"",Wind_overview_classifier!S34)</f>
        <v>6.0124542664523085E-2</v>
      </c>
      <c r="U34" s="44">
        <f t="shared" si="6"/>
        <v>-5.2218888396436292E-2</v>
      </c>
      <c r="V34" s="44">
        <f t="shared" si="7"/>
        <v>-5.5692077264460016E-2</v>
      </c>
      <c r="X34" s="44">
        <f>(L34/Aug_overview_dataset!L34)-1</f>
        <v>-6.1066546767088892E-2</v>
      </c>
      <c r="Y34" s="44">
        <f>(N34/Aug_overview_dataset!N34)-1</f>
        <v>-3.8767566065699643E-2</v>
      </c>
    </row>
    <row r="35" spans="2:25" x14ac:dyDescent="0.3">
      <c r="B35" s="49" t="str">
        <f>IF(Aug_overview_classifier!B35=0,"",Aug_overview_classifier!B35)</f>
        <v/>
      </c>
      <c r="C35" s="4" t="str">
        <f>IF(Wind_overview_classifier!C35=0,"",Wind_overview_classifier!C35)</f>
        <v>LR</v>
      </c>
      <c r="D35" s="5">
        <f>IF(Wind_overview_classifier!D35=0,"",Wind_overview_classifier!D35)</f>
        <v>0.80453799607709553</v>
      </c>
      <c r="E35" s="9">
        <f>IF(Wind_overview_classifier!E35=0,"",Wind_overview_classifier!E35)</f>
        <v>2.8490206680113914E-2</v>
      </c>
      <c r="F35" s="5">
        <f>IF(Wind_overview_classifier!F35=0,"",Wind_overview_classifier!F35)</f>
        <v>0.79959678662626577</v>
      </c>
      <c r="G35" s="9">
        <f>IF(Wind_overview_classifier!G35=0,"",Wind_overview_classifier!G35)</f>
        <v>2.9489766665659032E-2</v>
      </c>
      <c r="H35" s="5">
        <f>IF(Wind_overview_classifier!H35=0,"",Wind_overview_classifier!H35)</f>
        <v>0.80115620546733146</v>
      </c>
      <c r="I35" s="9">
        <f>IF(Wind_overview_classifier!I35=0,"",Wind_overview_classifier!I35)</f>
        <v>2.7926577722895089E-2</v>
      </c>
      <c r="J35" s="5">
        <f>IF(Wind_overview_classifier!J35=0,"",Wind_overview_classifier!J35)</f>
        <v>0.79629022705530206</v>
      </c>
      <c r="K35" s="14">
        <f>IF(Wind_overview_classifier!K35=0,"",Wind_overview_classifier!K35)</f>
        <v>2.9314225100104077E-2</v>
      </c>
      <c r="L35" s="18">
        <f>IF(Wind_overview_classifier!L35=0,"",Wind_overview_classifier!L35)</f>
        <v>0.78113103604673972</v>
      </c>
      <c r="M35" s="9">
        <f>IF(Wind_overview_classifier!M35=0,"",Wind_overview_classifier!M35)</f>
        <v>2.2968936578889543E-2</v>
      </c>
      <c r="N35" s="5">
        <f>IF(Wind_overview_classifier!N35=0,"",Wind_overview_classifier!N35)</f>
        <v>0.77260657338769678</v>
      </c>
      <c r="O35" s="9">
        <f>IF(Wind_overview_classifier!O35=0,"",Wind_overview_classifier!O35)</f>
        <v>1.9100541118890688E-2</v>
      </c>
      <c r="P35" s="5">
        <f>IF(Wind_overview_classifier!P35=0,"",Wind_overview_classifier!P35)</f>
        <v>0.77388656639180198</v>
      </c>
      <c r="Q35" s="9">
        <f>IF(Wind_overview_classifier!Q35=0,"",Wind_overview_classifier!Q35)</f>
        <v>2.2455114031678644E-2</v>
      </c>
      <c r="R35" s="5">
        <f>IF(Wind_overview_classifier!R35=0,"",Wind_overview_classifier!R35)</f>
        <v>0.76712924023464879</v>
      </c>
      <c r="S35" s="14">
        <f>IF(Wind_overview_classifier!S35=0,"",Wind_overview_classifier!S35)</f>
        <v>1.6144021329263392E-2</v>
      </c>
      <c r="U35" s="44">
        <f t="shared" si="6"/>
        <v>-2.9093666358192549E-2</v>
      </c>
      <c r="V35" s="44">
        <f t="shared" si="7"/>
        <v>-3.375477952137429E-2</v>
      </c>
      <c r="X35" s="44">
        <f>(L35/Aug_overview_dataset!L35)-1</f>
        <v>-4.3401153148552973E-2</v>
      </c>
      <c r="Y35" s="44">
        <f>(N35/Aug_overview_dataset!N35)-1</f>
        <v>-5.4846394492945927E-2</v>
      </c>
    </row>
    <row r="36" spans="2:25" x14ac:dyDescent="0.3">
      <c r="B36" s="49" t="str">
        <f>IF(Aug_overview_classifier!B36=0,"",Aug_overview_classifier!B36)</f>
        <v/>
      </c>
      <c r="C36" s="4" t="str">
        <f>IF(Wind_overview_classifier!C36=0,"",Wind_overview_classifier!C36)</f>
        <v>SVM</v>
      </c>
      <c r="D36" s="5">
        <f>IF(Wind_overview_classifier!D36=0,"",Wind_overview_classifier!D36)</f>
        <v>0.81292922128597112</v>
      </c>
      <c r="E36" s="9">
        <f>IF(Wind_overview_classifier!E36=0,"",Wind_overview_classifier!E36)</f>
        <v>2.8557872557761908E-2</v>
      </c>
      <c r="F36" s="5">
        <f>IF(Wind_overview_classifier!F36=0,"",Wind_overview_classifier!F36)</f>
        <v>0.79392966363711737</v>
      </c>
      <c r="G36" s="9">
        <f>IF(Wind_overview_classifier!G36=0,"",Wind_overview_classifier!G36)</f>
        <v>2.6716187750093462E-2</v>
      </c>
      <c r="H36" s="5">
        <f>IF(Wind_overview_classifier!H36=0,"",Wind_overview_classifier!H36)</f>
        <v>0.81099967366658343</v>
      </c>
      <c r="I36" s="9">
        <f>IF(Wind_overview_classifier!I36=0,"",Wind_overview_classifier!I36)</f>
        <v>2.8514688114277639E-2</v>
      </c>
      <c r="J36" s="5">
        <f>IF(Wind_overview_classifier!J36=0,"",Wind_overview_classifier!J36)</f>
        <v>0.79502000491363878</v>
      </c>
      <c r="K36" s="14">
        <f>IF(Wind_overview_classifier!K36=0,"",Wind_overview_classifier!K36)</f>
        <v>2.7012535108776787E-2</v>
      </c>
      <c r="L36" s="18">
        <f>IF(Wind_overview_classifier!L36=0,"",Wind_overview_classifier!L36)</f>
        <v>0.78437401554021213</v>
      </c>
      <c r="M36" s="9">
        <f>IF(Wind_overview_classifier!M36=0,"",Wind_overview_classifier!M36)</f>
        <v>1.9886200650298863E-2</v>
      </c>
      <c r="N36" s="5">
        <f>IF(Wind_overview_classifier!N36=0,"",Wind_overview_classifier!N36)</f>
        <v>0.75526246968084054</v>
      </c>
      <c r="O36" s="9">
        <f>IF(Wind_overview_classifier!O36=0,"",Wind_overview_classifier!O36)</f>
        <v>1.9686557239742809E-2</v>
      </c>
      <c r="P36" s="5">
        <f>IF(Wind_overview_classifier!P36=0,"",Wind_overview_classifier!P36)</f>
        <v>0.78273054682813237</v>
      </c>
      <c r="Q36" s="9">
        <f>IF(Wind_overview_classifier!Q36=0,"",Wind_overview_classifier!Q36)</f>
        <v>1.9810556955368187E-2</v>
      </c>
      <c r="R36" s="5">
        <f>IF(Wind_overview_classifier!R36=0,"",Wind_overview_classifier!R36)</f>
        <v>0.76173999084002963</v>
      </c>
      <c r="S36" s="14">
        <f>IF(Wind_overview_classifier!S36=0,"",Wind_overview_classifier!S36)</f>
        <v>1.6176207331247201E-2</v>
      </c>
      <c r="U36" s="44">
        <f t="shared" si="6"/>
        <v>-3.5126312350523659E-2</v>
      </c>
      <c r="V36" s="44">
        <f t="shared" si="7"/>
        <v>-4.8703551117030064E-2</v>
      </c>
      <c r="X36" s="44">
        <f>(L36/Aug_overview_dataset!L36)-1</f>
        <v>-4.8633521273696356E-2</v>
      </c>
      <c r="Y36" s="44">
        <f>(N36/Aug_overview_dataset!N36)-1</f>
        <v>-3.2805397651400003E-2</v>
      </c>
    </row>
    <row r="37" spans="2:25" x14ac:dyDescent="0.3">
      <c r="B37" s="49" t="str">
        <f>IF(Aug_overview_classifier!B37=0,"",Aug_overview_classifier!B37)</f>
        <v/>
      </c>
      <c r="C37" s="4" t="str">
        <f>IF(Wind_overview_classifier!C37=0,"",Wind_overview_classifier!C37)</f>
        <v>Voting</v>
      </c>
      <c r="D37" s="5">
        <f>IF(Wind_overview_classifier!D37=0,"",Wind_overview_classifier!D37)</f>
        <v>0.7683641959493932</v>
      </c>
      <c r="E37" s="9">
        <f>IF(Wind_overview_classifier!E37=0,"",Wind_overview_classifier!E37)</f>
        <v>4.4711832607749746E-2</v>
      </c>
      <c r="F37" s="5">
        <f>IF(Wind_overview_classifier!F37=0,"",Wind_overview_classifier!F37)</f>
        <v>0.77034779544724286</v>
      </c>
      <c r="G37" s="9">
        <f>IF(Wind_overview_classifier!G37=0,"",Wind_overview_classifier!G37)</f>
        <v>4.4457358474735323E-2</v>
      </c>
      <c r="H37" s="5">
        <f>IF(Wind_overview_classifier!H37=0,"",Wind_overview_classifier!H37)</f>
        <v>0.77889865973726458</v>
      </c>
      <c r="I37" s="9">
        <f>IF(Wind_overview_classifier!I37=0,"",Wind_overview_classifier!I37)</f>
        <v>4.1426514744533634E-2</v>
      </c>
      <c r="J37" s="5">
        <f>IF(Wind_overview_classifier!J37=0,"",Wind_overview_classifier!J37)</f>
        <v>0.76788741319815368</v>
      </c>
      <c r="K37" s="14">
        <f>IF(Wind_overview_classifier!K37=0,"",Wind_overview_classifier!K37)</f>
        <v>4.510405483458E-2</v>
      </c>
      <c r="L37" s="18">
        <f>IF(Wind_overview_classifier!L37=0,"",Wind_overview_classifier!L37)</f>
        <v>0.74136424025663727</v>
      </c>
      <c r="M37" s="9">
        <f>IF(Wind_overview_classifier!M37=0,"",Wind_overview_classifier!M37)</f>
        <v>4.2058824085741506E-2</v>
      </c>
      <c r="N37" s="5">
        <f>IF(Wind_overview_classifier!N37=0,"",Wind_overview_classifier!N37)</f>
        <v>0.74063886554690017</v>
      </c>
      <c r="O37" s="9">
        <f>IF(Wind_overview_classifier!O37=0,"",Wind_overview_classifier!O37)</f>
        <v>3.6798951598203018E-2</v>
      </c>
      <c r="P37" s="5">
        <f>IF(Wind_overview_classifier!P37=0,"",Wind_overview_classifier!P37)</f>
        <v>0.75306800677409635</v>
      </c>
      <c r="Q37" s="9">
        <f>IF(Wind_overview_classifier!Q37=0,"",Wind_overview_classifier!Q37)</f>
        <v>3.356066209991504E-2</v>
      </c>
      <c r="R37" s="5">
        <f>IF(Wind_overview_classifier!R37=0,"",Wind_overview_classifier!R37)</f>
        <v>0.73409260132094223</v>
      </c>
      <c r="S37" s="14">
        <f>IF(Wind_overview_classifier!S37=0,"",Wind_overview_classifier!S37)</f>
        <v>3.4209989082940089E-2</v>
      </c>
      <c r="U37" s="44">
        <f t="shared" si="6"/>
        <v>-3.5139528670248277E-2</v>
      </c>
      <c r="V37" s="44">
        <f t="shared" si="7"/>
        <v>-3.8565606438965006E-2</v>
      </c>
      <c r="X37" s="44">
        <f>(L37/Aug_overview_dataset!L37)-1</f>
        <v>-4.7148954107983143E-2</v>
      </c>
      <c r="Y37" s="44">
        <f>(N37/Aug_overview_dataset!N37)-1</f>
        <v>-3.7572018378831284E-2</v>
      </c>
    </row>
    <row r="38" spans="2:25" x14ac:dyDescent="0.3">
      <c r="B38" s="49" t="str">
        <f>IF(Aug_overview_classifier!B38=0,"",Aug_overview_classifier!B38)</f>
        <v/>
      </c>
      <c r="C38" s="4" t="str">
        <f>IF(Wind_overview_classifier!C38=0,"",Wind_overview_classifier!C38)</f>
        <v>ANN</v>
      </c>
      <c r="D38" s="5">
        <f>IF(Wind_overview_classifier!D38=0,"",Wind_overview_classifier!D38)</f>
        <v>0.82897412409023341</v>
      </c>
      <c r="E38" s="9">
        <f>IF(Wind_overview_classifier!E38=0,"",Wind_overview_classifier!E38)</f>
        <v>4.2736433664886317E-2</v>
      </c>
      <c r="F38" s="5">
        <f>IF(Wind_overview_classifier!F38=0,"",Wind_overview_classifier!F38)</f>
        <v>0.82485750093941079</v>
      </c>
      <c r="G38" s="9">
        <f>IF(Wind_overview_classifier!G38=0,"",Wind_overview_classifier!G38)</f>
        <v>3.2967810235262927E-2</v>
      </c>
      <c r="H38" s="5">
        <f>IF(Wind_overview_classifier!H38=0,"",Wind_overview_classifier!H38)</f>
        <v>0.82087275091355316</v>
      </c>
      <c r="I38" s="9">
        <f>IF(Wind_overview_classifier!I38=0,"",Wind_overview_classifier!I38)</f>
        <v>3.0259664592750531E-2</v>
      </c>
      <c r="J38" s="5">
        <f>IF(Wind_overview_classifier!J38=0,"",Wind_overview_classifier!J38)</f>
        <v>0.8231062972590838</v>
      </c>
      <c r="K38" s="14">
        <f>IF(Wind_overview_classifier!K38=0,"",Wind_overview_classifier!K38)</f>
        <v>3.2385722470175293E-2</v>
      </c>
      <c r="L38" s="18">
        <f>IF(Wind_overview_classifier!L38=0,"",Wind_overview_classifier!L38)</f>
        <v>0.7883406972830419</v>
      </c>
      <c r="M38" s="9">
        <f>IF(Wind_overview_classifier!M38=0,"",Wind_overview_classifier!M38)</f>
        <v>2.9857760862252333E-2</v>
      </c>
      <c r="N38" s="5">
        <f>IF(Wind_overview_classifier!N38=0,"",Wind_overview_classifier!N38)</f>
        <v>0.7842064412493881</v>
      </c>
      <c r="O38" s="9">
        <f>IF(Wind_overview_classifier!O38=0,"",Wind_overview_classifier!O38)</f>
        <v>3.2836719530063022E-2</v>
      </c>
      <c r="P38" s="5">
        <f>IF(Wind_overview_classifier!P38=0,"",Wind_overview_classifier!P38)</f>
        <v>0.78256005684226471</v>
      </c>
      <c r="Q38" s="9">
        <f>IF(Wind_overview_classifier!Q38=0,"",Wind_overview_classifier!Q38)</f>
        <v>2.5292804700386348E-2</v>
      </c>
      <c r="R38" s="5">
        <f>IF(Wind_overview_classifier!R38=0,"",Wind_overview_classifier!R38)</f>
        <v>0.77960812680400204</v>
      </c>
      <c r="S38" s="14">
        <f>IF(Wind_overview_classifier!S38=0,"",Wind_overview_classifier!S38)</f>
        <v>3.1569943516940611E-2</v>
      </c>
      <c r="U38" s="44">
        <f t="shared" si="6"/>
        <v>-4.9016520089556592E-2</v>
      </c>
      <c r="V38" s="44">
        <f t="shared" si="7"/>
        <v>-4.928252412535028E-2</v>
      </c>
      <c r="X38" s="44">
        <f>(L38/Aug_overview_dataset!L38)-1</f>
        <v>-4.7884487091199635E-2</v>
      </c>
      <c r="Y38" s="44">
        <f>(N38/Aug_overview_dataset!N38)-1</f>
        <v>-4.8684375423865722E-2</v>
      </c>
    </row>
    <row r="39" spans="2:25" x14ac:dyDescent="0.3">
      <c r="B39" s="50" t="str">
        <f>IF(Aug_overview_classifier!B39=0,"",Aug_overview_classifier!B39)</f>
        <v/>
      </c>
      <c r="C39" s="6" t="str">
        <f>IF(Wind_overview_classifier!C39=0,"",Wind_overview_classifier!C39)</f>
        <v>CNN 1D</v>
      </c>
      <c r="D39" s="7">
        <f>IF(Wind_overview_classifier!D39=0,"",Wind_overview_classifier!D39)</f>
        <v>0.82549160089031459</v>
      </c>
      <c r="E39" s="10">
        <f>IF(Wind_overview_classifier!E39=0,"",Wind_overview_classifier!E39)</f>
        <v>3.9265422347612683E-2</v>
      </c>
      <c r="F39" s="7">
        <f>IF(Wind_overview_classifier!F39=0,"",Wind_overview_classifier!F39)</f>
        <v>0.82387697359176837</v>
      </c>
      <c r="G39" s="10">
        <f>IF(Wind_overview_classifier!G39=0,"",Wind_overview_classifier!G39)</f>
        <v>3.6494724901016677E-2</v>
      </c>
      <c r="H39" s="7">
        <f>IF(Wind_overview_classifier!H39=0,"",Wind_overview_classifier!H39)</f>
        <v>0.80630205013882272</v>
      </c>
      <c r="I39" s="10">
        <f>IF(Wind_overview_classifier!I39=0,"",Wind_overview_classifier!I39)</f>
        <v>3.5283848724283015E-2</v>
      </c>
      <c r="J39" s="7">
        <f>IF(Wind_overview_classifier!J39=0,"",Wind_overview_classifier!J39)</f>
        <v>0.80363044351692936</v>
      </c>
      <c r="K39" s="15">
        <f>IF(Wind_overview_classifier!K39=0,"",Wind_overview_classifier!K39)</f>
        <v>3.2767379348069225E-2</v>
      </c>
      <c r="L39" s="19">
        <f>IF(Wind_overview_classifier!L39=0,"",Wind_overview_classifier!L39)</f>
        <v>0.77903890059475533</v>
      </c>
      <c r="M39" s="10">
        <f>IF(Wind_overview_classifier!M39=0,"",Wind_overview_classifier!M39)</f>
        <v>3.752082182218807E-2</v>
      </c>
      <c r="N39" s="7">
        <f>IF(Wind_overview_classifier!N39=0,"",Wind_overview_classifier!N39)</f>
        <v>0.78047937427952208</v>
      </c>
      <c r="O39" s="10">
        <f>IF(Wind_overview_classifier!O39=0,"",Wind_overview_classifier!O39)</f>
        <v>2.8256014697105956E-2</v>
      </c>
      <c r="P39" s="7">
        <f>IF(Wind_overview_classifier!P39=0,"",Wind_overview_classifier!P39)</f>
        <v>0.75646478953879492</v>
      </c>
      <c r="Q39" s="10">
        <f>IF(Wind_overview_classifier!Q39=0,"",Wind_overview_classifier!Q39)</f>
        <v>3.2824605321873292E-2</v>
      </c>
      <c r="R39" s="7">
        <f>IF(Wind_overview_classifier!R39=0,"",Wind_overview_classifier!R39)</f>
        <v>0.76056428007477661</v>
      </c>
      <c r="S39" s="15">
        <f>IF(Wind_overview_classifier!S39=0,"",Wind_overview_classifier!S39)</f>
        <v>3.0912759087555291E-2</v>
      </c>
      <c r="U39" s="44">
        <f t="shared" si="6"/>
        <v>-5.6272771576911018E-2</v>
      </c>
      <c r="V39" s="44">
        <f t="shared" si="7"/>
        <v>-5.2674854017403128E-2</v>
      </c>
      <c r="X39" s="44">
        <f>(L39/Aug_overview_dataset!L39)-1</f>
        <v>-4.8707814397667804E-2</v>
      </c>
      <c r="Y39" s="44">
        <f>(N39/Aug_overview_dataset!N39)-1</f>
        <v>-4.3583122843558919E-2</v>
      </c>
    </row>
    <row r="40" spans="2:25" x14ac:dyDescent="0.3">
      <c r="U40" s="54">
        <f>AVERAGE(U32:V39)</f>
        <v>-3.7702393529234927E-2</v>
      </c>
      <c r="V40" s="54"/>
      <c r="X40" s="54">
        <f>AVERAGE(X32:Y39)</f>
        <v>-4.8202925208779057E-2</v>
      </c>
      <c r="Y40" s="54"/>
    </row>
  </sheetData>
  <mergeCells count="16">
    <mergeCell ref="U40:V40"/>
    <mergeCell ref="X40:Y40"/>
    <mergeCell ref="B32:B39"/>
    <mergeCell ref="X2:Y2"/>
    <mergeCell ref="X13:Y13"/>
    <mergeCell ref="X22:Y22"/>
    <mergeCell ref="X31:Y31"/>
    <mergeCell ref="B23:B30"/>
    <mergeCell ref="U31:V31"/>
    <mergeCell ref="D2:K2"/>
    <mergeCell ref="L2:S2"/>
    <mergeCell ref="B5:B12"/>
    <mergeCell ref="U13:V13"/>
    <mergeCell ref="B14:B21"/>
    <mergeCell ref="U22:V22"/>
    <mergeCell ref="U2:V2"/>
  </mergeCells>
  <conditionalFormatting sqref="D5:D12 F5:F12 H5:H12 L5:L12 J5:J12 N5:N12 P5:P12 R5:R1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21 F14:F21 H14:H21 J14:J21 L14:L21 N14:N21 P14:P21 R14:R2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D30 F23:F30 H23:H30 J23:J30 L23:L30 N23:N30 P23:P30 R23:R3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D39 F32:F39 H32:H39 J32:J39 L32:L39 N32:N39 P32:P39 R32:R3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:V12 U14:V21 U23:V30">
    <cfRule type="cellIs" dxfId="5" priority="11" operator="lessThan">
      <formula>0</formula>
    </cfRule>
  </conditionalFormatting>
  <conditionalFormatting sqref="U32:V39">
    <cfRule type="cellIs" dxfId="4" priority="2" operator="lessThan">
      <formula>0</formula>
    </cfRule>
  </conditionalFormatting>
  <conditionalFormatting sqref="X5:Y12">
    <cfRule type="cellIs" dxfId="3" priority="10" operator="lessThan">
      <formula>0</formula>
    </cfRule>
  </conditionalFormatting>
  <conditionalFormatting sqref="X14:Y21">
    <cfRule type="cellIs" dxfId="2" priority="4" operator="lessThan">
      <formula>0</formula>
    </cfRule>
  </conditionalFormatting>
  <conditionalFormatting sqref="X23:Y30">
    <cfRule type="cellIs" dxfId="1" priority="3" operator="lessThan">
      <formula>0</formula>
    </cfRule>
  </conditionalFormatting>
  <conditionalFormatting sqref="X32:Y3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F2EF-885C-4022-AB47-D5989E6E71D1}">
  <dimension ref="A1:E126"/>
  <sheetViews>
    <sheetView topLeftCell="A103" workbookViewId="0">
      <selection activeCell="A103" sqref="A103"/>
    </sheetView>
  </sheetViews>
  <sheetFormatPr defaultRowHeight="14.4" x14ac:dyDescent="0.3"/>
  <cols>
    <col min="1" max="1" width="19.33203125" bestFit="1" customWidth="1"/>
    <col min="2" max="2" width="18.33203125" style="45" bestFit="1" customWidth="1"/>
    <col min="3" max="3" width="15.109375" bestFit="1" customWidth="1"/>
    <col min="4" max="15" width="5" bestFit="1" customWidth="1"/>
    <col min="16" max="16" width="4" bestFit="1" customWidth="1"/>
    <col min="17" max="25" width="5" bestFit="1" customWidth="1"/>
    <col min="26" max="26" width="4" bestFit="1" customWidth="1"/>
    <col min="27" max="32" width="5" bestFit="1" customWidth="1"/>
    <col min="33" max="33" width="2" bestFit="1" customWidth="1"/>
    <col min="34" max="34" width="10.6640625" bestFit="1" customWidth="1"/>
  </cols>
  <sheetData>
    <row r="1" spans="1:5" x14ac:dyDescent="0.3">
      <c r="A1" t="s">
        <v>15</v>
      </c>
      <c r="B1" s="45" t="s">
        <v>24</v>
      </c>
      <c r="C1" t="s">
        <v>25</v>
      </c>
      <c r="D1" t="s">
        <v>26</v>
      </c>
      <c r="E1" t="s">
        <v>27</v>
      </c>
    </row>
    <row r="2" spans="1:5" x14ac:dyDescent="0.3">
      <c r="A2" t="s">
        <v>5</v>
      </c>
      <c r="B2" s="45">
        <v>4</v>
      </c>
      <c r="C2" t="s">
        <v>28</v>
      </c>
      <c r="D2">
        <v>0.69</v>
      </c>
      <c r="E2">
        <v>0.77</v>
      </c>
    </row>
    <row r="3" spans="1:5" x14ac:dyDescent="0.3">
      <c r="A3" t="s">
        <v>5</v>
      </c>
      <c r="B3" s="45">
        <v>4</v>
      </c>
      <c r="C3" t="s">
        <v>29</v>
      </c>
      <c r="D3">
        <v>0.89</v>
      </c>
      <c r="E3">
        <v>0.57999999999999996</v>
      </c>
    </row>
    <row r="4" spans="1:5" x14ac:dyDescent="0.3">
      <c r="A4" t="s">
        <v>5</v>
      </c>
      <c r="B4" s="45">
        <v>4</v>
      </c>
      <c r="C4" t="s">
        <v>30</v>
      </c>
      <c r="D4">
        <v>0.65</v>
      </c>
      <c r="E4">
        <v>0.68</v>
      </c>
    </row>
    <row r="5" spans="1:5" x14ac:dyDescent="0.3">
      <c r="A5" t="s">
        <v>5</v>
      </c>
      <c r="B5" s="45">
        <v>4</v>
      </c>
      <c r="C5" t="s">
        <v>31</v>
      </c>
      <c r="D5">
        <v>0.74</v>
      </c>
      <c r="E5">
        <v>0.82</v>
      </c>
    </row>
    <row r="6" spans="1:5" x14ac:dyDescent="0.3">
      <c r="A6" t="s">
        <v>5</v>
      </c>
      <c r="B6" s="45">
        <v>4</v>
      </c>
      <c r="C6" t="s">
        <v>32</v>
      </c>
      <c r="D6">
        <v>0.97</v>
      </c>
      <c r="E6">
        <v>0.92</v>
      </c>
    </row>
    <row r="7" spans="1:5" x14ac:dyDescent="0.3">
      <c r="A7" t="s">
        <v>5</v>
      </c>
      <c r="B7" s="45">
        <v>2</v>
      </c>
      <c r="C7" t="s">
        <v>28</v>
      </c>
      <c r="D7">
        <v>0.72</v>
      </c>
      <c r="E7">
        <v>0.7</v>
      </c>
    </row>
    <row r="8" spans="1:5" x14ac:dyDescent="0.3">
      <c r="A8" t="s">
        <v>5</v>
      </c>
      <c r="B8" s="45">
        <v>2</v>
      </c>
      <c r="C8" t="s">
        <v>29</v>
      </c>
      <c r="D8">
        <v>0.6</v>
      </c>
      <c r="E8">
        <v>0.56999999999999995</v>
      </c>
    </row>
    <row r="9" spans="1:5" x14ac:dyDescent="0.3">
      <c r="A9" t="s">
        <v>5</v>
      </c>
      <c r="B9" s="45">
        <v>2</v>
      </c>
      <c r="C9" t="s">
        <v>30</v>
      </c>
      <c r="D9">
        <v>0.8</v>
      </c>
      <c r="E9">
        <v>0.86</v>
      </c>
    </row>
    <row r="10" spans="1:5" x14ac:dyDescent="0.3">
      <c r="A10" t="s">
        <v>5</v>
      </c>
      <c r="B10" s="45">
        <v>2</v>
      </c>
      <c r="C10" t="s">
        <v>31</v>
      </c>
      <c r="D10">
        <v>0.93</v>
      </c>
      <c r="E10">
        <v>0.9</v>
      </c>
    </row>
    <row r="11" spans="1:5" x14ac:dyDescent="0.3">
      <c r="A11" t="s">
        <v>5</v>
      </c>
      <c r="B11" s="45">
        <v>2</v>
      </c>
      <c r="C11" t="s">
        <v>32</v>
      </c>
      <c r="D11">
        <v>0.77</v>
      </c>
      <c r="E11">
        <v>0.78</v>
      </c>
    </row>
    <row r="12" spans="1:5" x14ac:dyDescent="0.3">
      <c r="A12" t="s">
        <v>5</v>
      </c>
      <c r="B12" s="45">
        <v>10</v>
      </c>
      <c r="C12" t="s">
        <v>28</v>
      </c>
      <c r="D12">
        <v>0.88</v>
      </c>
      <c r="E12">
        <v>0.8</v>
      </c>
    </row>
    <row r="13" spans="1:5" x14ac:dyDescent="0.3">
      <c r="A13" t="s">
        <v>5</v>
      </c>
      <c r="B13" s="45">
        <v>10</v>
      </c>
      <c r="C13" t="s">
        <v>29</v>
      </c>
      <c r="D13">
        <v>0.78</v>
      </c>
      <c r="E13">
        <v>0.85</v>
      </c>
    </row>
    <row r="14" spans="1:5" x14ac:dyDescent="0.3">
      <c r="A14" t="s">
        <v>5</v>
      </c>
      <c r="B14" s="45">
        <v>10</v>
      </c>
      <c r="C14" t="s">
        <v>30</v>
      </c>
      <c r="D14">
        <v>0.71</v>
      </c>
      <c r="E14">
        <v>0.85</v>
      </c>
    </row>
    <row r="15" spans="1:5" x14ac:dyDescent="0.3">
      <c r="A15" t="s">
        <v>5</v>
      </c>
      <c r="B15" s="45">
        <v>10</v>
      </c>
      <c r="C15" t="s">
        <v>31</v>
      </c>
      <c r="D15">
        <v>0.86</v>
      </c>
      <c r="E15">
        <v>0.83</v>
      </c>
    </row>
    <row r="16" spans="1:5" x14ac:dyDescent="0.3">
      <c r="A16" t="s">
        <v>5</v>
      </c>
      <c r="B16" s="45">
        <v>10</v>
      </c>
      <c r="C16" t="s">
        <v>32</v>
      </c>
      <c r="D16">
        <v>0.74</v>
      </c>
      <c r="E16">
        <v>0.64</v>
      </c>
    </row>
    <row r="17" spans="1:5" x14ac:dyDescent="0.3">
      <c r="A17" t="s">
        <v>5</v>
      </c>
      <c r="B17" s="45">
        <v>8</v>
      </c>
      <c r="C17" t="s">
        <v>28</v>
      </c>
      <c r="D17">
        <v>0.78</v>
      </c>
      <c r="E17">
        <v>0.86</v>
      </c>
    </row>
    <row r="18" spans="1:5" x14ac:dyDescent="0.3">
      <c r="A18" t="s">
        <v>5</v>
      </c>
      <c r="B18" s="45">
        <v>8</v>
      </c>
      <c r="C18" t="s">
        <v>29</v>
      </c>
      <c r="D18">
        <v>0.97</v>
      </c>
      <c r="E18">
        <v>0.93</v>
      </c>
    </row>
    <row r="19" spans="1:5" x14ac:dyDescent="0.3">
      <c r="A19" t="s">
        <v>5</v>
      </c>
      <c r="B19" s="45">
        <v>8</v>
      </c>
      <c r="C19" t="s">
        <v>30</v>
      </c>
      <c r="D19">
        <v>0.72</v>
      </c>
      <c r="E19">
        <v>0.73</v>
      </c>
    </row>
    <row r="20" spans="1:5" x14ac:dyDescent="0.3">
      <c r="A20" t="s">
        <v>5</v>
      </c>
      <c r="B20" s="45">
        <v>8</v>
      </c>
      <c r="C20" t="s">
        <v>31</v>
      </c>
      <c r="D20">
        <v>0.86</v>
      </c>
      <c r="E20">
        <v>0.69</v>
      </c>
    </row>
    <row r="21" spans="1:5" x14ac:dyDescent="0.3">
      <c r="A21" t="s">
        <v>5</v>
      </c>
      <c r="B21" s="45">
        <v>8</v>
      </c>
      <c r="C21" t="s">
        <v>32</v>
      </c>
      <c r="D21">
        <v>0.79</v>
      </c>
      <c r="E21">
        <v>0.88</v>
      </c>
    </row>
    <row r="22" spans="1:5" x14ac:dyDescent="0.3">
      <c r="A22" t="s">
        <v>5</v>
      </c>
      <c r="B22" s="45">
        <v>6</v>
      </c>
      <c r="C22" t="s">
        <v>28</v>
      </c>
      <c r="D22">
        <v>0.73</v>
      </c>
      <c r="E22">
        <v>0.87</v>
      </c>
    </row>
    <row r="23" spans="1:5" x14ac:dyDescent="0.3">
      <c r="A23" t="s">
        <v>5</v>
      </c>
      <c r="B23" s="45">
        <v>6</v>
      </c>
      <c r="C23" t="s">
        <v>29</v>
      </c>
      <c r="D23">
        <v>0.74</v>
      </c>
      <c r="E23">
        <v>0.89</v>
      </c>
    </row>
    <row r="24" spans="1:5" x14ac:dyDescent="0.3">
      <c r="A24" t="s">
        <v>5</v>
      </c>
      <c r="B24" s="45">
        <v>6</v>
      </c>
      <c r="C24" t="s">
        <v>30</v>
      </c>
      <c r="D24">
        <v>0.9</v>
      </c>
      <c r="E24">
        <v>0.79</v>
      </c>
    </row>
    <row r="25" spans="1:5" x14ac:dyDescent="0.3">
      <c r="A25" t="s">
        <v>5</v>
      </c>
      <c r="B25" s="45">
        <v>6</v>
      </c>
      <c r="C25" t="s">
        <v>31</v>
      </c>
      <c r="D25">
        <v>0.87</v>
      </c>
      <c r="E25">
        <v>0.83</v>
      </c>
    </row>
    <row r="26" spans="1:5" x14ac:dyDescent="0.3">
      <c r="A26" t="s">
        <v>5</v>
      </c>
      <c r="B26" s="45">
        <v>6</v>
      </c>
      <c r="C26" t="s">
        <v>32</v>
      </c>
      <c r="D26">
        <v>0.76</v>
      </c>
      <c r="E26">
        <v>0.7</v>
      </c>
    </row>
    <row r="27" spans="1:5" x14ac:dyDescent="0.3">
      <c r="A27" t="s">
        <v>5</v>
      </c>
      <c r="B27" s="45">
        <v>5</v>
      </c>
      <c r="C27" t="s">
        <v>28</v>
      </c>
      <c r="D27">
        <v>0.82</v>
      </c>
      <c r="E27">
        <v>0.87</v>
      </c>
    </row>
    <row r="28" spans="1:5" x14ac:dyDescent="0.3">
      <c r="A28" t="s">
        <v>5</v>
      </c>
      <c r="B28" s="45">
        <v>5</v>
      </c>
      <c r="C28" t="s">
        <v>29</v>
      </c>
      <c r="D28">
        <v>0.93</v>
      </c>
      <c r="E28">
        <v>0.78</v>
      </c>
    </row>
    <row r="29" spans="1:5" x14ac:dyDescent="0.3">
      <c r="A29" t="s">
        <v>5</v>
      </c>
      <c r="B29" s="45">
        <v>5</v>
      </c>
      <c r="C29" t="s">
        <v>30</v>
      </c>
      <c r="D29">
        <v>0.77</v>
      </c>
      <c r="E29">
        <v>0.8</v>
      </c>
    </row>
    <row r="30" spans="1:5" x14ac:dyDescent="0.3">
      <c r="A30" t="s">
        <v>5</v>
      </c>
      <c r="B30" s="45">
        <v>5</v>
      </c>
      <c r="C30" t="s">
        <v>31</v>
      </c>
      <c r="D30">
        <v>0.82</v>
      </c>
      <c r="E30">
        <v>0.77</v>
      </c>
    </row>
    <row r="31" spans="1:5" x14ac:dyDescent="0.3">
      <c r="A31" t="s">
        <v>5</v>
      </c>
      <c r="B31" s="45">
        <v>5</v>
      </c>
      <c r="C31" t="s">
        <v>32</v>
      </c>
      <c r="D31">
        <v>0.81</v>
      </c>
      <c r="E31">
        <v>0.94</v>
      </c>
    </row>
    <row r="32" spans="1:5" x14ac:dyDescent="0.3">
      <c r="A32" t="s">
        <v>5</v>
      </c>
      <c r="B32" s="45">
        <v>7</v>
      </c>
      <c r="C32" t="s">
        <v>28</v>
      </c>
      <c r="D32">
        <v>0.83</v>
      </c>
      <c r="E32">
        <v>0.77</v>
      </c>
    </row>
    <row r="33" spans="1:5" x14ac:dyDescent="0.3">
      <c r="A33" t="s">
        <v>5</v>
      </c>
      <c r="B33" s="45">
        <v>7</v>
      </c>
      <c r="C33" t="s">
        <v>29</v>
      </c>
      <c r="D33">
        <v>0.82</v>
      </c>
      <c r="E33">
        <v>0.82</v>
      </c>
    </row>
    <row r="34" spans="1:5" x14ac:dyDescent="0.3">
      <c r="A34" t="s">
        <v>5</v>
      </c>
      <c r="B34" s="45">
        <v>7</v>
      </c>
      <c r="C34" t="s">
        <v>30</v>
      </c>
      <c r="D34">
        <v>0.88</v>
      </c>
      <c r="E34">
        <v>0.85</v>
      </c>
    </row>
    <row r="35" spans="1:5" x14ac:dyDescent="0.3">
      <c r="A35" t="s">
        <v>5</v>
      </c>
      <c r="B35" s="45">
        <v>7</v>
      </c>
      <c r="C35" t="s">
        <v>31</v>
      </c>
      <c r="D35">
        <v>0.8</v>
      </c>
      <c r="E35">
        <v>0.9</v>
      </c>
    </row>
    <row r="36" spans="1:5" x14ac:dyDescent="0.3">
      <c r="A36" t="s">
        <v>5</v>
      </c>
      <c r="B36" s="45">
        <v>7</v>
      </c>
      <c r="C36" t="s">
        <v>32</v>
      </c>
      <c r="D36">
        <v>0.83</v>
      </c>
      <c r="E36">
        <v>0.81</v>
      </c>
    </row>
    <row r="37" spans="1:5" x14ac:dyDescent="0.3">
      <c r="A37" t="s">
        <v>5</v>
      </c>
      <c r="B37" s="45">
        <v>3</v>
      </c>
      <c r="C37" t="s">
        <v>28</v>
      </c>
      <c r="D37">
        <v>0.79</v>
      </c>
      <c r="E37">
        <v>0.83</v>
      </c>
    </row>
    <row r="38" spans="1:5" x14ac:dyDescent="0.3">
      <c r="A38" t="s">
        <v>5</v>
      </c>
      <c r="B38" s="45">
        <v>3</v>
      </c>
      <c r="C38" t="s">
        <v>29</v>
      </c>
      <c r="D38">
        <v>0.93</v>
      </c>
      <c r="E38">
        <v>0.95</v>
      </c>
    </row>
    <row r="39" spans="1:5" x14ac:dyDescent="0.3">
      <c r="A39" t="s">
        <v>5</v>
      </c>
      <c r="B39" s="45">
        <v>3</v>
      </c>
      <c r="C39" t="s">
        <v>30</v>
      </c>
      <c r="D39">
        <v>0.75</v>
      </c>
      <c r="E39">
        <v>0.92</v>
      </c>
    </row>
    <row r="40" spans="1:5" x14ac:dyDescent="0.3">
      <c r="A40" t="s">
        <v>5</v>
      </c>
      <c r="B40" s="45">
        <v>3</v>
      </c>
      <c r="C40" t="s">
        <v>31</v>
      </c>
      <c r="D40">
        <v>0.86</v>
      </c>
      <c r="E40">
        <v>0.8</v>
      </c>
    </row>
    <row r="41" spans="1:5" x14ac:dyDescent="0.3">
      <c r="A41" t="s">
        <v>5</v>
      </c>
      <c r="B41" s="45">
        <v>3</v>
      </c>
      <c r="C41" t="s">
        <v>32</v>
      </c>
      <c r="D41">
        <v>0.95</v>
      </c>
      <c r="E41">
        <v>0.78</v>
      </c>
    </row>
    <row r="42" spans="1:5" x14ac:dyDescent="0.3">
      <c r="A42" t="s">
        <v>5</v>
      </c>
      <c r="B42" s="45">
        <v>9</v>
      </c>
      <c r="C42" t="s">
        <v>28</v>
      </c>
      <c r="D42">
        <v>0.77</v>
      </c>
      <c r="E42">
        <v>0.89</v>
      </c>
    </row>
    <row r="43" spans="1:5" x14ac:dyDescent="0.3">
      <c r="A43" t="s">
        <v>5</v>
      </c>
      <c r="B43" s="45">
        <v>9</v>
      </c>
      <c r="C43" t="s">
        <v>29</v>
      </c>
      <c r="D43">
        <v>0.94</v>
      </c>
      <c r="E43">
        <v>0.97</v>
      </c>
    </row>
    <row r="44" spans="1:5" x14ac:dyDescent="0.3">
      <c r="A44" t="s">
        <v>5</v>
      </c>
      <c r="B44" s="45">
        <v>9</v>
      </c>
      <c r="C44" t="s">
        <v>30</v>
      </c>
      <c r="D44">
        <v>0.84</v>
      </c>
      <c r="E44">
        <v>0.86</v>
      </c>
    </row>
    <row r="45" spans="1:5" x14ac:dyDescent="0.3">
      <c r="A45" t="s">
        <v>5</v>
      </c>
      <c r="B45" s="45">
        <v>9</v>
      </c>
      <c r="C45" t="s">
        <v>31</v>
      </c>
      <c r="D45">
        <v>0.85</v>
      </c>
      <c r="E45">
        <v>0.7</v>
      </c>
    </row>
    <row r="46" spans="1:5" x14ac:dyDescent="0.3">
      <c r="A46" t="s">
        <v>5</v>
      </c>
      <c r="B46" s="45">
        <v>9</v>
      </c>
      <c r="C46" t="s">
        <v>32</v>
      </c>
      <c r="D46">
        <v>0.93</v>
      </c>
      <c r="E46">
        <v>0.94</v>
      </c>
    </row>
    <row r="47" spans="1:5" x14ac:dyDescent="0.3">
      <c r="A47" t="s">
        <v>5</v>
      </c>
      <c r="B47" s="45">
        <v>1</v>
      </c>
      <c r="C47" t="s">
        <v>28</v>
      </c>
      <c r="D47">
        <v>0.86</v>
      </c>
      <c r="E47">
        <v>0.89</v>
      </c>
    </row>
    <row r="48" spans="1:5" x14ac:dyDescent="0.3">
      <c r="A48" t="s">
        <v>5</v>
      </c>
      <c r="B48" s="45">
        <v>1</v>
      </c>
      <c r="C48" t="s">
        <v>29</v>
      </c>
      <c r="D48">
        <v>0.86</v>
      </c>
      <c r="E48">
        <v>0.89</v>
      </c>
    </row>
    <row r="49" spans="1:5" x14ac:dyDescent="0.3">
      <c r="A49" t="s">
        <v>5</v>
      </c>
      <c r="B49" s="45">
        <v>1</v>
      </c>
      <c r="C49" t="s">
        <v>30</v>
      </c>
      <c r="D49">
        <v>0.81</v>
      </c>
      <c r="E49">
        <v>0.94</v>
      </c>
    </row>
    <row r="50" spans="1:5" x14ac:dyDescent="0.3">
      <c r="A50" t="s">
        <v>5</v>
      </c>
      <c r="B50" s="45">
        <v>1</v>
      </c>
      <c r="C50" t="s">
        <v>31</v>
      </c>
      <c r="D50">
        <v>0.97</v>
      </c>
      <c r="E50">
        <v>0.85</v>
      </c>
    </row>
    <row r="51" spans="1:5" x14ac:dyDescent="0.3">
      <c r="A51" t="s">
        <v>5</v>
      </c>
      <c r="B51" s="45">
        <v>1</v>
      </c>
      <c r="C51" t="s">
        <v>32</v>
      </c>
      <c r="D51">
        <v>0.91</v>
      </c>
      <c r="E51">
        <v>0.81</v>
      </c>
    </row>
    <row r="52" spans="1:5" x14ac:dyDescent="0.3">
      <c r="A52" t="s">
        <v>33</v>
      </c>
      <c r="B52" s="45">
        <v>4</v>
      </c>
      <c r="C52" t="s">
        <v>28</v>
      </c>
      <c r="D52">
        <v>0.64</v>
      </c>
      <c r="E52">
        <v>0.81</v>
      </c>
    </row>
    <row r="53" spans="1:5" x14ac:dyDescent="0.3">
      <c r="A53" t="s">
        <v>33</v>
      </c>
      <c r="B53" s="45">
        <v>4</v>
      </c>
      <c r="C53" t="s">
        <v>29</v>
      </c>
      <c r="D53">
        <v>0.92</v>
      </c>
      <c r="E53">
        <v>0.57999999999999996</v>
      </c>
    </row>
    <row r="54" spans="1:5" x14ac:dyDescent="0.3">
      <c r="A54" t="s">
        <v>33</v>
      </c>
      <c r="B54" s="45">
        <v>4</v>
      </c>
      <c r="C54" t="s">
        <v>30</v>
      </c>
      <c r="D54">
        <v>0.68</v>
      </c>
      <c r="E54">
        <v>0.56000000000000005</v>
      </c>
    </row>
    <row r="55" spans="1:5" x14ac:dyDescent="0.3">
      <c r="A55" t="s">
        <v>33</v>
      </c>
      <c r="B55" s="45">
        <v>4</v>
      </c>
      <c r="C55" t="s">
        <v>31</v>
      </c>
      <c r="D55">
        <v>0.71</v>
      </c>
      <c r="E55">
        <v>0.88</v>
      </c>
    </row>
    <row r="56" spans="1:5" x14ac:dyDescent="0.3">
      <c r="A56" t="s">
        <v>33</v>
      </c>
      <c r="B56" s="45">
        <v>4</v>
      </c>
      <c r="C56" t="s">
        <v>32</v>
      </c>
      <c r="D56">
        <v>0.95</v>
      </c>
      <c r="E56">
        <v>0.87</v>
      </c>
    </row>
    <row r="57" spans="1:5" x14ac:dyDescent="0.3">
      <c r="A57" t="s">
        <v>33</v>
      </c>
      <c r="B57" s="45">
        <v>2</v>
      </c>
      <c r="C57" t="s">
        <v>28</v>
      </c>
      <c r="D57">
        <v>0.68</v>
      </c>
      <c r="E57">
        <v>0.78</v>
      </c>
    </row>
    <row r="58" spans="1:5" x14ac:dyDescent="0.3">
      <c r="A58" t="s">
        <v>33</v>
      </c>
      <c r="B58" s="45">
        <v>2</v>
      </c>
      <c r="C58" t="s">
        <v>29</v>
      </c>
      <c r="D58">
        <v>0.73</v>
      </c>
      <c r="E58">
        <v>0.52</v>
      </c>
    </row>
    <row r="59" spans="1:5" x14ac:dyDescent="0.3">
      <c r="A59" t="s">
        <v>33</v>
      </c>
      <c r="B59" s="45">
        <v>2</v>
      </c>
      <c r="C59" t="s">
        <v>30</v>
      </c>
      <c r="D59">
        <v>0.81</v>
      </c>
      <c r="E59">
        <v>0.87</v>
      </c>
    </row>
    <row r="60" spans="1:5" x14ac:dyDescent="0.3">
      <c r="A60" t="s">
        <v>33</v>
      </c>
      <c r="B60" s="45">
        <v>2</v>
      </c>
      <c r="C60" t="s">
        <v>31</v>
      </c>
      <c r="D60">
        <v>0.89</v>
      </c>
      <c r="E60">
        <v>0.85</v>
      </c>
    </row>
    <row r="61" spans="1:5" x14ac:dyDescent="0.3">
      <c r="A61" t="s">
        <v>33</v>
      </c>
      <c r="B61" s="45">
        <v>2</v>
      </c>
      <c r="C61" t="s">
        <v>32</v>
      </c>
      <c r="D61">
        <v>0.81</v>
      </c>
      <c r="E61">
        <v>0.77</v>
      </c>
    </row>
    <row r="62" spans="1:5" x14ac:dyDescent="0.3">
      <c r="A62" t="s">
        <v>33</v>
      </c>
      <c r="B62" s="45">
        <v>10</v>
      </c>
      <c r="C62" t="s">
        <v>28</v>
      </c>
      <c r="D62">
        <v>0.89</v>
      </c>
      <c r="E62">
        <v>0.91</v>
      </c>
    </row>
    <row r="63" spans="1:5" x14ac:dyDescent="0.3">
      <c r="A63" t="s">
        <v>33</v>
      </c>
      <c r="B63" s="45">
        <v>10</v>
      </c>
      <c r="C63" t="s">
        <v>29</v>
      </c>
      <c r="D63">
        <v>0.93</v>
      </c>
      <c r="E63">
        <v>0.82</v>
      </c>
    </row>
    <row r="64" spans="1:5" x14ac:dyDescent="0.3">
      <c r="A64" t="s">
        <v>33</v>
      </c>
      <c r="B64" s="45">
        <v>10</v>
      </c>
      <c r="C64" t="s">
        <v>30</v>
      </c>
      <c r="D64">
        <v>0.75</v>
      </c>
      <c r="E64">
        <v>0.82</v>
      </c>
    </row>
    <row r="65" spans="1:5" x14ac:dyDescent="0.3">
      <c r="A65" t="s">
        <v>33</v>
      </c>
      <c r="B65" s="45">
        <v>10</v>
      </c>
      <c r="C65" t="s">
        <v>31</v>
      </c>
      <c r="D65">
        <v>0.71</v>
      </c>
      <c r="E65">
        <v>0.85</v>
      </c>
    </row>
    <row r="66" spans="1:5" x14ac:dyDescent="0.3">
      <c r="A66" t="s">
        <v>33</v>
      </c>
      <c r="B66" s="45">
        <v>10</v>
      </c>
      <c r="C66" t="s">
        <v>32</v>
      </c>
      <c r="D66">
        <v>0.84</v>
      </c>
      <c r="E66">
        <v>0.55000000000000004</v>
      </c>
    </row>
    <row r="67" spans="1:5" x14ac:dyDescent="0.3">
      <c r="A67" t="s">
        <v>33</v>
      </c>
      <c r="B67" s="45">
        <v>7</v>
      </c>
      <c r="C67" t="s">
        <v>28</v>
      </c>
      <c r="D67">
        <v>0.77</v>
      </c>
      <c r="E67">
        <v>0.8</v>
      </c>
    </row>
    <row r="68" spans="1:5" x14ac:dyDescent="0.3">
      <c r="A68" t="s">
        <v>33</v>
      </c>
      <c r="B68" s="45">
        <v>7</v>
      </c>
      <c r="C68" t="s">
        <v>29</v>
      </c>
      <c r="D68">
        <v>0.81</v>
      </c>
      <c r="E68">
        <v>0.75</v>
      </c>
    </row>
    <row r="69" spans="1:5" x14ac:dyDescent="0.3">
      <c r="A69" t="s">
        <v>33</v>
      </c>
      <c r="B69" s="45">
        <v>7</v>
      </c>
      <c r="C69" t="s">
        <v>30</v>
      </c>
      <c r="D69">
        <v>0.81</v>
      </c>
      <c r="E69">
        <v>0.79</v>
      </c>
    </row>
    <row r="70" spans="1:5" x14ac:dyDescent="0.3">
      <c r="A70" t="s">
        <v>33</v>
      </c>
      <c r="B70" s="45">
        <v>7</v>
      </c>
      <c r="C70" t="s">
        <v>31</v>
      </c>
      <c r="D70">
        <v>0.85</v>
      </c>
      <c r="E70">
        <v>0.88</v>
      </c>
    </row>
    <row r="71" spans="1:5" x14ac:dyDescent="0.3">
      <c r="A71" t="s">
        <v>33</v>
      </c>
      <c r="B71" s="45">
        <v>7</v>
      </c>
      <c r="C71" t="s">
        <v>32</v>
      </c>
      <c r="D71">
        <v>0.79</v>
      </c>
      <c r="E71">
        <v>0.75</v>
      </c>
    </row>
    <row r="72" spans="1:5" x14ac:dyDescent="0.3">
      <c r="A72" t="s">
        <v>33</v>
      </c>
      <c r="B72" s="45">
        <v>8</v>
      </c>
      <c r="C72" t="s">
        <v>28</v>
      </c>
      <c r="D72">
        <v>0.79</v>
      </c>
      <c r="E72">
        <v>0.93</v>
      </c>
    </row>
    <row r="73" spans="1:5" x14ac:dyDescent="0.3">
      <c r="A73" t="s">
        <v>33</v>
      </c>
      <c r="B73" s="45">
        <v>8</v>
      </c>
      <c r="C73" t="s">
        <v>29</v>
      </c>
      <c r="D73">
        <v>0.88</v>
      </c>
      <c r="E73">
        <v>0.93</v>
      </c>
    </row>
    <row r="74" spans="1:5" x14ac:dyDescent="0.3">
      <c r="A74" t="s">
        <v>33</v>
      </c>
      <c r="B74" s="45">
        <v>8</v>
      </c>
      <c r="C74" t="s">
        <v>30</v>
      </c>
      <c r="D74">
        <v>0.68</v>
      </c>
      <c r="E74">
        <v>0.77</v>
      </c>
    </row>
    <row r="75" spans="1:5" x14ac:dyDescent="0.3">
      <c r="A75" t="s">
        <v>33</v>
      </c>
      <c r="B75" s="45">
        <v>8</v>
      </c>
      <c r="C75" t="s">
        <v>31</v>
      </c>
      <c r="D75">
        <v>0.97</v>
      </c>
      <c r="E75">
        <v>0.7</v>
      </c>
    </row>
    <row r="76" spans="1:5" x14ac:dyDescent="0.3">
      <c r="A76" t="s">
        <v>33</v>
      </c>
      <c r="B76" s="45">
        <v>8</v>
      </c>
      <c r="C76" t="s">
        <v>32</v>
      </c>
      <c r="D76">
        <v>0.84</v>
      </c>
      <c r="E76">
        <v>0.8</v>
      </c>
    </row>
    <row r="77" spans="1:5" x14ac:dyDescent="0.3">
      <c r="A77" t="s">
        <v>33</v>
      </c>
      <c r="B77" s="45">
        <v>5</v>
      </c>
      <c r="C77" t="s">
        <v>28</v>
      </c>
      <c r="D77">
        <v>0.83</v>
      </c>
      <c r="E77">
        <v>0.8</v>
      </c>
    </row>
    <row r="78" spans="1:5" x14ac:dyDescent="0.3">
      <c r="A78" t="s">
        <v>33</v>
      </c>
      <c r="B78" s="45">
        <v>5</v>
      </c>
      <c r="C78" t="s">
        <v>29</v>
      </c>
      <c r="D78">
        <v>0.9</v>
      </c>
      <c r="E78">
        <v>0.81</v>
      </c>
    </row>
    <row r="79" spans="1:5" x14ac:dyDescent="0.3">
      <c r="A79" t="s">
        <v>33</v>
      </c>
      <c r="B79" s="45">
        <v>5</v>
      </c>
      <c r="C79" t="s">
        <v>30</v>
      </c>
      <c r="D79">
        <v>0.79</v>
      </c>
      <c r="E79">
        <v>0.8</v>
      </c>
    </row>
    <row r="80" spans="1:5" x14ac:dyDescent="0.3">
      <c r="A80" t="s">
        <v>33</v>
      </c>
      <c r="B80" s="45">
        <v>5</v>
      </c>
      <c r="C80" t="s">
        <v>31</v>
      </c>
      <c r="D80">
        <v>0.73</v>
      </c>
      <c r="E80">
        <v>0.78</v>
      </c>
    </row>
    <row r="81" spans="1:5" x14ac:dyDescent="0.3">
      <c r="A81" t="s">
        <v>33</v>
      </c>
      <c r="B81" s="45">
        <v>5</v>
      </c>
      <c r="C81" t="s">
        <v>32</v>
      </c>
      <c r="D81">
        <v>0.81</v>
      </c>
      <c r="E81">
        <v>0.87</v>
      </c>
    </row>
    <row r="82" spans="1:5" x14ac:dyDescent="0.3">
      <c r="A82" t="s">
        <v>33</v>
      </c>
      <c r="B82" s="45">
        <v>6</v>
      </c>
      <c r="C82" t="s">
        <v>28</v>
      </c>
      <c r="D82">
        <v>0.72</v>
      </c>
      <c r="E82">
        <v>0.94</v>
      </c>
    </row>
    <row r="83" spans="1:5" x14ac:dyDescent="0.3">
      <c r="A83" t="s">
        <v>33</v>
      </c>
      <c r="B83" s="45">
        <v>6</v>
      </c>
      <c r="C83" t="s">
        <v>29</v>
      </c>
      <c r="D83">
        <v>1</v>
      </c>
      <c r="E83">
        <v>0.79</v>
      </c>
    </row>
    <row r="84" spans="1:5" x14ac:dyDescent="0.3">
      <c r="A84" t="s">
        <v>33</v>
      </c>
      <c r="B84" s="45">
        <v>6</v>
      </c>
      <c r="C84" t="s">
        <v>30</v>
      </c>
      <c r="D84">
        <v>0.88</v>
      </c>
      <c r="E84">
        <v>0.84</v>
      </c>
    </row>
    <row r="85" spans="1:5" x14ac:dyDescent="0.3">
      <c r="A85" t="s">
        <v>33</v>
      </c>
      <c r="B85" s="45">
        <v>6</v>
      </c>
      <c r="C85" t="s">
        <v>31</v>
      </c>
      <c r="D85">
        <v>0.84</v>
      </c>
      <c r="E85">
        <v>0.77</v>
      </c>
    </row>
    <row r="86" spans="1:5" x14ac:dyDescent="0.3">
      <c r="A86" t="s">
        <v>33</v>
      </c>
      <c r="B86" s="45">
        <v>6</v>
      </c>
      <c r="C86" t="s">
        <v>32</v>
      </c>
      <c r="D86">
        <v>0.85</v>
      </c>
      <c r="E86">
        <v>0.74</v>
      </c>
    </row>
    <row r="87" spans="1:5" x14ac:dyDescent="0.3">
      <c r="A87" t="s">
        <v>33</v>
      </c>
      <c r="B87" s="45">
        <v>3</v>
      </c>
      <c r="C87" t="s">
        <v>28</v>
      </c>
      <c r="D87">
        <v>0.74</v>
      </c>
      <c r="E87">
        <v>0.8</v>
      </c>
    </row>
    <row r="88" spans="1:5" x14ac:dyDescent="0.3">
      <c r="A88" t="s">
        <v>33</v>
      </c>
      <c r="B88" s="45">
        <v>3</v>
      </c>
      <c r="C88" t="s">
        <v>29</v>
      </c>
      <c r="D88">
        <v>0.93</v>
      </c>
      <c r="E88">
        <v>0.91</v>
      </c>
    </row>
    <row r="89" spans="1:5" x14ac:dyDescent="0.3">
      <c r="A89" t="s">
        <v>33</v>
      </c>
      <c r="B89" s="45">
        <v>3</v>
      </c>
      <c r="C89" t="s">
        <v>30</v>
      </c>
      <c r="D89">
        <v>0.77</v>
      </c>
      <c r="E89">
        <v>0.85</v>
      </c>
    </row>
    <row r="90" spans="1:5" x14ac:dyDescent="0.3">
      <c r="A90" t="s">
        <v>33</v>
      </c>
      <c r="B90" s="45">
        <v>3</v>
      </c>
      <c r="C90" t="s">
        <v>31</v>
      </c>
      <c r="D90">
        <v>0.81</v>
      </c>
      <c r="E90">
        <v>0.8</v>
      </c>
    </row>
    <row r="91" spans="1:5" x14ac:dyDescent="0.3">
      <c r="A91" t="s">
        <v>33</v>
      </c>
      <c r="B91" s="45">
        <v>3</v>
      </c>
      <c r="C91" t="s">
        <v>32</v>
      </c>
      <c r="D91">
        <v>0.95</v>
      </c>
      <c r="E91">
        <v>0.82</v>
      </c>
    </row>
    <row r="92" spans="1:5" x14ac:dyDescent="0.3">
      <c r="A92" t="s">
        <v>33</v>
      </c>
      <c r="B92" s="45">
        <v>9</v>
      </c>
      <c r="C92" t="s">
        <v>28</v>
      </c>
      <c r="D92">
        <v>0.73</v>
      </c>
      <c r="E92">
        <v>0.98</v>
      </c>
    </row>
    <row r="93" spans="1:5" x14ac:dyDescent="0.3">
      <c r="A93" t="s">
        <v>33</v>
      </c>
      <c r="B93" s="45">
        <v>9</v>
      </c>
      <c r="C93" t="s">
        <v>29</v>
      </c>
      <c r="D93">
        <v>1</v>
      </c>
      <c r="E93">
        <v>0.94</v>
      </c>
    </row>
    <row r="94" spans="1:5" x14ac:dyDescent="0.3">
      <c r="A94" t="s">
        <v>33</v>
      </c>
      <c r="B94" s="45">
        <v>9</v>
      </c>
      <c r="C94" t="s">
        <v>30</v>
      </c>
      <c r="D94">
        <v>0.81</v>
      </c>
      <c r="E94">
        <v>0.83</v>
      </c>
    </row>
    <row r="95" spans="1:5" x14ac:dyDescent="0.3">
      <c r="A95" t="s">
        <v>33</v>
      </c>
      <c r="B95" s="45">
        <v>9</v>
      </c>
      <c r="C95" t="s">
        <v>31</v>
      </c>
      <c r="D95">
        <v>0.86</v>
      </c>
      <c r="E95">
        <v>0.65</v>
      </c>
    </row>
    <row r="96" spans="1:5" x14ac:dyDescent="0.3">
      <c r="A96" t="s">
        <v>33</v>
      </c>
      <c r="B96" s="45">
        <v>9</v>
      </c>
      <c r="C96" t="s">
        <v>32</v>
      </c>
      <c r="D96">
        <v>0.94</v>
      </c>
      <c r="E96">
        <v>0.83</v>
      </c>
    </row>
    <row r="97" spans="1:5" x14ac:dyDescent="0.3">
      <c r="A97" t="s">
        <v>33</v>
      </c>
      <c r="B97" s="45">
        <v>1</v>
      </c>
      <c r="C97" t="s">
        <v>28</v>
      </c>
      <c r="D97">
        <v>0.8</v>
      </c>
      <c r="E97">
        <v>0.89</v>
      </c>
    </row>
    <row r="98" spans="1:5" x14ac:dyDescent="0.3">
      <c r="A98" t="s">
        <v>33</v>
      </c>
      <c r="B98" s="45">
        <v>1</v>
      </c>
      <c r="C98" t="s">
        <v>29</v>
      </c>
      <c r="D98">
        <v>0.89</v>
      </c>
      <c r="E98">
        <v>0.89</v>
      </c>
    </row>
    <row r="99" spans="1:5" x14ac:dyDescent="0.3">
      <c r="A99" t="s">
        <v>33</v>
      </c>
      <c r="B99" s="45">
        <v>1</v>
      </c>
      <c r="C99" t="s">
        <v>30</v>
      </c>
      <c r="D99">
        <v>0.76</v>
      </c>
      <c r="E99">
        <v>0.9</v>
      </c>
    </row>
    <row r="100" spans="1:5" x14ac:dyDescent="0.3">
      <c r="A100" t="s">
        <v>33</v>
      </c>
      <c r="B100" s="45">
        <v>1</v>
      </c>
      <c r="C100" t="s">
        <v>31</v>
      </c>
      <c r="D100">
        <v>0.93</v>
      </c>
      <c r="E100">
        <v>0.78</v>
      </c>
    </row>
    <row r="101" spans="1:5" x14ac:dyDescent="0.3">
      <c r="A101" t="s">
        <v>33</v>
      </c>
      <c r="B101" s="45">
        <v>1</v>
      </c>
      <c r="C101" t="s">
        <v>32</v>
      </c>
      <c r="D101">
        <v>0.93</v>
      </c>
      <c r="E101">
        <v>0.77</v>
      </c>
    </row>
    <row r="106" spans="1:5" x14ac:dyDescent="0.3">
      <c r="A106" t="s">
        <v>34</v>
      </c>
      <c r="B106" t="s">
        <v>35</v>
      </c>
      <c r="C106" t="s">
        <v>36</v>
      </c>
    </row>
    <row r="107" spans="1:5" x14ac:dyDescent="0.3">
      <c r="A107" s="45" t="s">
        <v>5</v>
      </c>
      <c r="B107">
        <v>0.82359999999999989</v>
      </c>
      <c r="C107">
        <v>0.82100000000000017</v>
      </c>
    </row>
    <row r="108" spans="1:5" x14ac:dyDescent="0.3">
      <c r="A108" s="46" t="s">
        <v>28</v>
      </c>
      <c r="B108">
        <v>0.78700000000000003</v>
      </c>
      <c r="C108">
        <v>0.82499999999999996</v>
      </c>
    </row>
    <row r="109" spans="1:5" x14ac:dyDescent="0.3">
      <c r="A109" s="46" t="s">
        <v>29</v>
      </c>
      <c r="B109">
        <v>0.84599999999999986</v>
      </c>
      <c r="C109">
        <v>0.82300000000000006</v>
      </c>
    </row>
    <row r="110" spans="1:5" x14ac:dyDescent="0.3">
      <c r="A110" s="46" t="s">
        <v>30</v>
      </c>
      <c r="B110">
        <v>0.78300000000000003</v>
      </c>
      <c r="C110">
        <v>0.82799999999999996</v>
      </c>
    </row>
    <row r="111" spans="1:5" x14ac:dyDescent="0.3">
      <c r="A111" s="46" t="s">
        <v>31</v>
      </c>
      <c r="B111">
        <v>0.85600000000000009</v>
      </c>
      <c r="C111">
        <v>0.80899999999999994</v>
      </c>
    </row>
    <row r="112" spans="1:5" x14ac:dyDescent="0.3">
      <c r="A112" s="46" t="s">
        <v>32</v>
      </c>
      <c r="B112">
        <v>0.84599999999999986</v>
      </c>
      <c r="C112">
        <v>0.82000000000000006</v>
      </c>
    </row>
    <row r="113" spans="1:3" x14ac:dyDescent="0.3">
      <c r="A113" s="45" t="s">
        <v>33</v>
      </c>
      <c r="B113">
        <v>0.82660000000000022</v>
      </c>
      <c r="C113">
        <v>0.80639999999999989</v>
      </c>
    </row>
    <row r="114" spans="1:3" x14ac:dyDescent="0.3">
      <c r="A114" s="46" t="s">
        <v>28</v>
      </c>
      <c r="B114">
        <v>0.7589999999999999</v>
      </c>
      <c r="C114">
        <v>0.86399999999999988</v>
      </c>
    </row>
    <row r="115" spans="1:3" x14ac:dyDescent="0.3">
      <c r="A115" s="46" t="s">
        <v>29</v>
      </c>
      <c r="B115">
        <v>0.89900000000000024</v>
      </c>
      <c r="C115">
        <v>0.79400000000000004</v>
      </c>
    </row>
    <row r="116" spans="1:3" x14ac:dyDescent="0.3">
      <c r="A116" s="46" t="s">
        <v>30</v>
      </c>
      <c r="B116">
        <v>0.77400000000000002</v>
      </c>
      <c r="C116">
        <v>0.80299999999999994</v>
      </c>
    </row>
    <row r="117" spans="1:3" x14ac:dyDescent="0.3">
      <c r="A117" s="46" t="s">
        <v>31</v>
      </c>
      <c r="B117">
        <v>0.83000000000000007</v>
      </c>
      <c r="C117">
        <v>0.79400000000000015</v>
      </c>
    </row>
    <row r="118" spans="1:3" x14ac:dyDescent="0.3">
      <c r="A118" s="46" t="s">
        <v>32</v>
      </c>
      <c r="B118">
        <v>0.87100000000000011</v>
      </c>
      <c r="C118">
        <v>0.77700000000000014</v>
      </c>
    </row>
    <row r="119" spans="1:3" x14ac:dyDescent="0.3">
      <c r="A119" s="45" t="s">
        <v>37</v>
      </c>
      <c r="B119">
        <v>0.82510000000000017</v>
      </c>
      <c r="C119">
        <v>0.81369999999999976</v>
      </c>
    </row>
    <row r="120" spans="1:3" x14ac:dyDescent="0.3">
      <c r="B120"/>
    </row>
    <row r="121" spans="1:3" x14ac:dyDescent="0.3">
      <c r="B121"/>
    </row>
    <row r="122" spans="1:3" x14ac:dyDescent="0.3">
      <c r="A122" t="s">
        <v>38</v>
      </c>
      <c r="B122"/>
    </row>
    <row r="123" spans="1:3" x14ac:dyDescent="0.3">
      <c r="B123"/>
    </row>
    <row r="124" spans="1:3" x14ac:dyDescent="0.3">
      <c r="C124" s="44">
        <f>_xlfn.STDEV.P(C108:C112)</f>
        <v>6.5421708935184597E-3</v>
      </c>
    </row>
    <row r="125" spans="1:3" x14ac:dyDescent="0.3">
      <c r="C125" s="44"/>
    </row>
    <row r="126" spans="1:3" x14ac:dyDescent="0.3">
      <c r="C126" s="44">
        <f>_xlfn.STDEV.P(C114:C118)</f>
        <v>3.0003999733368796E-2</v>
      </c>
    </row>
  </sheetData>
  <conditionalFormatting pivot="1" sqref="B108:B1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08:C1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14:B1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14:C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Aug_overview_classifier</vt:lpstr>
      <vt:lpstr>Aug_overview_dataset</vt:lpstr>
      <vt:lpstr>Wind_overview_classifier</vt:lpstr>
      <vt:lpstr>Wind_overview_dataset</vt:lpstr>
      <vt:lpstr>Precision_Recall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 Florentino</dc:creator>
  <cp:lastModifiedBy>Florentino, Andre Luiz</cp:lastModifiedBy>
  <dcterms:created xsi:type="dcterms:W3CDTF">2024-02-04T11:29:46Z</dcterms:created>
  <dcterms:modified xsi:type="dcterms:W3CDTF">2024-06-13T17:11:04Z</dcterms:modified>
</cp:coreProperties>
</file>